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tabRatio="817"/>
  </bookViews>
  <sheets>
    <sheet name="INDIVIDUALI" sheetId="1" r:id="rId1"/>
    <sheet name="SOCIETA" sheetId="2" r:id="rId2"/>
  </sheets>
  <externalReferences>
    <externalReference r:id="rId3"/>
  </externalReferences>
  <definedNames>
    <definedName name="_1Excel_BuiltIn__FilterDatabase_1">INDIVIDUALI!$A$3:$IM$282</definedName>
    <definedName name="_xlnm._FilterDatabase" localSheetId="0" hidden="1">INDIVIDUALI!$A$4:$O$288</definedName>
    <definedName name="_xlnm.Print_Area" localSheetId="0">INDIVIDUALI!$A$1:$O$94</definedName>
    <definedName name="CATEGORIE">[1]categorie!$A$1:$B$48</definedName>
    <definedName name="Excel_BuiltIn__FilterDatabase">INDIVIDUALI!$A$4:$O$282</definedName>
    <definedName name="Excel_BuiltIn_Print_Area_1">INDIVIDUALI!$A$1:$AJ$282</definedName>
    <definedName name="Excel_BuiltIn_Print_Titles_1">INDIVIDUALI!$A$1:$A$2</definedName>
    <definedName name="Excel_BuiltIn_Print_Titles_1_1">INDIVIDUALI!$A$1:$IM$2</definedName>
    <definedName name="_xlnm.Print_Titles" localSheetId="0">INDIVIDUALI!$1:$2</definedName>
  </definedNames>
  <calcPr calcId="125725"/>
</workbook>
</file>

<file path=xl/calcChain.xml><?xml version="1.0" encoding="utf-8"?>
<calcChain xmlns="http://schemas.openxmlformats.org/spreadsheetml/2006/main">
  <c r="O189" i="1"/>
  <c r="M189" s="1"/>
  <c r="L189" s="1"/>
  <c r="N189"/>
  <c r="O188"/>
  <c r="M188" s="1"/>
  <c r="L188" s="1"/>
  <c r="N188"/>
  <c r="O187"/>
  <c r="M187" s="1"/>
  <c r="L187" s="1"/>
  <c r="N187"/>
  <c r="O186"/>
  <c r="M186" s="1"/>
  <c r="L186" s="1"/>
  <c r="N186"/>
  <c r="O185"/>
  <c r="M185" s="1"/>
  <c r="L185" s="1"/>
  <c r="N185"/>
  <c r="O184"/>
  <c r="M184" s="1"/>
  <c r="L184" s="1"/>
  <c r="N184"/>
  <c r="O183"/>
  <c r="M183" s="1"/>
  <c r="L183" s="1"/>
  <c r="N183"/>
  <c r="O182"/>
  <c r="M182" s="1"/>
  <c r="L182" s="1"/>
  <c r="N182"/>
  <c r="O181"/>
  <c r="M181" s="1"/>
  <c r="L181" s="1"/>
  <c r="N181"/>
  <c r="O180"/>
  <c r="M180" s="1"/>
  <c r="L180" s="1"/>
  <c r="N180"/>
  <c r="O179"/>
  <c r="M179" s="1"/>
  <c r="L179" s="1"/>
  <c r="N179"/>
  <c r="O178"/>
  <c r="M178" s="1"/>
  <c r="L178" s="1"/>
  <c r="N178"/>
  <c r="O177"/>
  <c r="M177" s="1"/>
  <c r="L177" s="1"/>
  <c r="N177"/>
  <c r="O210"/>
  <c r="M210" s="1"/>
  <c r="N210"/>
  <c r="O209"/>
  <c r="M209" s="1"/>
  <c r="N209"/>
  <c r="O208"/>
  <c r="M208" s="1"/>
  <c r="L208" s="1"/>
  <c r="N208"/>
  <c r="O207"/>
  <c r="M207" s="1"/>
  <c r="N207"/>
  <c r="O206"/>
  <c r="M206" s="1"/>
  <c r="N206"/>
  <c r="O205"/>
  <c r="N205"/>
  <c r="M205"/>
  <c r="O204"/>
  <c r="N204"/>
  <c r="M204"/>
  <c r="O203"/>
  <c r="M203" s="1"/>
  <c r="N203"/>
  <c r="O202"/>
  <c r="M202" s="1"/>
  <c r="N202"/>
  <c r="O201"/>
  <c r="N201"/>
  <c r="M201"/>
  <c r="O200"/>
  <c r="N200"/>
  <c r="M200"/>
  <c r="O199"/>
  <c r="M199" s="1"/>
  <c r="N199"/>
  <c r="O198"/>
  <c r="M198" s="1"/>
  <c r="N198"/>
  <c r="O197"/>
  <c r="N197"/>
  <c r="M197"/>
  <c r="O196"/>
  <c r="N196"/>
  <c r="M196"/>
  <c r="O195"/>
  <c r="M195" s="1"/>
  <c r="N195"/>
  <c r="O194"/>
  <c r="M194" s="1"/>
  <c r="N194"/>
  <c r="O193"/>
  <c r="N193"/>
  <c r="M193"/>
  <c r="O192"/>
  <c r="N192"/>
  <c r="M192"/>
  <c r="O191"/>
  <c r="M191" s="1"/>
  <c r="N191"/>
  <c r="O190"/>
  <c r="M190" s="1"/>
  <c r="N190"/>
  <c r="I26" i="2"/>
  <c r="H26"/>
  <c r="G26"/>
  <c r="F26"/>
  <c r="E26"/>
  <c r="I25"/>
  <c r="H25"/>
  <c r="G25"/>
  <c r="F25"/>
  <c r="E25"/>
  <c r="I11"/>
  <c r="H11"/>
  <c r="G11"/>
  <c r="F11"/>
  <c r="E11"/>
  <c r="I23"/>
  <c r="H23"/>
  <c r="G23"/>
  <c r="F23"/>
  <c r="E23"/>
  <c r="I27"/>
  <c r="H27"/>
  <c r="G27"/>
  <c r="F27"/>
  <c r="E27"/>
  <c r="I17"/>
  <c r="H17"/>
  <c r="G17"/>
  <c r="F17"/>
  <c r="E17"/>
  <c r="I7"/>
  <c r="H7"/>
  <c r="G7"/>
  <c r="F7"/>
  <c r="E7"/>
  <c r="I16"/>
  <c r="H16"/>
  <c r="G16"/>
  <c r="F16"/>
  <c r="E16"/>
  <c r="I18"/>
  <c r="H18"/>
  <c r="G18"/>
  <c r="F18"/>
  <c r="E18"/>
  <c r="I24"/>
  <c r="H24"/>
  <c r="G24"/>
  <c r="F24"/>
  <c r="E24"/>
  <c r="I12"/>
  <c r="H12"/>
  <c r="G12"/>
  <c r="F12"/>
  <c r="E12"/>
  <c r="I20"/>
  <c r="H20"/>
  <c r="G20"/>
  <c r="F20"/>
  <c r="E20"/>
  <c r="I15"/>
  <c r="H15"/>
  <c r="G15"/>
  <c r="F15"/>
  <c r="E15"/>
  <c r="I3"/>
  <c r="H3"/>
  <c r="G3"/>
  <c r="F3"/>
  <c r="E3"/>
  <c r="I28"/>
  <c r="H28"/>
  <c r="G28"/>
  <c r="F28"/>
  <c r="E28"/>
  <c r="I5"/>
  <c r="H5"/>
  <c r="G5"/>
  <c r="F5"/>
  <c r="E5"/>
  <c r="I29"/>
  <c r="H29"/>
  <c r="G29"/>
  <c r="F29"/>
  <c r="E29"/>
  <c r="I19"/>
  <c r="H19"/>
  <c r="G19"/>
  <c r="F19"/>
  <c r="E19"/>
  <c r="I21"/>
  <c r="H21"/>
  <c r="G21"/>
  <c r="F21"/>
  <c r="E21"/>
  <c r="I13"/>
  <c r="H13"/>
  <c r="G13"/>
  <c r="F13"/>
  <c r="E13"/>
  <c r="I22"/>
  <c r="H22"/>
  <c r="G22"/>
  <c r="F22"/>
  <c r="E22"/>
  <c r="I6"/>
  <c r="H6"/>
  <c r="G6"/>
  <c r="F6"/>
  <c r="E6"/>
  <c r="I10"/>
  <c r="H10"/>
  <c r="G10"/>
  <c r="F10"/>
  <c r="E10"/>
  <c r="I8"/>
  <c r="H8"/>
  <c r="G8"/>
  <c r="F8"/>
  <c r="E8"/>
  <c r="I4"/>
  <c r="H4"/>
  <c r="G4"/>
  <c r="F4"/>
  <c r="E4"/>
  <c r="I14"/>
  <c r="H14"/>
  <c r="G14"/>
  <c r="F14"/>
  <c r="E14"/>
  <c r="I9"/>
  <c r="H9"/>
  <c r="G9"/>
  <c r="F9"/>
  <c r="E9"/>
  <c r="O249" i="1" l="1"/>
  <c r="M249" s="1"/>
  <c r="L249" s="1"/>
  <c r="N249"/>
  <c r="O173"/>
  <c r="M173" s="1"/>
  <c r="L173" s="1"/>
  <c r="N173"/>
  <c r="O109"/>
  <c r="M109" s="1"/>
  <c r="L109" s="1"/>
  <c r="N109"/>
  <c r="O41"/>
  <c r="M41" s="1"/>
  <c r="L41" s="1"/>
  <c r="N41"/>
  <c r="O288"/>
  <c r="M288" s="1"/>
  <c r="L288" s="1"/>
  <c r="N288"/>
  <c r="O287"/>
  <c r="M287" s="1"/>
  <c r="L287" s="1"/>
  <c r="N287"/>
  <c r="O286"/>
  <c r="M286" s="1"/>
  <c r="L286" s="1"/>
  <c r="N286"/>
  <c r="O285"/>
  <c r="M285" s="1"/>
  <c r="L285" s="1"/>
  <c r="N285"/>
  <c r="O274"/>
  <c r="M274" s="1"/>
  <c r="L274" s="1"/>
  <c r="N274"/>
  <c r="O273"/>
  <c r="M273" s="1"/>
  <c r="L273" s="1"/>
  <c r="N273"/>
  <c r="O272"/>
  <c r="M272" s="1"/>
  <c r="L272" s="1"/>
  <c r="N272"/>
  <c r="O251"/>
  <c r="M251" s="1"/>
  <c r="L251" s="1"/>
  <c r="N251"/>
  <c r="O250"/>
  <c r="M250" s="1"/>
  <c r="L250" s="1"/>
  <c r="N250"/>
  <c r="O248"/>
  <c r="M248" s="1"/>
  <c r="L248" s="1"/>
  <c r="N248"/>
  <c r="L210"/>
  <c r="L209"/>
  <c r="L207"/>
  <c r="L206"/>
  <c r="L205"/>
  <c r="L204"/>
  <c r="L203"/>
  <c r="L202"/>
  <c r="L200"/>
  <c r="O222"/>
  <c r="M222" s="1"/>
  <c r="L222" s="1"/>
  <c r="N222"/>
  <c r="O221"/>
  <c r="M221" s="1"/>
  <c r="L221" s="1"/>
  <c r="N221"/>
  <c r="O220"/>
  <c r="M220" s="1"/>
  <c r="L220" s="1"/>
  <c r="N220"/>
  <c r="O175"/>
  <c r="M175" s="1"/>
  <c r="L175" s="1"/>
  <c r="N175"/>
  <c r="O174"/>
  <c r="M174" s="1"/>
  <c r="L174" s="1"/>
  <c r="N174"/>
  <c r="O172"/>
  <c r="M172" s="1"/>
  <c r="L172" s="1"/>
  <c r="N172"/>
  <c r="O171"/>
  <c r="M171" s="1"/>
  <c r="L171" s="1"/>
  <c r="N171"/>
  <c r="O170"/>
  <c r="M170" s="1"/>
  <c r="L170" s="1"/>
  <c r="N170"/>
  <c r="O169"/>
  <c r="M169" s="1"/>
  <c r="L169" s="1"/>
  <c r="N169"/>
  <c r="O168"/>
  <c r="M168" s="1"/>
  <c r="L168" s="1"/>
  <c r="N168"/>
  <c r="O167"/>
  <c r="M167" s="1"/>
  <c r="L167" s="1"/>
  <c r="N167"/>
  <c r="O166"/>
  <c r="M166" s="1"/>
  <c r="L166" s="1"/>
  <c r="N166"/>
  <c r="O165"/>
  <c r="M165" s="1"/>
  <c r="L165" s="1"/>
  <c r="N165"/>
  <c r="O164"/>
  <c r="M164" s="1"/>
  <c r="L164" s="1"/>
  <c r="N164"/>
  <c r="O163"/>
  <c r="M163" s="1"/>
  <c r="L163" s="1"/>
  <c r="N163"/>
  <c r="O162"/>
  <c r="M162" s="1"/>
  <c r="L162" s="1"/>
  <c r="N162"/>
  <c r="O161"/>
  <c r="M161" s="1"/>
  <c r="L161" s="1"/>
  <c r="N161"/>
  <c r="O160"/>
  <c r="M160" s="1"/>
  <c r="L160" s="1"/>
  <c r="N160"/>
  <c r="O159"/>
  <c r="M159" s="1"/>
  <c r="L159" s="1"/>
  <c r="N159"/>
  <c r="O158"/>
  <c r="M158" s="1"/>
  <c r="L158" s="1"/>
  <c r="N158"/>
  <c r="O157"/>
  <c r="M157" s="1"/>
  <c r="L157" s="1"/>
  <c r="N157"/>
  <c r="O152"/>
  <c r="M152" s="1"/>
  <c r="L152" s="1"/>
  <c r="N152"/>
  <c r="O150"/>
  <c r="M150" s="1"/>
  <c r="L150" s="1"/>
  <c r="N150"/>
  <c r="O148"/>
  <c r="M148" s="1"/>
  <c r="L148" s="1"/>
  <c r="N148"/>
  <c r="O145"/>
  <c r="M145" s="1"/>
  <c r="L145" s="1"/>
  <c r="N145"/>
  <c r="O111"/>
  <c r="M111" s="1"/>
  <c r="L111" s="1"/>
  <c r="N111"/>
  <c r="O110"/>
  <c r="M110" s="1"/>
  <c r="L110" s="1"/>
  <c r="N110"/>
  <c r="O108"/>
  <c r="M108" s="1"/>
  <c r="L108" s="1"/>
  <c r="N108"/>
  <c r="O107"/>
  <c r="M107" s="1"/>
  <c r="L107" s="1"/>
  <c r="N107"/>
  <c r="O106"/>
  <c r="M106" s="1"/>
  <c r="L106" s="1"/>
  <c r="N106"/>
  <c r="O105"/>
  <c r="M105" s="1"/>
  <c r="L105" s="1"/>
  <c r="N105"/>
  <c r="O104"/>
  <c r="M104" s="1"/>
  <c r="L104" s="1"/>
  <c r="N104"/>
  <c r="O103"/>
  <c r="M103" s="1"/>
  <c r="L103" s="1"/>
  <c r="N103"/>
  <c r="O102"/>
  <c r="M102" s="1"/>
  <c r="L102" s="1"/>
  <c r="N102"/>
  <c r="O101"/>
  <c r="M101" s="1"/>
  <c r="L101" s="1"/>
  <c r="N101"/>
  <c r="O100"/>
  <c r="M100" s="1"/>
  <c r="L100" s="1"/>
  <c r="N100"/>
  <c r="O99"/>
  <c r="M99" s="1"/>
  <c r="L99" s="1"/>
  <c r="N99"/>
  <c r="O98"/>
  <c r="M98" s="1"/>
  <c r="L98" s="1"/>
  <c r="N98"/>
  <c r="O97"/>
  <c r="M97" s="1"/>
  <c r="L97" s="1"/>
  <c r="N97"/>
  <c r="O96"/>
  <c r="M96" s="1"/>
  <c r="L96" s="1"/>
  <c r="N96"/>
  <c r="O95"/>
  <c r="M95" s="1"/>
  <c r="L95" s="1"/>
  <c r="N95"/>
  <c r="O94"/>
  <c r="M94" s="1"/>
  <c r="L94" s="1"/>
  <c r="N94"/>
  <c r="O93"/>
  <c r="M93" s="1"/>
  <c r="L93" s="1"/>
  <c r="N93"/>
  <c r="O92"/>
  <c r="M92" s="1"/>
  <c r="L92" s="1"/>
  <c r="N92"/>
  <c r="O91"/>
  <c r="M91" s="1"/>
  <c r="L91" s="1"/>
  <c r="N91"/>
  <c r="O87"/>
  <c r="M87" s="1"/>
  <c r="L87" s="1"/>
  <c r="N87"/>
  <c r="O84"/>
  <c r="M84" s="1"/>
  <c r="L84" s="1"/>
  <c r="N84"/>
  <c r="O82"/>
  <c r="M82" s="1"/>
  <c r="L82" s="1"/>
  <c r="N82"/>
  <c r="O79"/>
  <c r="M79" s="1"/>
  <c r="L79" s="1"/>
  <c r="N79"/>
  <c r="O71"/>
  <c r="M71" s="1"/>
  <c r="L71" s="1"/>
  <c r="N71"/>
  <c r="O69"/>
  <c r="M69" s="1"/>
  <c r="L69" s="1"/>
  <c r="N69"/>
  <c r="O43"/>
  <c r="M43" s="1"/>
  <c r="L43" s="1"/>
  <c r="N43"/>
  <c r="O42"/>
  <c r="M42" s="1"/>
  <c r="L42" s="1"/>
  <c r="N42"/>
  <c r="O40"/>
  <c r="M40" s="1"/>
  <c r="L40" s="1"/>
  <c r="N40"/>
  <c r="O39"/>
  <c r="M39" s="1"/>
  <c r="L39" s="1"/>
  <c r="N39"/>
  <c r="O38"/>
  <c r="M38" s="1"/>
  <c r="L38" s="1"/>
  <c r="N38"/>
  <c r="O37"/>
  <c r="M37" s="1"/>
  <c r="L37" s="1"/>
  <c r="N37"/>
  <c r="O26"/>
  <c r="M26" s="1"/>
  <c r="L26" s="1"/>
  <c r="N26"/>
  <c r="O24"/>
  <c r="M24" s="1"/>
  <c r="L24" s="1"/>
  <c r="N24"/>
  <c r="O19"/>
  <c r="M19" s="1"/>
  <c r="L19" s="1"/>
  <c r="N19"/>
  <c r="O36"/>
  <c r="M36" s="1"/>
  <c r="L36" s="1"/>
  <c r="N36"/>
  <c r="O35"/>
  <c r="M35" s="1"/>
  <c r="L35" s="1"/>
  <c r="N35"/>
  <c r="O34"/>
  <c r="M34" s="1"/>
  <c r="L34" s="1"/>
  <c r="N34"/>
  <c r="J27" i="2" l="1"/>
  <c r="O219" i="1" l="1"/>
  <c r="M219" s="1"/>
  <c r="L219" s="1"/>
  <c r="N219"/>
  <c r="L198"/>
  <c r="L196"/>
  <c r="O270"/>
  <c r="M270" s="1"/>
  <c r="L270" s="1"/>
  <c r="N270"/>
  <c r="O268"/>
  <c r="M268" s="1"/>
  <c r="L268" s="1"/>
  <c r="N268"/>
  <c r="O262"/>
  <c r="M262" s="1"/>
  <c r="L262" s="1"/>
  <c r="N262"/>
  <c r="O264"/>
  <c r="M264" s="1"/>
  <c r="L264" s="1"/>
  <c r="N264"/>
  <c r="O267"/>
  <c r="M267" s="1"/>
  <c r="L267" s="1"/>
  <c r="N267"/>
  <c r="O261"/>
  <c r="M261" s="1"/>
  <c r="L261" s="1"/>
  <c r="N261"/>
  <c r="O247"/>
  <c r="M247" s="1"/>
  <c r="L247" s="1"/>
  <c r="N247"/>
  <c r="O243"/>
  <c r="M243" s="1"/>
  <c r="L243" s="1"/>
  <c r="N243"/>
  <c r="O240"/>
  <c r="M240" s="1"/>
  <c r="L240" s="1"/>
  <c r="N240"/>
  <c r="O239"/>
  <c r="M239" s="1"/>
  <c r="L239" s="1"/>
  <c r="N239"/>
  <c r="O244"/>
  <c r="M244" s="1"/>
  <c r="L244" s="1"/>
  <c r="N244"/>
  <c r="O142" l="1"/>
  <c r="M142" s="1"/>
  <c r="L142" s="1"/>
  <c r="N142"/>
  <c r="O136"/>
  <c r="M136" s="1"/>
  <c r="L136" s="1"/>
  <c r="N136"/>
  <c r="O134"/>
  <c r="M134" s="1"/>
  <c r="L134" s="1"/>
  <c r="N134"/>
  <c r="O156"/>
  <c r="M156" s="1"/>
  <c r="L156" s="1"/>
  <c r="N156"/>
  <c r="O155"/>
  <c r="M155" s="1"/>
  <c r="L155" s="1"/>
  <c r="N155"/>
  <c r="O154"/>
  <c r="M154" s="1"/>
  <c r="L154" s="1"/>
  <c r="N154"/>
  <c r="O139" l="1"/>
  <c r="M139" s="1"/>
  <c r="L139" s="1"/>
  <c r="N139"/>
  <c r="O147"/>
  <c r="M147" s="1"/>
  <c r="L147" s="1"/>
  <c r="N147"/>
  <c r="O144"/>
  <c r="M144" s="1"/>
  <c r="L144" s="1"/>
  <c r="N144"/>
  <c r="O141"/>
  <c r="M141" s="1"/>
  <c r="L141" s="1"/>
  <c r="N141"/>
  <c r="O68" l="1"/>
  <c r="M68" s="1"/>
  <c r="L68" s="1"/>
  <c r="N68"/>
  <c r="O65"/>
  <c r="M65" s="1"/>
  <c r="L65" s="1"/>
  <c r="N65"/>
  <c r="O62" l="1"/>
  <c r="M62" s="1"/>
  <c r="L62" s="1"/>
  <c r="N62"/>
  <c r="O90"/>
  <c r="M90" s="1"/>
  <c r="L90" s="1"/>
  <c r="N90"/>
  <c r="O89"/>
  <c r="M89" s="1"/>
  <c r="L89" s="1"/>
  <c r="N89"/>
  <c r="O88"/>
  <c r="M88" s="1"/>
  <c r="L88" s="1"/>
  <c r="N88"/>
  <c r="O80"/>
  <c r="M80" s="1"/>
  <c r="L80" s="1"/>
  <c r="N80"/>
  <c r="O78"/>
  <c r="M78" s="1"/>
  <c r="L78" s="1"/>
  <c r="N78"/>
  <c r="O75" l="1"/>
  <c r="M75" s="1"/>
  <c r="L75" s="1"/>
  <c r="N75"/>
  <c r="O73"/>
  <c r="M73" s="1"/>
  <c r="L73" s="1"/>
  <c r="N73"/>
  <c r="O72"/>
  <c r="M72" s="1"/>
  <c r="L72" s="1"/>
  <c r="N72"/>
  <c r="O17"/>
  <c r="M17" s="1"/>
  <c r="L17" s="1"/>
  <c r="N17"/>
  <c r="O32"/>
  <c r="M32" s="1"/>
  <c r="L32" s="1"/>
  <c r="N32"/>
  <c r="O28"/>
  <c r="M28" s="1"/>
  <c r="L28" s="1"/>
  <c r="N28"/>
  <c r="O284"/>
  <c r="M284" s="1"/>
  <c r="L284" s="1"/>
  <c r="N284"/>
  <c r="O282"/>
  <c r="M282" s="1"/>
  <c r="L282" s="1"/>
  <c r="N282"/>
  <c r="O281"/>
  <c r="M281" s="1"/>
  <c r="L281" s="1"/>
  <c r="N281"/>
  <c r="O283"/>
  <c r="M283" s="1"/>
  <c r="L283" s="1"/>
  <c r="N283"/>
  <c r="O278"/>
  <c r="M278" s="1"/>
  <c r="L278" s="1"/>
  <c r="N278"/>
  <c r="O280"/>
  <c r="M280" s="1"/>
  <c r="L280" s="1"/>
  <c r="N280"/>
  <c r="O279"/>
  <c r="M279" s="1"/>
  <c r="L279" s="1"/>
  <c r="N279"/>
  <c r="O277"/>
  <c r="M277" s="1"/>
  <c r="L277" s="1"/>
  <c r="N277"/>
  <c r="O276"/>
  <c r="M276" s="1"/>
  <c r="L276" s="1"/>
  <c r="N276"/>
  <c r="O265"/>
  <c r="M265" s="1"/>
  <c r="L265" s="1"/>
  <c r="N265"/>
  <c r="O263"/>
  <c r="M263" s="1"/>
  <c r="L263" s="1"/>
  <c r="N263"/>
  <c r="O271"/>
  <c r="M271" s="1"/>
  <c r="L271" s="1"/>
  <c r="N271"/>
  <c r="O269"/>
  <c r="M269" s="1"/>
  <c r="L269" s="1"/>
  <c r="N269"/>
  <c r="O260"/>
  <c r="M260" s="1"/>
  <c r="L260" s="1"/>
  <c r="N260"/>
  <c r="O259"/>
  <c r="M259" s="1"/>
  <c r="L259" s="1"/>
  <c r="N259"/>
  <c r="O266"/>
  <c r="M266" s="1"/>
  <c r="L266" s="1"/>
  <c r="N266"/>
  <c r="O257"/>
  <c r="M257" s="1"/>
  <c r="L257" s="1"/>
  <c r="N257"/>
  <c r="O258"/>
  <c r="M258" s="1"/>
  <c r="L258" s="1"/>
  <c r="N258"/>
  <c r="O253"/>
  <c r="M253" s="1"/>
  <c r="L253" s="1"/>
  <c r="N253"/>
  <c r="O256"/>
  <c r="M256" s="1"/>
  <c r="L256" s="1"/>
  <c r="N256"/>
  <c r="O255"/>
  <c r="M255" s="1"/>
  <c r="L255" s="1"/>
  <c r="N255"/>
  <c r="O254"/>
  <c r="M254" s="1"/>
  <c r="L254" s="1"/>
  <c r="N254"/>
  <c r="O238"/>
  <c r="M238" s="1"/>
  <c r="L238" s="1"/>
  <c r="N238"/>
  <c r="O235"/>
  <c r="M235" s="1"/>
  <c r="L235" s="1"/>
  <c r="N235"/>
  <c r="O234"/>
  <c r="M234" s="1"/>
  <c r="L234" s="1"/>
  <c r="N234"/>
  <c r="O246"/>
  <c r="M246" s="1"/>
  <c r="L246" s="1"/>
  <c r="N246"/>
  <c r="O245"/>
  <c r="M245" s="1"/>
  <c r="L245" s="1"/>
  <c r="N245"/>
  <c r="O242"/>
  <c r="M242" s="1"/>
  <c r="L242" s="1"/>
  <c r="N242"/>
  <c r="O241"/>
  <c r="M241" s="1"/>
  <c r="L241" s="1"/>
  <c r="N241"/>
  <c r="O229"/>
  <c r="M229" s="1"/>
  <c r="L229" s="1"/>
  <c r="N229"/>
  <c r="O233"/>
  <c r="M233" s="1"/>
  <c r="L233" s="1"/>
  <c r="N233"/>
  <c r="O236"/>
  <c r="M236" s="1"/>
  <c r="L236" s="1"/>
  <c r="N236"/>
  <c r="O227"/>
  <c r="M227" s="1"/>
  <c r="L227" s="1"/>
  <c r="N227"/>
  <c r="O230"/>
  <c r="M230" s="1"/>
  <c r="L230" s="1"/>
  <c r="N230"/>
  <c r="O237"/>
  <c r="M237" s="1"/>
  <c r="L237" s="1"/>
  <c r="N237"/>
  <c r="O232"/>
  <c r="M232" s="1"/>
  <c r="L232" s="1"/>
  <c r="N232"/>
  <c r="O231"/>
  <c r="M231" s="1"/>
  <c r="L231" s="1"/>
  <c r="N231"/>
  <c r="O225"/>
  <c r="M225" s="1"/>
  <c r="L225" s="1"/>
  <c r="N225"/>
  <c r="O228"/>
  <c r="M228" s="1"/>
  <c r="L228" s="1"/>
  <c r="N228"/>
  <c r="O224"/>
  <c r="M224" s="1"/>
  <c r="L224" s="1"/>
  <c r="N224"/>
  <c r="O226"/>
  <c r="M226" s="1"/>
  <c r="L226" s="1"/>
  <c r="N226"/>
  <c r="O218"/>
  <c r="M218" s="1"/>
  <c r="L218" s="1"/>
  <c r="N218"/>
  <c r="O215"/>
  <c r="M215" s="1"/>
  <c r="L215" s="1"/>
  <c r="N215"/>
  <c r="O217"/>
  <c r="M217" s="1"/>
  <c r="L217" s="1"/>
  <c r="N217"/>
  <c r="O216"/>
  <c r="M216" s="1"/>
  <c r="L216" s="1"/>
  <c r="N216"/>
  <c r="O213"/>
  <c r="M213" s="1"/>
  <c r="L213" s="1"/>
  <c r="N213"/>
  <c r="O212"/>
  <c r="M212" s="1"/>
  <c r="L212" s="1"/>
  <c r="N212"/>
  <c r="O214"/>
  <c r="M214" s="1"/>
  <c r="L214" s="1"/>
  <c r="N214"/>
  <c r="L191"/>
  <c r="L197"/>
  <c r="L190"/>
  <c r="L201"/>
  <c r="L199"/>
  <c r="L195"/>
  <c r="L192"/>
  <c r="L194"/>
  <c r="L193"/>
  <c r="O140"/>
  <c r="M140" s="1"/>
  <c r="L140" s="1"/>
  <c r="N140"/>
  <c r="O133"/>
  <c r="M133" s="1"/>
  <c r="L133" s="1"/>
  <c r="N133"/>
  <c r="O153"/>
  <c r="M153" s="1"/>
  <c r="L153" s="1"/>
  <c r="N153"/>
  <c r="O130"/>
  <c r="M130" s="1"/>
  <c r="L130" s="1"/>
  <c r="N130"/>
  <c r="O129"/>
  <c r="M129" s="1"/>
  <c r="L129" s="1"/>
  <c r="N129"/>
  <c r="O151"/>
  <c r="M151" s="1"/>
  <c r="L151" s="1"/>
  <c r="N151"/>
  <c r="O128"/>
  <c r="M128" s="1"/>
  <c r="L128" s="1"/>
  <c r="N128"/>
  <c r="O149"/>
  <c r="M149" s="1"/>
  <c r="L149" s="1"/>
  <c r="N149"/>
  <c r="O127"/>
  <c r="M127" s="1"/>
  <c r="L127" s="1"/>
  <c r="N127"/>
  <c r="O146"/>
  <c r="M146" s="1"/>
  <c r="L146" s="1"/>
  <c r="N146"/>
  <c r="O126"/>
  <c r="M126" s="1"/>
  <c r="L126" s="1"/>
  <c r="N126"/>
  <c r="O143"/>
  <c r="M143" s="1"/>
  <c r="L143" s="1"/>
  <c r="N143"/>
  <c r="O138"/>
  <c r="M138" s="1"/>
  <c r="L138" s="1"/>
  <c r="N138"/>
  <c r="O137"/>
  <c r="M137" s="1"/>
  <c r="L137" s="1"/>
  <c r="N137"/>
  <c r="O119"/>
  <c r="M119" s="1"/>
  <c r="L119" s="1"/>
  <c r="N119"/>
  <c r="O125"/>
  <c r="M125" s="1"/>
  <c r="L125" s="1"/>
  <c r="N125"/>
  <c r="O121"/>
  <c r="M121" s="1"/>
  <c r="L121" s="1"/>
  <c r="N121"/>
  <c r="O135"/>
  <c r="M135" s="1"/>
  <c r="L135" s="1"/>
  <c r="N135"/>
  <c r="O131"/>
  <c r="M131" s="1"/>
  <c r="L131" s="1"/>
  <c r="N131"/>
  <c r="O124"/>
  <c r="M124" s="1"/>
  <c r="L124" s="1"/>
  <c r="N124"/>
  <c r="O132"/>
  <c r="M132" s="1"/>
  <c r="L132" s="1"/>
  <c r="N132"/>
  <c r="O123"/>
  <c r="M123" s="1"/>
  <c r="L123" s="1"/>
  <c r="N123"/>
  <c r="O122"/>
  <c r="M122" s="1"/>
  <c r="L122" s="1"/>
  <c r="N122"/>
  <c r="O120"/>
  <c r="M120" s="1"/>
  <c r="L120" s="1"/>
  <c r="N120"/>
  <c r="O118"/>
  <c r="M118" s="1"/>
  <c r="L118" s="1"/>
  <c r="N118"/>
  <c r="O116"/>
  <c r="M116" s="1"/>
  <c r="L116" s="1"/>
  <c r="N116"/>
  <c r="O113"/>
  <c r="M113" s="1"/>
  <c r="L113" s="1"/>
  <c r="N113"/>
  <c r="O117"/>
  <c r="M117" s="1"/>
  <c r="L117" s="1"/>
  <c r="N117"/>
  <c r="O115"/>
  <c r="M115" s="1"/>
  <c r="L115" s="1"/>
  <c r="N115"/>
  <c r="O114"/>
  <c r="M114" s="1"/>
  <c r="L114" s="1"/>
  <c r="N114"/>
  <c r="O58"/>
  <c r="M58" s="1"/>
  <c r="L58" s="1"/>
  <c r="N58"/>
  <c r="O61"/>
  <c r="M61" s="1"/>
  <c r="L61" s="1"/>
  <c r="N61"/>
  <c r="O60"/>
  <c r="M60" s="1"/>
  <c r="L60" s="1"/>
  <c r="N60"/>
  <c r="O86"/>
  <c r="M86" s="1"/>
  <c r="L86" s="1"/>
  <c r="N86"/>
  <c r="O83"/>
  <c r="M83" s="1"/>
  <c r="L83" s="1"/>
  <c r="N83"/>
  <c r="O85"/>
  <c r="M85" s="1"/>
  <c r="L85" s="1"/>
  <c r="N85"/>
  <c r="O81"/>
  <c r="M81" s="1"/>
  <c r="L81" s="1"/>
  <c r="N81"/>
  <c r="O56"/>
  <c r="M56" s="1"/>
  <c r="L56" s="1"/>
  <c r="N56"/>
  <c r="O77"/>
  <c r="M77" s="1"/>
  <c r="L77" s="1"/>
  <c r="N77"/>
  <c r="O76"/>
  <c r="M76" s="1"/>
  <c r="L76" s="1"/>
  <c r="N76"/>
  <c r="O55"/>
  <c r="M55" s="1"/>
  <c r="L55" s="1"/>
  <c r="N55"/>
  <c r="O74"/>
  <c r="M74" s="1"/>
  <c r="L74" s="1"/>
  <c r="N74"/>
  <c r="O70"/>
  <c r="M70" s="1"/>
  <c r="L70" s="1"/>
  <c r="N70"/>
  <c r="O54"/>
  <c r="M54" s="1"/>
  <c r="L54" s="1"/>
  <c r="N54"/>
  <c r="O67"/>
  <c r="M67" s="1"/>
  <c r="L67" s="1"/>
  <c r="N67"/>
  <c r="O66"/>
  <c r="M66" s="1"/>
  <c r="L66" s="1"/>
  <c r="N66"/>
  <c r="O57"/>
  <c r="M57" s="1"/>
  <c r="L57" s="1"/>
  <c r="N57"/>
  <c r="O64"/>
  <c r="M64" s="1"/>
  <c r="L64" s="1"/>
  <c r="N64"/>
  <c r="O63"/>
  <c r="M63" s="1"/>
  <c r="L63" s="1"/>
  <c r="N63"/>
  <c r="O50"/>
  <c r="M50" s="1"/>
  <c r="L50" s="1"/>
  <c r="N50"/>
  <c r="O59"/>
  <c r="M59" s="1"/>
  <c r="L59" s="1"/>
  <c r="N59"/>
  <c r="O51"/>
  <c r="M51" s="1"/>
  <c r="L51" s="1"/>
  <c r="N51"/>
  <c r="O52"/>
  <c r="M52" s="1"/>
  <c r="L52" s="1"/>
  <c r="N52"/>
  <c r="O53"/>
  <c r="M53" s="1"/>
  <c r="L53" s="1"/>
  <c r="N53"/>
  <c r="O47"/>
  <c r="M47" s="1"/>
  <c r="L47" s="1"/>
  <c r="N47"/>
  <c r="O49"/>
  <c r="M49" s="1"/>
  <c r="L49" s="1"/>
  <c r="N49"/>
  <c r="O48"/>
  <c r="M48" s="1"/>
  <c r="L48" s="1"/>
  <c r="N48"/>
  <c r="O33" l="1"/>
  <c r="M33" s="1"/>
  <c r="L33" s="1"/>
  <c r="N33"/>
  <c r="O31"/>
  <c r="M31" s="1"/>
  <c r="L31" s="1"/>
  <c r="N31"/>
  <c r="O30"/>
  <c r="M30" s="1"/>
  <c r="L30" s="1"/>
  <c r="N30"/>
  <c r="O29"/>
  <c r="M29" s="1"/>
  <c r="L29" s="1"/>
  <c r="N29"/>
  <c r="O18"/>
  <c r="M18" s="1"/>
  <c r="L18" s="1"/>
  <c r="N18"/>
  <c r="O25"/>
  <c r="M25" s="1"/>
  <c r="L25" s="1"/>
  <c r="N25"/>
  <c r="O22" l="1"/>
  <c r="M22" s="1"/>
  <c r="L22" s="1"/>
  <c r="N22"/>
  <c r="O46" l="1"/>
  <c r="M46" s="1"/>
  <c r="L46" s="1"/>
  <c r="N46"/>
  <c r="O45"/>
  <c r="M45" s="1"/>
  <c r="L45" s="1"/>
  <c r="N45"/>
  <c r="O21"/>
  <c r="M21" s="1"/>
  <c r="L21" s="1"/>
  <c r="N21"/>
  <c r="O15"/>
  <c r="M15" s="1"/>
  <c r="L15" s="1"/>
  <c r="N15"/>
  <c r="O23"/>
  <c r="M23" s="1"/>
  <c r="L23" s="1"/>
  <c r="N23"/>
  <c r="O12"/>
  <c r="M12" s="1"/>
  <c r="L12" s="1"/>
  <c r="N12"/>
  <c r="O13"/>
  <c r="M13" s="1"/>
  <c r="L13" s="1"/>
  <c r="N13"/>
  <c r="O14"/>
  <c r="M14" s="1"/>
  <c r="L14" s="1"/>
  <c r="N14"/>
  <c r="O11"/>
  <c r="M11" s="1"/>
  <c r="L11" s="1"/>
  <c r="N11"/>
  <c r="O27"/>
  <c r="M27" s="1"/>
  <c r="L27" s="1"/>
  <c r="N27"/>
  <c r="O20"/>
  <c r="M20" s="1"/>
  <c r="L20" s="1"/>
  <c r="N20"/>
  <c r="O16"/>
  <c r="M16" s="1"/>
  <c r="L16" s="1"/>
  <c r="N16"/>
  <c r="O9"/>
  <c r="M9" s="1"/>
  <c r="L9" s="1"/>
  <c r="N9"/>
  <c r="O5"/>
  <c r="M5" s="1"/>
  <c r="L5" s="1"/>
  <c r="N5"/>
  <c r="O8"/>
  <c r="M8" s="1"/>
  <c r="L8" s="1"/>
  <c r="N8"/>
  <c r="O10"/>
  <c r="M10" s="1"/>
  <c r="L10" s="1"/>
  <c r="N10"/>
  <c r="O7"/>
  <c r="M7" s="1"/>
  <c r="L7" s="1"/>
  <c r="N7"/>
  <c r="N6" l="1"/>
  <c r="O6"/>
  <c r="M6" s="1"/>
  <c r="J35" i="2" l="1"/>
  <c r="J24" l="1"/>
  <c r="L6" i="1"/>
  <c r="J15" i="2"/>
  <c r="J28"/>
  <c r="J9"/>
  <c r="J31"/>
  <c r="J32"/>
  <c r="J33"/>
  <c r="J34"/>
  <c r="J25"/>
  <c r="J18" l="1"/>
  <c r="J12"/>
  <c r="J30"/>
  <c r="J5"/>
  <c r="J14"/>
  <c r="J20"/>
  <c r="J19"/>
  <c r="J3"/>
  <c r="J10"/>
  <c r="J16"/>
  <c r="J26"/>
  <c r="J13"/>
  <c r="J21"/>
  <c r="J11"/>
  <c r="J4"/>
  <c r="J17"/>
  <c r="J6"/>
  <c r="J8"/>
  <c r="J7"/>
  <c r="J23"/>
  <c r="J29"/>
  <c r="J22"/>
</calcChain>
</file>

<file path=xl/sharedStrings.xml><?xml version="1.0" encoding="utf-8"?>
<sst xmlns="http://schemas.openxmlformats.org/spreadsheetml/2006/main" count="1133" uniqueCount="368">
  <si>
    <t>ATLETA</t>
  </si>
  <si>
    <t>SOCIETA</t>
  </si>
  <si>
    <t>Cod. Soc.</t>
  </si>
  <si>
    <t>ANNO</t>
  </si>
  <si>
    <t>CAT.</t>
  </si>
  <si>
    <t>TOTALE INDIVIDUALE</t>
  </si>
  <si>
    <t>SCARTO</t>
  </si>
  <si>
    <t>TOTALE SOCIETA'</t>
  </si>
  <si>
    <t>GARE PARTECIPATE</t>
  </si>
  <si>
    <t>A - S</t>
  </si>
  <si>
    <t>B - S</t>
  </si>
  <si>
    <t>E - V</t>
  </si>
  <si>
    <t>L - SD</t>
  </si>
  <si>
    <t>M - SD</t>
  </si>
  <si>
    <t>N - VD</t>
  </si>
  <si>
    <t>TOTALE</t>
  </si>
  <si>
    <t>0205</t>
  </si>
  <si>
    <t>G.S. LAMONE RUSSI ASD</t>
  </si>
  <si>
    <t>A.S.D. PODISTI COTIGNOLA</t>
  </si>
  <si>
    <t>0281</t>
  </si>
  <si>
    <t>POL. PONTE NUOVO ASD</t>
  </si>
  <si>
    <t>SOCIETA' ATLETICA S. PATRIZIO</t>
  </si>
  <si>
    <t>ASD SOC. PODISTICA ALFONSINESE</t>
  </si>
  <si>
    <t>0231</t>
  </si>
  <si>
    <t>POL. COOP. CERAMICA IMOLA ASD</t>
  </si>
  <si>
    <t>ASD GPA LUGHESINA</t>
  </si>
  <si>
    <t>0277</t>
  </si>
  <si>
    <t>ASD A.D.V.S. CAVEJA</t>
  </si>
  <si>
    <t>0338</t>
  </si>
  <si>
    <t>ATLETICA AVIS CASTEL SAN PIETRO A.S.D.</t>
  </si>
  <si>
    <t>0317</t>
  </si>
  <si>
    <t>ASD PODISTICA SAN PANCRAZIO</t>
  </si>
  <si>
    <t>PODISTICA AVIS FUSIGNANO</t>
  </si>
  <si>
    <t>0162</t>
  </si>
  <si>
    <t>ASD TOSCO ROMAGNOLA</t>
  </si>
  <si>
    <t>ASD PODISTICA VOLTANA</t>
  </si>
  <si>
    <t>0349</t>
  </si>
  <si>
    <t>G.S. DRAGO ASD</t>
  </si>
  <si>
    <t>0177</t>
  </si>
  <si>
    <t>POL. DIL. SANTA LUCIA</t>
  </si>
  <si>
    <t>G.P.A. BRISIGHELLA</t>
  </si>
  <si>
    <t>0329</t>
  </si>
  <si>
    <t>ASD I CINGHIALI</t>
  </si>
  <si>
    <t>0212</t>
  </si>
  <si>
    <t>POL. PORTO FUORI ASD - I PODISTI</t>
  </si>
  <si>
    <t>0360</t>
  </si>
  <si>
    <t>ASD TRAIL ROMAGNA</t>
  </si>
  <si>
    <t>TE' BOTA TEAM</t>
  </si>
  <si>
    <t>0278</t>
  </si>
  <si>
    <t>ASD SECONDO CASADEI</t>
  </si>
  <si>
    <t>0184</t>
  </si>
  <si>
    <t>ASD G.S. LOCOMOTIVA RAVENNA</t>
  </si>
  <si>
    <t>0275</t>
  </si>
  <si>
    <t>ASD SID STRENZ I DENT SPORT TEAM</t>
  </si>
  <si>
    <t>0289</t>
  </si>
  <si>
    <t>ATLETICA CERVIA ASD</t>
  </si>
  <si>
    <t>0242</t>
  </si>
  <si>
    <t>RAVENNA RUNNERS CLUB ASD</t>
  </si>
  <si>
    <t>TERZO TEMPO TRAIL A.S.D.</t>
  </si>
  <si>
    <t>POL. DIL. LAVEZZOLESE</t>
  </si>
  <si>
    <t>0435</t>
  </si>
  <si>
    <t>ASD LEOPODISTICA</t>
  </si>
  <si>
    <t>0439</t>
  </si>
  <si>
    <t>VALDAMONE ASD</t>
  </si>
  <si>
    <t>D - V</t>
  </si>
  <si>
    <t>C - V</t>
  </si>
  <si>
    <t>0276</t>
  </si>
  <si>
    <t>A.S.D. ATLETICA IMOLA SACMI AVIS</t>
  </si>
  <si>
    <t>3° CAMPIONATO TERRITORIALE UISP CORSA IN MONTAGNA 2017</t>
  </si>
  <si>
    <t>SOCIETA UISP 2017</t>
  </si>
  <si>
    <t>15-07-17
CASOLA VALSENIO
Km 8,0</t>
  </si>
  <si>
    <t>27-08-17
BRISIGHELLA
Km 10</t>
  </si>
  <si>
    <t>01-11-17
Castelbolognese
Km 14</t>
  </si>
  <si>
    <t>1978/99</t>
  </si>
  <si>
    <t>1968/77</t>
  </si>
  <si>
    <t>1958/67</t>
  </si>
  <si>
    <t>1948/57</t>
  </si>
  <si>
    <t>1947/00</t>
  </si>
  <si>
    <t>1973/99</t>
  </si>
  <si>
    <t>1963/72</t>
  </si>
  <si>
    <t>1962/00</t>
  </si>
  <si>
    <t>25-06-17
SELVAPIANA
Km 9,5</t>
  </si>
  <si>
    <t>BENAZZI LUCA</t>
  </si>
  <si>
    <t>5301</t>
  </si>
  <si>
    <t>MONTANARI MASSIMILIANO</t>
  </si>
  <si>
    <t>BISMUTI ERMES</t>
  </si>
  <si>
    <t>MONTERUCCIOLI FLAVIO</t>
  </si>
  <si>
    <t>ATLETICA AVIS CASTEL S. PIETRO</t>
  </si>
  <si>
    <t>FOCCHI RAFFAELE</t>
  </si>
  <si>
    <t>GR. SPORT. DRAGO AD</t>
  </si>
  <si>
    <t>NUTI STEFANO</t>
  </si>
  <si>
    <t>CARAVITA ANDREA</t>
  </si>
  <si>
    <t>DALPANE CRISTIAN</t>
  </si>
  <si>
    <t>5225</t>
  </si>
  <si>
    <t>MORGANTI CLAUDIO</t>
  </si>
  <si>
    <t>LAGHI MAURO</t>
  </si>
  <si>
    <t>BISIGNANI MAURIZIO</t>
  </si>
  <si>
    <t>LINARI ALEX</t>
  </si>
  <si>
    <t>A.S.D. TOSCO-ROMAGNOLA</t>
  </si>
  <si>
    <t>BACCHILEGA ORLANDO</t>
  </si>
  <si>
    <t>BIANCHI FRANCESCO</t>
  </si>
  <si>
    <t>PAGANELLI ANDREA</t>
  </si>
  <si>
    <t>SALIMBENI VALERIO</t>
  </si>
  <si>
    <t>GRANDI MAURIZIO</t>
  </si>
  <si>
    <t>SOC. ATLETICA S. PATRIZIO</t>
  </si>
  <si>
    <t>5259</t>
  </si>
  <si>
    <t>BAGNOLI STEFANO</t>
  </si>
  <si>
    <t>SEBASTIANI CLAUDIO</t>
  </si>
  <si>
    <t>5257</t>
  </si>
  <si>
    <t>SILIMBANI RUGGERO</t>
  </si>
  <si>
    <t>GIULIANINI ROBERTO</t>
  </si>
  <si>
    <t>ALBERONI RAFFAELE</t>
  </si>
  <si>
    <t>ALBERTINI ROBERTO</t>
  </si>
  <si>
    <t>PIAZZA FRANCO</t>
  </si>
  <si>
    <t>GUIDANI GABRIELE</t>
  </si>
  <si>
    <t>ASD SOC. POD. ALFONSINESE</t>
  </si>
  <si>
    <t>5253</t>
  </si>
  <si>
    <t>CIOFFI ANTONIO</t>
  </si>
  <si>
    <t>CONTI PAOLO</t>
  </si>
  <si>
    <t>POL. COOP. CERAMICA ASD</t>
  </si>
  <si>
    <t>GARDELLI PARIDE</t>
  </si>
  <si>
    <t>CELLINI DAVIDE</t>
  </si>
  <si>
    <t>CASSIANI FRANCESCO</t>
  </si>
  <si>
    <t>FABBRI IVO</t>
  </si>
  <si>
    <t>MAESTRI PAOLO</t>
  </si>
  <si>
    <t>SERVADEI OLIVIERO</t>
  </si>
  <si>
    <t>5191</t>
  </si>
  <si>
    <t>FERRONI DORIANO</t>
  </si>
  <si>
    <t>DONATINI ENZO</t>
  </si>
  <si>
    <t>A.S.D. ATLETICA MAMELI</t>
  </si>
  <si>
    <t>0432</t>
  </si>
  <si>
    <t>SIROTTI GIOVANNI</t>
  </si>
  <si>
    <t>GUERRA DANIELA</t>
  </si>
  <si>
    <t>BOCHI FEDERICA</t>
  </si>
  <si>
    <t>ZIVANOVIC NATASA</t>
  </si>
  <si>
    <t>PIAZZA ANNA</t>
  </si>
  <si>
    <t>LAGHI DANIELA</t>
  </si>
  <si>
    <t>MARTINI MONIA</t>
  </si>
  <si>
    <t>SPORTELLI TIZIANA</t>
  </si>
  <si>
    <t>MARTINI LICIA</t>
  </si>
  <si>
    <t>MENEGATTI DANIELA</t>
  </si>
  <si>
    <t>RASPANTI IRENE</t>
  </si>
  <si>
    <t>CAMPANINI ROBERTA</t>
  </si>
  <si>
    <t>GAUDENZI MONICA</t>
  </si>
  <si>
    <t>LUZZARO NADIA</t>
  </si>
  <si>
    <t>Rit.</t>
  </si>
  <si>
    <t>CASADIO MONICA</t>
  </si>
  <si>
    <t>5420</t>
  </si>
  <si>
    <t>S. AGATA SPORT A.S.D.</t>
  </si>
  <si>
    <t>5699</t>
  </si>
  <si>
    <t>5107</t>
  </si>
  <si>
    <t>5182</t>
  </si>
  <si>
    <t>VALERI MARCO</t>
  </si>
  <si>
    <t>BACCHILEGA ALBERTO</t>
  </si>
  <si>
    <t>MAIO EMANUELE</t>
  </si>
  <si>
    <t>SERVADIO DANIELE</t>
  </si>
  <si>
    <t>SERASINI MICHAEL</t>
  </si>
  <si>
    <t>POL. DIL. TE' BOTA TEAM</t>
  </si>
  <si>
    <t>GUERRINI EMANUELE</t>
  </si>
  <si>
    <t>FASANA DANIELE</t>
  </si>
  <si>
    <t>TAVALAZZI DAVIDE</t>
  </si>
  <si>
    <t>ZAMPOLINI MARCO</t>
  </si>
  <si>
    <t>FABBRI YURI</t>
  </si>
  <si>
    <t>BECCA GIACOMO</t>
  </si>
  <si>
    <t>NERI MARCO</t>
  </si>
  <si>
    <t>FORESTIERI ALBERTO</t>
  </si>
  <si>
    <t>ZANFINI MANUEL</t>
  </si>
  <si>
    <t>VALENTI GUIDO</t>
  </si>
  <si>
    <t>MONTANARI ENRICO</t>
  </si>
  <si>
    <t>BASSI BARRY</t>
  </si>
  <si>
    <t>MARCHETTI MARCO</t>
  </si>
  <si>
    <t>5642</t>
  </si>
  <si>
    <t>VICCHI CHRISTIAN</t>
  </si>
  <si>
    <t>CONFICCONI MASSIMILIANO</t>
  </si>
  <si>
    <t>ZACCHERINI EMANUELE</t>
  </si>
  <si>
    <t>TONDINI DAVIDE</t>
  </si>
  <si>
    <t>VALERI CLAUDIO</t>
  </si>
  <si>
    <t>SALAROLI GIANCARLO</t>
  </si>
  <si>
    <t>ANDREOLI MARCO</t>
  </si>
  <si>
    <t>BIANCONCINI MARCO</t>
  </si>
  <si>
    <t>BUSSI RENZO</t>
  </si>
  <si>
    <t>ZANCHINI MASSIMILIANO</t>
  </si>
  <si>
    <t>BABINI MAURO</t>
  </si>
  <si>
    <t>MENGOLI VANNI</t>
  </si>
  <si>
    <t>BARCHI BRUNO</t>
  </si>
  <si>
    <t>RAGAZZINI ELIO</t>
  </si>
  <si>
    <t>CANTARA CARLO</t>
  </si>
  <si>
    <t>D'AMBROSIO ANGELO</t>
  </si>
  <si>
    <t>ROTONDI DANIELE</t>
  </si>
  <si>
    <t>BARTOLOTTI ERCOLE</t>
  </si>
  <si>
    <t>COSTA CLAUDIO</t>
  </si>
  <si>
    <t>RAGGI GIANCARLO</t>
  </si>
  <si>
    <t>VENTURINI LORIS</t>
  </si>
  <si>
    <t>CAVINA ANSELMO</t>
  </si>
  <si>
    <t>MARTELLI MAURO</t>
  </si>
  <si>
    <t>ZANNONI ELISA</t>
  </si>
  <si>
    <t>TURRINI JENNY</t>
  </si>
  <si>
    <t>PARRA JESSICA</t>
  </si>
  <si>
    <t>RUSTICALI CHIARA</t>
  </si>
  <si>
    <t>EGENOLF FRANCESCA</t>
  </si>
  <si>
    <t>SQUARZONI SAMANTHA</t>
  </si>
  <si>
    <t>BISMUTI ELISA</t>
  </si>
  <si>
    <t>FRANCESCONI NADIA</t>
  </si>
  <si>
    <t>GOLFARI CLAUDIA</t>
  </si>
  <si>
    <t>BARTOLINI ROBERTA</t>
  </si>
  <si>
    <t>BABINI GERMANA</t>
  </si>
  <si>
    <t>VALLI ANGELA</t>
  </si>
  <si>
    <t>LUONGO GIUSEPPINA</t>
  </si>
  <si>
    <t>PONTI MATTIA</t>
  </si>
  <si>
    <t>CAROLA GIANLUCA</t>
  </si>
  <si>
    <t>PUCCI MICHELE</t>
  </si>
  <si>
    <t>MORASCHINI STEFANO</t>
  </si>
  <si>
    <t>BARONCINI FABRIZIO</t>
  </si>
  <si>
    <t>TUCCI MASSIMO</t>
  </si>
  <si>
    <t>POL. PORTO FUORI ASD</t>
  </si>
  <si>
    <t>BAGNARA GIULIO</t>
  </si>
  <si>
    <t>PEPE FRANCESCO</t>
  </si>
  <si>
    <t>RINALDI FIORENZO</t>
  </si>
  <si>
    <t>MARCHETTI CLAUDIO</t>
  </si>
  <si>
    <t>CAMANZI MASSIMO</t>
  </si>
  <si>
    <t>MARANGONI MARCO</t>
  </si>
  <si>
    <t>PAGANI ADRIANO</t>
  </si>
  <si>
    <t>LO BIANCO CARMINE</t>
  </si>
  <si>
    <t>BALDI MANOELA</t>
  </si>
  <si>
    <t>GERLERO CORINNE</t>
  </si>
  <si>
    <t>BATTAGLIA STEFANIA</t>
  </si>
  <si>
    <t>TRONCONI LOREDANA</t>
  </si>
  <si>
    <t>SPEZZATI NADIA</t>
  </si>
  <si>
    <t>VULPINARI SABINA</t>
  </si>
  <si>
    <t>03-08-17
CASOLA VALSENIO
Km 7,0</t>
  </si>
  <si>
    <t>CIANI MASSIMO</t>
  </si>
  <si>
    <t>A.S.D. LEOPODISTICA</t>
  </si>
  <si>
    <t>CONTOLI STEVE</t>
  </si>
  <si>
    <t>SPALLONE MATTEO</t>
  </si>
  <si>
    <t>TIMONCINI MAICOL</t>
  </si>
  <si>
    <t>MARANGONI MATTEO</t>
  </si>
  <si>
    <t>GATTA ANDREA</t>
  </si>
  <si>
    <t>LEGA FABRIZIO</t>
  </si>
  <si>
    <t>RONDININI LUCA</t>
  </si>
  <si>
    <t>CONTI LORIS</t>
  </si>
  <si>
    <t>ZANNONI FABRIZIO</t>
  </si>
  <si>
    <t>MAZZONI ROBERTO</t>
  </si>
  <si>
    <t>CORZANI PIERFILIPPO</t>
  </si>
  <si>
    <t>PERONI SAMUELE</t>
  </si>
  <si>
    <t>TARONI SAMUELE</t>
  </si>
  <si>
    <t>VENTURA IVAN</t>
  </si>
  <si>
    <t>ORIOLI RONNIE</t>
  </si>
  <si>
    <t>POL. ROSSETTA</t>
  </si>
  <si>
    <t>5114</t>
  </si>
  <si>
    <t>ULIVA MASSIMO</t>
  </si>
  <si>
    <t>OLIVUCCI FILIPPO</t>
  </si>
  <si>
    <t>CAROLI FABIO</t>
  </si>
  <si>
    <t>BULGARON ENRICO MARIO</t>
  </si>
  <si>
    <t>BAGNOLINI ROBERTO</t>
  </si>
  <si>
    <t>MARTINI ROBERTO</t>
  </si>
  <si>
    <t>ALBERTINI FRANCESCO</t>
  </si>
  <si>
    <t>GRILLI CLAUDIO</t>
  </si>
  <si>
    <t>MAZZANTI PIETRO</t>
  </si>
  <si>
    <t xml:space="preserve">VALDAMONE ASD </t>
  </si>
  <si>
    <t>LEPORESI ANDREA</t>
  </si>
  <si>
    <t>PODRINI LUCA</t>
  </si>
  <si>
    <t>CALLINI LEONARDO</t>
  </si>
  <si>
    <t>GALLEGATI SERGIO</t>
  </si>
  <si>
    <t>CORREALE VINCENZO</t>
  </si>
  <si>
    <t>BRAVI LUCIANO</t>
  </si>
  <si>
    <t>GATTA ATTILIO</t>
  </si>
  <si>
    <t>BEONI MELISSA</t>
  </si>
  <si>
    <t>SUPRANI SAMANTHA</t>
  </si>
  <si>
    <t>TANESINI CHARA</t>
  </si>
  <si>
    <t>MELANDRI FLAVIA</t>
  </si>
  <si>
    <t>CARPI SERENA</t>
  </si>
  <si>
    <t>RUFFILLI FRANCESCA</t>
  </si>
  <si>
    <t>ZOLI SILVIA</t>
  </si>
  <si>
    <t>BARNABE' MARINA</t>
  </si>
  <si>
    <t>PIAZZA MARIAROSA</t>
  </si>
  <si>
    <t>LEGA ANNAMARIA</t>
  </si>
  <si>
    <t>BUZZI GUENDALINA</t>
  </si>
  <si>
    <t>CAVALLINI MATTEO</t>
  </si>
  <si>
    <t>COATTI VALERIO</t>
  </si>
  <si>
    <t>PALOMBO SATURNINO</t>
  </si>
  <si>
    <t>DELL'ANGELO CUSTODE GIANLUCA</t>
  </si>
  <si>
    <t>RAGAZZINI MASSIMO</t>
  </si>
  <si>
    <t>RAVAIOLI MATTEO</t>
  </si>
  <si>
    <t>ANGELINO ANTONIO</t>
  </si>
  <si>
    <t xml:space="preserve">RICCI FILIPPO </t>
  </si>
  <si>
    <t>VERNA DANIELE</t>
  </si>
  <si>
    <t>FAILLACI ALESSIO</t>
  </si>
  <si>
    <t>MANZONI SAMUELE</t>
  </si>
  <si>
    <t>GENTILINI SIMONE</t>
  </si>
  <si>
    <t>SANGIORGI DIEGO</t>
  </si>
  <si>
    <t>MORIGI PAOLO</t>
  </si>
  <si>
    <t>UISP RAVENNA-LUGO</t>
  </si>
  <si>
    <t>0019</t>
  </si>
  <si>
    <t>CARANTI LUCA</t>
  </si>
  <si>
    <t>RAMBELLI MASSIMO</t>
  </si>
  <si>
    <t>SEMERARO FRANCESCO</t>
  </si>
  <si>
    <t>MASTRILLI GIANLUCA</t>
  </si>
  <si>
    <t>ALPINI LEONARDO</t>
  </si>
  <si>
    <t>MARTELLI SIMONE</t>
  </si>
  <si>
    <t>FERRI LUCA</t>
  </si>
  <si>
    <t>GALEOTTI CHRISTIAN</t>
  </si>
  <si>
    <t>CASAMENTI ANDREA</t>
  </si>
  <si>
    <t>MENGOLI ROBERTO</t>
  </si>
  <si>
    <t>PASQUALI MAURO</t>
  </si>
  <si>
    <t>BELLOSI STEFANO</t>
  </si>
  <si>
    <t>UISP IMOLA/FAENZA</t>
  </si>
  <si>
    <t>CICOGNANI DANILO</t>
  </si>
  <si>
    <t>ASTARA ALBERTO</t>
  </si>
  <si>
    <t>CORNACCHIA MARCO</t>
  </si>
  <si>
    <t>ACCORSI WILLIAM</t>
  </si>
  <si>
    <t>SALVATORI ERIK</t>
  </si>
  <si>
    <t>ROCCHI ANDREA</t>
  </si>
  <si>
    <t>FAROLFI LORIS</t>
  </si>
  <si>
    <t>PIERALISI MAURO</t>
  </si>
  <si>
    <t>ASD POD. SAN PANCRAZIO</t>
  </si>
  <si>
    <t>SCALA PIETRO</t>
  </si>
  <si>
    <t>PASINI YURI</t>
  </si>
  <si>
    <t>ARCANGELI ANDREA</t>
  </si>
  <si>
    <t>PESCE MARIO VITO</t>
  </si>
  <si>
    <t>RONDININI GIANNI</t>
  </si>
  <si>
    <t>DIANATI DAVIDE</t>
  </si>
  <si>
    <t>LOLLI ALBERTO</t>
  </si>
  <si>
    <t>GASPEROTTI FEDERICO</t>
  </si>
  <si>
    <t>COLOMBARI CLAUDIO</t>
  </si>
  <si>
    <t>LO PICCOLO ANTONINO</t>
  </si>
  <si>
    <t>VASSELLI CARLO</t>
  </si>
  <si>
    <t>CALDERONI ROBERTO</t>
  </si>
  <si>
    <t>VEDILEI ENRICO</t>
  </si>
  <si>
    <t>LUCCI PAOLO</t>
  </si>
  <si>
    <t>ZAVALLONI MASSIMO</t>
  </si>
  <si>
    <t>LANZONI LUCA</t>
  </si>
  <si>
    <t>BARTOLINI GILBERTO</t>
  </si>
  <si>
    <t>CICCARELLA PALMERINO</t>
  </si>
  <si>
    <t>DE LORENZI MAURIZIO</t>
  </si>
  <si>
    <t>VERNA MAURIZIO</t>
  </si>
  <si>
    <t>GOLFARI DANIELE</t>
  </si>
  <si>
    <t>SOLAROLI DANIELE</t>
  </si>
  <si>
    <t>FINOTELLI STEFANO</t>
  </si>
  <si>
    <t>AMBROSINI ORLANDO</t>
  </si>
  <si>
    <t>SPAZZOLI PIETRO</t>
  </si>
  <si>
    <t>0301</t>
  </si>
  <si>
    <t>SEVERI DANIELE</t>
  </si>
  <si>
    <t>GALVANI LUCA</t>
  </si>
  <si>
    <t>POLI DANIELE</t>
  </si>
  <si>
    <t>MENEGON TASSELLI ANDREA</t>
  </si>
  <si>
    <t>SPEZZATI LORENZO</t>
  </si>
  <si>
    <t>DE VITA PASQUALE</t>
  </si>
  <si>
    <t>LOMBARDI VALTER</t>
  </si>
  <si>
    <t>SARAGONI MAURIZIO</t>
  </si>
  <si>
    <t>VERSARI VALERIO</t>
  </si>
  <si>
    <t>LANDI LUIGI</t>
  </si>
  <si>
    <t>CILIBERTI MATTEO</t>
  </si>
  <si>
    <t>BONETTI ROBERTO</t>
  </si>
  <si>
    <t>CANCELLIERE DOMENICO</t>
  </si>
  <si>
    <t>DE NISCO MAURIZIO</t>
  </si>
  <si>
    <t>GIULIANELLI FLAVIO</t>
  </si>
  <si>
    <t>BENEDETTI RENZO</t>
  </si>
  <si>
    <t>DE DONATO DANIELE</t>
  </si>
  <si>
    <t>CHUBAK NADIYA</t>
  </si>
  <si>
    <t>MASCARO SIMONA</t>
  </si>
  <si>
    <t>LAMA GRETA</t>
  </si>
  <si>
    <t>MARCHI FEDERICA</t>
  </si>
  <si>
    <t>ORSELLI MONICA</t>
  </si>
  <si>
    <t>NICOLETTI ROBERTA</t>
  </si>
  <si>
    <t>LANCONELLI VALERIA</t>
  </si>
  <si>
    <t>CONTI BRUNELLA</t>
  </si>
  <si>
    <t>BAGNARESI CATERINA</t>
  </si>
  <si>
    <t>BASIGLI MIRNA</t>
  </si>
</sst>
</file>

<file path=xl/styles.xml><?xml version="1.0" encoding="utf-8"?>
<styleSheet xmlns="http://schemas.openxmlformats.org/spreadsheetml/2006/main">
  <fonts count="22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2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36"/>
      <name val="Arial"/>
      <family val="2"/>
    </font>
    <font>
      <sz val="20"/>
      <name val="Arial"/>
      <family val="2"/>
    </font>
    <font>
      <sz val="16"/>
      <color indexed="8"/>
      <name val="Calibri"/>
      <family val="2"/>
    </font>
    <font>
      <sz val="18"/>
      <color indexed="8"/>
      <name val="Calibri"/>
      <family val="2"/>
    </font>
    <font>
      <sz val="16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1"/>
      <name val="Calibri"/>
      <family val="2"/>
      <charset val="1"/>
    </font>
    <font>
      <sz val="16"/>
      <color indexed="8"/>
      <name val="Calibri"/>
      <family val="2"/>
      <charset val="1"/>
    </font>
    <font>
      <sz val="11"/>
      <color indexed="8"/>
      <name val="Calibri"/>
      <family val="2"/>
    </font>
  </fonts>
  <fills count="21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46"/>
        <bgColor indexed="24"/>
      </patternFill>
    </fill>
    <fill>
      <patternFill patternType="solid">
        <fgColor indexed="51"/>
        <bgColor indexed="52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</cellStyleXfs>
  <cellXfs count="129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textRotation="90" wrapText="1"/>
    </xf>
    <xf numFmtId="0" fontId="5" fillId="0" borderId="1" xfId="0" applyFont="1" applyBorder="1" applyAlignment="1">
      <alignment horizontal="center" textRotation="90" wrapText="1"/>
    </xf>
    <xf numFmtId="0" fontId="5" fillId="0" borderId="1" xfId="0" applyFont="1" applyFill="1" applyBorder="1" applyAlignment="1">
      <alignment horizontal="center" textRotation="90" wrapText="1"/>
    </xf>
    <xf numFmtId="0" fontId="0" fillId="0" borderId="0" xfId="0" applyFont="1"/>
    <xf numFmtId="0" fontId="0" fillId="0" borderId="0" xfId="0" applyFont="1" applyFill="1"/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6" fillId="0" borderId="0" xfId="0" applyFont="1"/>
    <xf numFmtId="0" fontId="7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4" fontId="8" fillId="0" borderId="0" xfId="3" applyNumberFormat="1" applyFont="1" applyFill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5" fillId="0" borderId="1" xfId="0" applyFont="1" applyBorder="1" applyAlignment="1">
      <alignment horizontal="right" vertical="center"/>
    </xf>
    <xf numFmtId="0" fontId="11" fillId="0" borderId="1" xfId="0" applyFont="1" applyBorder="1"/>
    <xf numFmtId="0" fontId="7" fillId="0" borderId="0" xfId="0" applyFont="1" applyAlignment="1">
      <alignment horizontal="center"/>
    </xf>
    <xf numFmtId="0" fontId="0" fillId="0" borderId="1" xfId="0" applyFont="1" applyBorder="1"/>
    <xf numFmtId="0" fontId="12" fillId="0" borderId="1" xfId="0" applyFont="1" applyBorder="1"/>
    <xf numFmtId="0" fontId="13" fillId="0" borderId="0" xfId="0" applyFont="1" applyAlignment="1">
      <alignment horizontal="center"/>
    </xf>
    <xf numFmtId="0" fontId="14" fillId="0" borderId="1" xfId="0" applyFont="1" applyBorder="1"/>
    <xf numFmtId="0" fontId="15" fillId="3" borderId="0" xfId="0" applyFont="1" applyFill="1" applyAlignment="1">
      <alignment horizontal="center"/>
    </xf>
    <xf numFmtId="0" fontId="15" fillId="4" borderId="0" xfId="0" applyFont="1" applyFill="1" applyAlignment="1">
      <alignment horizontal="center"/>
    </xf>
    <xf numFmtId="0" fontId="15" fillId="5" borderId="0" xfId="0" applyFont="1" applyFill="1" applyAlignment="1">
      <alignment horizontal="center"/>
    </xf>
    <xf numFmtId="0" fontId="0" fillId="0" borderId="3" xfId="0" quotePrefix="1" applyBorder="1"/>
    <xf numFmtId="0" fontId="17" fillId="0" borderId="3" xfId="0" applyFont="1" applyBorder="1"/>
    <xf numFmtId="0" fontId="7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18" fillId="0" borderId="1" xfId="4" applyFont="1" applyBorder="1"/>
    <xf numFmtId="0" fontId="18" fillId="0" borderId="1" xfId="4" applyFont="1" applyBorder="1" applyAlignment="1">
      <alignment horizontal="center"/>
    </xf>
    <xf numFmtId="0" fontId="18" fillId="0" borderId="0" xfId="4" applyFont="1" applyAlignment="1">
      <alignment horizontal="center"/>
    </xf>
    <xf numFmtId="0" fontId="18" fillId="0" borderId="1" xfId="5" applyFont="1" applyBorder="1"/>
    <xf numFmtId="0" fontId="18" fillId="0" borderId="0" xfId="5" applyFont="1" applyAlignment="1">
      <alignment horizontal="center"/>
    </xf>
    <xf numFmtId="0" fontId="19" fillId="0" borderId="1" xfId="4" applyFont="1" applyBorder="1"/>
    <xf numFmtId="0" fontId="18" fillId="0" borderId="1" xfId="5" applyFont="1" applyBorder="1" applyAlignment="1">
      <alignment horizontal="center"/>
    </xf>
    <xf numFmtId="0" fontId="19" fillId="0" borderId="1" xfId="5" applyFont="1" applyFill="1" applyBorder="1"/>
    <xf numFmtId="0" fontId="19" fillId="0" borderId="1" xfId="1" applyFont="1" applyBorder="1" applyAlignment="1">
      <alignment horizontal="center"/>
    </xf>
    <xf numFmtId="0" fontId="18" fillId="0" borderId="0" xfId="5" applyAlignment="1">
      <alignment horizontal="center"/>
    </xf>
    <xf numFmtId="0" fontId="19" fillId="0" borderId="1" xfId="5" applyFont="1" applyBorder="1"/>
    <xf numFmtId="0" fontId="19" fillId="0" borderId="0" xfId="5" applyFont="1" applyAlignment="1">
      <alignment horizontal="center"/>
    </xf>
    <xf numFmtId="0" fontId="19" fillId="6" borderId="5" xfId="1" applyFont="1" applyFill="1" applyBorder="1"/>
    <xf numFmtId="0" fontId="0" fillId="0" borderId="1" xfId="0" applyBorder="1"/>
    <xf numFmtId="0" fontId="0" fillId="7" borderId="5" xfId="0" quotePrefix="1" applyFont="1" applyFill="1" applyBorder="1"/>
    <xf numFmtId="0" fontId="0" fillId="0" borderId="1" xfId="0" applyFont="1" applyBorder="1" applyAlignment="1">
      <alignment horizontal="left"/>
    </xf>
    <xf numFmtId="0" fontId="20" fillId="0" borderId="1" xfId="5" applyFont="1" applyBorder="1"/>
    <xf numFmtId="0" fontId="0" fillId="0" borderId="2" xfId="0" quotePrefix="1" applyBorder="1"/>
    <xf numFmtId="0" fontId="0" fillId="0" borderId="1" xfId="0" quotePrefix="1" applyBorder="1"/>
    <xf numFmtId="0" fontId="0" fillId="4" borderId="5" xfId="0" quotePrefix="1" applyFont="1" applyFill="1" applyBorder="1"/>
    <xf numFmtId="0" fontId="0" fillId="4" borderId="4" xfId="0" quotePrefix="1" applyFont="1" applyFill="1" applyBorder="1"/>
    <xf numFmtId="0" fontId="0" fillId="8" borderId="5" xfId="0" quotePrefix="1" applyFont="1" applyFill="1" applyBorder="1"/>
    <xf numFmtId="0" fontId="16" fillId="9" borderId="5" xfId="0" quotePrefix="1" applyFont="1" applyFill="1" applyBorder="1"/>
    <xf numFmtId="0" fontId="16" fillId="4" borderId="5" xfId="0" quotePrefix="1" applyFont="1" applyFill="1" applyBorder="1"/>
    <xf numFmtId="0" fontId="0" fillId="5" borderId="5" xfId="0" quotePrefix="1" applyFont="1" applyFill="1" applyBorder="1"/>
    <xf numFmtId="0" fontId="0" fillId="0" borderId="1" xfId="0" quotePrefix="1" applyFont="1" applyBorder="1" applyAlignment="1">
      <alignment horizontal="center"/>
    </xf>
    <xf numFmtId="0" fontId="16" fillId="10" borderId="5" xfId="0" quotePrefix="1" applyFont="1" applyFill="1" applyBorder="1"/>
    <xf numFmtId="0" fontId="16" fillId="7" borderId="5" xfId="0" quotePrefix="1" applyFont="1" applyFill="1" applyBorder="1"/>
    <xf numFmtId="0" fontId="0" fillId="12" borderId="5" xfId="0" quotePrefix="1" applyFont="1" applyFill="1" applyBorder="1"/>
    <xf numFmtId="0" fontId="16" fillId="13" borderId="5" xfId="0" quotePrefix="1" applyFont="1" applyFill="1" applyBorder="1"/>
    <xf numFmtId="0" fontId="18" fillId="0" borderId="1" xfId="6" applyFont="1" applyBorder="1"/>
    <xf numFmtId="0" fontId="19" fillId="0" borderId="5" xfId="6" applyFont="1" applyBorder="1"/>
    <xf numFmtId="0" fontId="18" fillId="0" borderId="1" xfId="6" applyFont="1" applyBorder="1" applyAlignment="1">
      <alignment horizontal="center"/>
    </xf>
    <xf numFmtId="0" fontId="18" fillId="0" borderId="0" xfId="6" applyFont="1" applyAlignment="1">
      <alignment horizontal="center"/>
    </xf>
    <xf numFmtId="0" fontId="0" fillId="14" borderId="5" xfId="0" quotePrefix="1" applyFill="1" applyBorder="1"/>
    <xf numFmtId="0" fontId="18" fillId="0" borderId="1" xfId="0" applyFont="1" applyFill="1" applyBorder="1"/>
    <xf numFmtId="0" fontId="18" fillId="0" borderId="0" xfId="5" applyFont="1" applyFill="1" applyAlignment="1">
      <alignment horizontal="center"/>
    </xf>
    <xf numFmtId="0" fontId="0" fillId="15" borderId="5" xfId="0" quotePrefix="1" applyFill="1" applyBorder="1"/>
    <xf numFmtId="0" fontId="21" fillId="0" borderId="1" xfId="0" applyFont="1" applyBorder="1"/>
    <xf numFmtId="0" fontId="21" fillId="0" borderId="0" xfId="0" applyFont="1" applyAlignment="1">
      <alignment horizontal="center"/>
    </xf>
    <xf numFmtId="0" fontId="8" fillId="0" borderId="1" xfId="0" applyFont="1" applyBorder="1"/>
    <xf numFmtId="0" fontId="0" fillId="16" borderId="5" xfId="0" quotePrefix="1" applyFill="1" applyBorder="1"/>
    <xf numFmtId="0" fontId="1" fillId="0" borderId="0" xfId="0" applyFont="1" applyFill="1" applyAlignment="1">
      <alignment horizontal="center"/>
    </xf>
    <xf numFmtId="0" fontId="18" fillId="0" borderId="3" xfId="5" applyFont="1" applyBorder="1" applyAlignment="1">
      <alignment horizontal="center"/>
    </xf>
    <xf numFmtId="0" fontId="0" fillId="17" borderId="5" xfId="0" quotePrefix="1" applyFont="1" applyFill="1" applyBorder="1"/>
    <xf numFmtId="0" fontId="19" fillId="0" borderId="1" xfId="6" applyFont="1" applyBorder="1"/>
    <xf numFmtId="0" fontId="18" fillId="0" borderId="4" xfId="5" applyFont="1" applyBorder="1"/>
    <xf numFmtId="0" fontId="19" fillId="0" borderId="5" xfId="5" applyFont="1" applyBorder="1"/>
    <xf numFmtId="0" fontId="0" fillId="0" borderId="1" xfId="0" quotePrefix="1" applyBorder="1" applyAlignment="1">
      <alignment horizontal="center"/>
    </xf>
    <xf numFmtId="0" fontId="0" fillId="14" borderId="4" xfId="0" quotePrefix="1" applyFill="1" applyBorder="1"/>
    <xf numFmtId="0" fontId="0" fillId="7" borderId="4" xfId="0" quotePrefix="1" applyFont="1" applyFill="1" applyBorder="1"/>
    <xf numFmtId="0" fontId="18" fillId="0" borderId="1" xfId="7" applyFont="1" applyBorder="1"/>
    <xf numFmtId="0" fontId="19" fillId="0" borderId="1" xfId="7" applyFont="1" applyBorder="1"/>
    <xf numFmtId="0" fontId="18" fillId="0" borderId="1" xfId="7" applyFont="1" applyBorder="1" applyAlignment="1">
      <alignment horizontal="center"/>
    </xf>
    <xf numFmtId="0" fontId="18" fillId="0" borderId="0" xfId="7" applyFont="1" applyAlignment="1">
      <alignment horizontal="center"/>
    </xf>
    <xf numFmtId="0" fontId="0" fillId="5" borderId="4" xfId="0" quotePrefix="1" applyFont="1" applyFill="1" applyBorder="1"/>
    <xf numFmtId="0" fontId="19" fillId="0" borderId="5" xfId="7" applyFont="1" applyBorder="1"/>
    <xf numFmtId="0" fontId="19" fillId="15" borderId="5" xfId="1" applyFont="1" applyFill="1" applyBorder="1"/>
    <xf numFmtId="0" fontId="0" fillId="0" borderId="4" xfId="0" applyFont="1" applyBorder="1"/>
    <xf numFmtId="0" fontId="19" fillId="0" borderId="4" xfId="7" applyFont="1" applyBorder="1"/>
    <xf numFmtId="0" fontId="19" fillId="0" borderId="1" xfId="7" applyFont="1" applyFill="1" applyBorder="1"/>
    <xf numFmtId="0" fontId="19" fillId="6" borderId="4" xfId="1" applyFont="1" applyFill="1" applyBorder="1"/>
    <xf numFmtId="0" fontId="19" fillId="0" borderId="4" xfId="6" applyFont="1" applyBorder="1"/>
    <xf numFmtId="0" fontId="18" fillId="0" borderId="5" xfId="7" applyFont="1" applyBorder="1"/>
    <xf numFmtId="0" fontId="0" fillId="5" borderId="1" xfId="0" quotePrefix="1" applyFont="1" applyFill="1" applyBorder="1"/>
    <xf numFmtId="0" fontId="16" fillId="7" borderId="4" xfId="0" quotePrefix="1" applyFont="1" applyFill="1" applyBorder="1"/>
    <xf numFmtId="0" fontId="8" fillId="0" borderId="5" xfId="0" applyFont="1" applyBorder="1"/>
    <xf numFmtId="0" fontId="18" fillId="0" borderId="3" xfId="7" applyFont="1" applyBorder="1" applyAlignment="1">
      <alignment horizontal="center"/>
    </xf>
    <xf numFmtId="0" fontId="0" fillId="11" borderId="5" xfId="0" quotePrefix="1" applyFont="1" applyFill="1" applyBorder="1"/>
    <xf numFmtId="0" fontId="19" fillId="0" borderId="1" xfId="1" applyFont="1" applyBorder="1"/>
    <xf numFmtId="0" fontId="18" fillId="0" borderId="1" xfId="8" applyFont="1" applyBorder="1"/>
    <xf numFmtId="0" fontId="18" fillId="0" borderId="0" xfId="8" applyFont="1" applyAlignment="1">
      <alignment horizontal="center"/>
    </xf>
    <xf numFmtId="0" fontId="19" fillId="0" borderId="5" xfId="1" applyFont="1" applyBorder="1"/>
    <xf numFmtId="0" fontId="16" fillId="9" borderId="4" xfId="0" quotePrefix="1" applyFont="1" applyFill="1" applyBorder="1"/>
    <xf numFmtId="0" fontId="19" fillId="0" borderId="4" xfId="1" applyFont="1" applyBorder="1"/>
    <xf numFmtId="0" fontId="0" fillId="0" borderId="5" xfId="0" applyFont="1" applyBorder="1"/>
    <xf numFmtId="0" fontId="19" fillId="0" borderId="3" xfId="1" applyFont="1" applyBorder="1" applyAlignment="1">
      <alignment horizontal="center"/>
    </xf>
    <xf numFmtId="0" fontId="0" fillId="19" borderId="5" xfId="0" applyFont="1" applyFill="1" applyBorder="1"/>
    <xf numFmtId="0" fontId="16" fillId="18" borderId="5" xfId="0" quotePrefix="1" applyFont="1" applyFill="1" applyBorder="1"/>
    <xf numFmtId="0" fontId="18" fillId="0" borderId="0" xfId="7" applyAlignment="1">
      <alignment horizontal="center"/>
    </xf>
    <xf numFmtId="0" fontId="0" fillId="17" borderId="4" xfId="0" quotePrefix="1" applyFont="1" applyFill="1" applyBorder="1"/>
    <xf numFmtId="0" fontId="19" fillId="6" borderId="1" xfId="1" applyFont="1" applyFill="1" applyBorder="1"/>
    <xf numFmtId="0" fontId="0" fillId="0" borderId="3" xfId="0" quotePrefix="1" applyFont="1" applyBorder="1" applyAlignment="1">
      <alignment horizontal="center"/>
    </xf>
    <xf numFmtId="0" fontId="19" fillId="20" borderId="5" xfId="7" applyFont="1" applyFill="1" applyBorder="1"/>
    <xf numFmtId="0" fontId="19" fillId="0" borderId="1" xfId="1" quotePrefix="1" applyFont="1" applyBorder="1" applyAlignment="1">
      <alignment horizontal="center"/>
    </xf>
    <xf numFmtId="0" fontId="0" fillId="7" borderId="1" xfId="0" quotePrefix="1" applyFont="1" applyFill="1" applyBorder="1"/>
    <xf numFmtId="0" fontId="18" fillId="0" borderId="5" xfId="5" applyFont="1" applyBorder="1"/>
    <xf numFmtId="0" fontId="0" fillId="14" borderId="1" xfId="0" quotePrefix="1" applyFill="1" applyBorder="1"/>
    <xf numFmtId="0" fontId="0" fillId="12" borderId="4" xfId="0" quotePrefix="1" applyFont="1" applyFill="1" applyBorder="1"/>
    <xf numFmtId="0" fontId="16" fillId="9" borderId="1" xfId="0" quotePrefix="1" applyFont="1" applyFill="1" applyBorder="1"/>
    <xf numFmtId="0" fontId="19" fillId="0" borderId="5" xfId="4" applyFont="1" applyBorder="1"/>
    <xf numFmtId="0" fontId="16" fillId="4" borderId="1" xfId="0" quotePrefix="1" applyFont="1" applyFill="1" applyBorder="1"/>
    <xf numFmtId="0" fontId="0" fillId="12" borderId="1" xfId="0" quotePrefix="1" applyFont="1" applyFill="1" applyBorder="1"/>
    <xf numFmtId="0" fontId="3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</cellXfs>
  <cellStyles count="9">
    <cellStyle name="Excel Built-in Normal 2" xfId="7"/>
    <cellStyle name="Excel Built-in Normal 3" xfId="5"/>
    <cellStyle name="Excel Built-in Normal 4" xfId="6"/>
    <cellStyle name="Excel Built-in Normal 5" xfId="8"/>
    <cellStyle name="Excel Built-in Normal 6" xfId="4"/>
    <cellStyle name="Normale" xfId="0" builtinId="0"/>
    <cellStyle name="Normale 2" xfId="1"/>
    <cellStyle name="Normale 3" xfId="2"/>
    <cellStyle name="Normale 4" xfId="3"/>
  </cellStyles>
  <dxfs count="2">
    <dxf>
      <font>
        <b val="0"/>
        <condense val="0"/>
        <extend val="0"/>
        <sz val="11"/>
        <color indexed="20"/>
      </font>
    </dxf>
    <dxf>
      <font>
        <b val="0"/>
        <condense val="0"/>
        <extend val="0"/>
        <sz val="11"/>
        <color indexed="2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berta/Documents/Camp.%20Corsa%20in%20Montagna%202016/gestione_gar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tegorie"/>
      <sheetName val="GENERALE"/>
      <sheetName val="ORDINE DI ARRIVO ASSOLUTO"/>
      <sheetName val="ORDINE DI ARRIVO ASSOLUTO_2"/>
      <sheetName val="Iscrizione_pc_1"/>
      <sheetName val="pre_iscrizioni"/>
    </sheetNames>
    <sheetDataSet>
      <sheetData sheetId="0" refreshError="1">
        <row r="1">
          <cell r="A1" t="str">
            <v>M95</v>
          </cell>
          <cell r="B1" t="str">
            <v>AMATORI</v>
          </cell>
        </row>
        <row r="2">
          <cell r="A2" t="str">
            <v>M94</v>
          </cell>
          <cell r="B2" t="str">
            <v>AMATORI</v>
          </cell>
        </row>
        <row r="3">
          <cell r="A3" t="str">
            <v>M93</v>
          </cell>
          <cell r="B3" t="str">
            <v>AMATORI</v>
          </cell>
        </row>
        <row r="4">
          <cell r="A4" t="str">
            <v>M92</v>
          </cell>
          <cell r="B4" t="str">
            <v>AMATORI</v>
          </cell>
        </row>
        <row r="5">
          <cell r="A5" t="str">
            <v>M91</v>
          </cell>
          <cell r="B5" t="str">
            <v>AMATORI</v>
          </cell>
        </row>
        <row r="6">
          <cell r="A6" t="str">
            <v>M90</v>
          </cell>
          <cell r="B6" t="str">
            <v>AMATORI</v>
          </cell>
        </row>
        <row r="7">
          <cell r="A7" t="str">
            <v>M89</v>
          </cell>
          <cell r="B7" t="str">
            <v>AMATORI</v>
          </cell>
        </row>
        <row r="8">
          <cell r="A8" t="str">
            <v>M88</v>
          </cell>
          <cell r="B8" t="str">
            <v>AMATORI</v>
          </cell>
        </row>
        <row r="9">
          <cell r="A9" t="str">
            <v>M87</v>
          </cell>
          <cell r="B9" t="str">
            <v>AMATORI</v>
          </cell>
        </row>
        <row r="10">
          <cell r="A10" t="str">
            <v>M86</v>
          </cell>
          <cell r="B10" t="str">
            <v>AMATORI</v>
          </cell>
        </row>
        <row r="11">
          <cell r="A11" t="str">
            <v>M85</v>
          </cell>
          <cell r="B11" t="str">
            <v>AMATORI</v>
          </cell>
        </row>
        <row r="12">
          <cell r="A12" t="str">
            <v>M84</v>
          </cell>
          <cell r="B12" t="str">
            <v>AMATORI</v>
          </cell>
        </row>
        <row r="13">
          <cell r="A13" t="str">
            <v>M83</v>
          </cell>
          <cell r="B13" t="str">
            <v>AMATORI</v>
          </cell>
        </row>
        <row r="14">
          <cell r="A14" t="str">
            <v>M82</v>
          </cell>
          <cell r="B14" t="str">
            <v>AMATORI</v>
          </cell>
        </row>
        <row r="15">
          <cell r="A15" t="str">
            <v>M81</v>
          </cell>
          <cell r="B15" t="str">
            <v>AMATORI</v>
          </cell>
        </row>
        <row r="16">
          <cell r="A16" t="str">
            <v>M80</v>
          </cell>
          <cell r="B16" t="str">
            <v>AMATORI</v>
          </cell>
        </row>
        <row r="17">
          <cell r="A17" t="str">
            <v>M79</v>
          </cell>
          <cell r="B17" t="str">
            <v>AMATORI</v>
          </cell>
        </row>
        <row r="18">
          <cell r="A18" t="str">
            <v>M78</v>
          </cell>
          <cell r="B18" t="str">
            <v>AMATORI</v>
          </cell>
        </row>
        <row r="19">
          <cell r="A19" t="str">
            <v>M77</v>
          </cell>
          <cell r="B19" t="str">
            <v>AMATORI</v>
          </cell>
        </row>
        <row r="20">
          <cell r="A20" t="str">
            <v>M76</v>
          </cell>
          <cell r="B20" t="str">
            <v>AMATORI</v>
          </cell>
        </row>
        <row r="21">
          <cell r="A21" t="str">
            <v>M75</v>
          </cell>
          <cell r="B21" t="str">
            <v>AMATORI</v>
          </cell>
        </row>
        <row r="22">
          <cell r="A22" t="str">
            <v>M74</v>
          </cell>
          <cell r="B22" t="str">
            <v>AMATORI</v>
          </cell>
        </row>
        <row r="23">
          <cell r="A23" t="str">
            <v>M73</v>
          </cell>
          <cell r="B23" t="str">
            <v>VETERANI A</v>
          </cell>
        </row>
        <row r="24">
          <cell r="A24" t="str">
            <v>M72</v>
          </cell>
          <cell r="B24" t="str">
            <v>VETERANI A</v>
          </cell>
        </row>
        <row r="25">
          <cell r="A25" t="str">
            <v>M71</v>
          </cell>
          <cell r="B25" t="str">
            <v>VETERANI A</v>
          </cell>
        </row>
        <row r="26">
          <cell r="A26" t="str">
            <v>M70</v>
          </cell>
          <cell r="B26" t="str">
            <v>VETERANI A</v>
          </cell>
        </row>
        <row r="27">
          <cell r="A27" t="str">
            <v>M69</v>
          </cell>
          <cell r="B27" t="str">
            <v>VETERANI A</v>
          </cell>
        </row>
        <row r="28">
          <cell r="A28" t="str">
            <v>M68</v>
          </cell>
          <cell r="B28" t="str">
            <v>VETERANI A</v>
          </cell>
        </row>
        <row r="29">
          <cell r="A29" t="str">
            <v>M67</v>
          </cell>
          <cell r="B29" t="str">
            <v>VETERANI A</v>
          </cell>
        </row>
        <row r="30">
          <cell r="A30" t="str">
            <v>M66</v>
          </cell>
          <cell r="B30" t="str">
            <v>VETERANI A</v>
          </cell>
        </row>
        <row r="31">
          <cell r="A31" t="str">
            <v>M65</v>
          </cell>
          <cell r="B31" t="str">
            <v>VETERANI A</v>
          </cell>
        </row>
        <row r="32">
          <cell r="A32" t="str">
            <v>M64</v>
          </cell>
          <cell r="B32" t="str">
            <v>VETERANI A</v>
          </cell>
        </row>
        <row r="33">
          <cell r="A33" t="str">
            <v>M63</v>
          </cell>
          <cell r="B33" t="str">
            <v>VETERANI B</v>
          </cell>
        </row>
        <row r="34">
          <cell r="A34" t="str">
            <v>M62</v>
          </cell>
          <cell r="B34" t="str">
            <v>VETERANI B</v>
          </cell>
        </row>
        <row r="35">
          <cell r="A35" t="str">
            <v>M61</v>
          </cell>
          <cell r="B35" t="str">
            <v>VETERANI B</v>
          </cell>
        </row>
        <row r="36">
          <cell r="A36" t="str">
            <v>M60</v>
          </cell>
          <cell r="B36" t="str">
            <v>VETERANI B</v>
          </cell>
        </row>
        <row r="37">
          <cell r="A37" t="str">
            <v>M59</v>
          </cell>
          <cell r="B37" t="str">
            <v>VETERANI B</v>
          </cell>
        </row>
        <row r="38">
          <cell r="A38" t="str">
            <v>M58</v>
          </cell>
          <cell r="B38" t="str">
            <v>VETERANI B</v>
          </cell>
        </row>
        <row r="39">
          <cell r="A39" t="str">
            <v>M57</v>
          </cell>
          <cell r="B39" t="str">
            <v>VETERANI B</v>
          </cell>
        </row>
        <row r="40">
          <cell r="A40" t="str">
            <v>M56</v>
          </cell>
          <cell r="B40" t="str">
            <v>VETERANI B</v>
          </cell>
        </row>
        <row r="41">
          <cell r="A41" t="str">
            <v>M55</v>
          </cell>
          <cell r="B41" t="str">
            <v>VETERANI B</v>
          </cell>
        </row>
        <row r="42">
          <cell r="A42" t="str">
            <v>M54</v>
          </cell>
          <cell r="B42" t="str">
            <v>VETERANI B</v>
          </cell>
        </row>
        <row r="43">
          <cell r="A43" t="str">
            <v>M53</v>
          </cell>
          <cell r="B43" t="str">
            <v>VETERANI C</v>
          </cell>
        </row>
        <row r="44">
          <cell r="A44" t="str">
            <v>M52</v>
          </cell>
          <cell r="B44" t="str">
            <v>VETERANI C</v>
          </cell>
        </row>
        <row r="45">
          <cell r="A45" t="str">
            <v>M51</v>
          </cell>
          <cell r="B45" t="str">
            <v>VETERANI C</v>
          </cell>
        </row>
        <row r="46">
          <cell r="A46" t="str">
            <v>M50</v>
          </cell>
          <cell r="B46" t="str">
            <v>VETERANI C</v>
          </cell>
        </row>
        <row r="47">
          <cell r="A47" t="str">
            <v>M49</v>
          </cell>
          <cell r="B47" t="str">
            <v>VETERANI C</v>
          </cell>
        </row>
        <row r="48">
          <cell r="A48" t="str">
            <v>M48</v>
          </cell>
          <cell r="B48" t="str">
            <v>VETERANI C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8"/>
  <sheetViews>
    <sheetView tabSelected="1" zoomScale="90" zoomScaleNormal="90" zoomScaleSheetLayoutView="80" workbookViewId="0">
      <pane ySplit="2" topLeftCell="A3" activePane="bottomLeft" state="frozen"/>
      <selection pane="bottomLeft" activeCell="B5" sqref="B5"/>
    </sheetView>
  </sheetViews>
  <sheetFormatPr defaultColWidth="10.5703125" defaultRowHeight="15"/>
  <cols>
    <col min="1" max="1" width="3.140625" style="1" customWidth="1"/>
    <col min="2" max="2" width="29.5703125" customWidth="1"/>
    <col min="3" max="3" width="33.28515625" customWidth="1"/>
    <col min="4" max="4" width="6.28515625" customWidth="1"/>
    <col min="5" max="5" width="8.28515625" customWidth="1"/>
    <col min="6" max="6" width="6.7109375" style="1" customWidth="1"/>
    <col min="7" max="8" width="8.140625" style="2" customWidth="1"/>
    <col min="9" max="11" width="8.140625" customWidth="1"/>
    <col min="12" max="15" width="8.28515625" customWidth="1"/>
    <col min="16" max="247" width="9.140625" customWidth="1"/>
  </cols>
  <sheetData>
    <row r="1" spans="1:15" ht="40.35" customHeight="1">
      <c r="A1" s="127" t="s">
        <v>68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</row>
    <row r="2" spans="1:15" ht="112.5" customHeight="1">
      <c r="A2" s="3"/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5" t="s">
        <v>81</v>
      </c>
      <c r="H2" s="5" t="s">
        <v>70</v>
      </c>
      <c r="I2" s="5" t="s">
        <v>229</v>
      </c>
      <c r="J2" s="5" t="s">
        <v>71</v>
      </c>
      <c r="K2" s="5" t="s">
        <v>72</v>
      </c>
      <c r="L2" s="6" t="s">
        <v>5</v>
      </c>
      <c r="M2" s="6" t="s">
        <v>6</v>
      </c>
      <c r="N2" s="6" t="s">
        <v>7</v>
      </c>
      <c r="O2" s="7" t="s">
        <v>8</v>
      </c>
    </row>
    <row r="3" spans="1:15" s="8" customFormat="1">
      <c r="G3" s="9"/>
      <c r="H3" s="9"/>
      <c r="I3" s="10"/>
      <c r="J3" s="10"/>
      <c r="K3" s="10"/>
      <c r="L3" s="10"/>
      <c r="M3" s="10"/>
      <c r="N3" s="10"/>
      <c r="O3" s="10"/>
    </row>
    <row r="4" spans="1:15" s="8" customFormat="1">
      <c r="A4" s="11"/>
      <c r="B4" s="9"/>
      <c r="C4" s="9"/>
      <c r="D4" s="9"/>
      <c r="E4" s="12" t="s">
        <v>73</v>
      </c>
      <c r="F4" s="10"/>
      <c r="G4" s="11"/>
      <c r="H4" s="11"/>
      <c r="I4" s="10"/>
      <c r="J4" s="10"/>
      <c r="K4" s="10"/>
      <c r="L4" s="10"/>
      <c r="M4" s="10"/>
      <c r="N4" s="10"/>
      <c r="O4" s="10"/>
    </row>
    <row r="5" spans="1:15" s="8" customFormat="1">
      <c r="A5" s="21">
        <v>1</v>
      </c>
      <c r="B5" s="37" t="s">
        <v>153</v>
      </c>
      <c r="C5" s="48" t="s">
        <v>18</v>
      </c>
      <c r="D5" s="40" t="s">
        <v>83</v>
      </c>
      <c r="E5" s="38">
        <v>1980</v>
      </c>
      <c r="F5" s="26" t="s">
        <v>9</v>
      </c>
      <c r="G5" s="33"/>
      <c r="H5" s="11">
        <v>16</v>
      </c>
      <c r="I5" s="15">
        <v>18</v>
      </c>
      <c r="J5" s="10">
        <v>20</v>
      </c>
      <c r="K5" s="10">
        <v>14</v>
      </c>
      <c r="L5" s="10">
        <f t="shared" ref="L5:L40" si="0">SUM(G5:K5)-M5</f>
        <v>68</v>
      </c>
      <c r="M5" s="10" t="str">
        <f t="shared" ref="M5:M40" si="1">IF(O5&gt;=5,MIN(G5:K5),"0")</f>
        <v>0</v>
      </c>
      <c r="N5" s="1">
        <f t="shared" ref="N5:N40" si="2">SUM(G5:K5)</f>
        <v>68</v>
      </c>
      <c r="O5" s="16">
        <f t="shared" ref="O5:O40" si="3">COUNTIF(G5:K5,"&gt;=1")</f>
        <v>4</v>
      </c>
    </row>
    <row r="6" spans="1:15">
      <c r="A6" s="21">
        <v>2</v>
      </c>
      <c r="B6" s="34" t="s">
        <v>82</v>
      </c>
      <c r="C6" s="48" t="s">
        <v>18</v>
      </c>
      <c r="D6" s="40" t="s">
        <v>83</v>
      </c>
      <c r="E6" s="36">
        <v>1980</v>
      </c>
      <c r="F6" s="26" t="s">
        <v>9</v>
      </c>
      <c r="G6" s="11">
        <v>20</v>
      </c>
      <c r="H6" s="11">
        <v>20</v>
      </c>
      <c r="I6" s="15">
        <v>16</v>
      </c>
      <c r="J6" s="10"/>
      <c r="K6" s="10">
        <v>6</v>
      </c>
      <c r="L6" s="10">
        <f t="shared" si="0"/>
        <v>62</v>
      </c>
      <c r="M6" s="10" t="str">
        <f t="shared" si="1"/>
        <v>0</v>
      </c>
      <c r="N6" s="1">
        <f t="shared" si="2"/>
        <v>62</v>
      </c>
      <c r="O6" s="16">
        <f t="shared" si="3"/>
        <v>4</v>
      </c>
    </row>
    <row r="7" spans="1:15">
      <c r="A7" s="21">
        <v>3</v>
      </c>
      <c r="B7" s="37" t="s">
        <v>84</v>
      </c>
      <c r="C7" s="58" t="s">
        <v>17</v>
      </c>
      <c r="D7" s="59" t="s">
        <v>16</v>
      </c>
      <c r="E7" s="38">
        <v>1984</v>
      </c>
      <c r="F7" s="26" t="s">
        <v>9</v>
      </c>
      <c r="G7" s="11">
        <v>18</v>
      </c>
      <c r="H7" s="11">
        <v>14</v>
      </c>
      <c r="I7" s="15"/>
      <c r="J7" s="10">
        <v>16</v>
      </c>
      <c r="K7" s="10">
        <v>7</v>
      </c>
      <c r="L7" s="10">
        <f t="shared" si="0"/>
        <v>55</v>
      </c>
      <c r="M7" s="10" t="str">
        <f t="shared" si="1"/>
        <v>0</v>
      </c>
      <c r="N7" s="1">
        <f t="shared" si="2"/>
        <v>55</v>
      </c>
      <c r="O7" s="16">
        <f t="shared" si="3"/>
        <v>4</v>
      </c>
    </row>
    <row r="8" spans="1:15">
      <c r="A8" s="21">
        <v>4</v>
      </c>
      <c r="B8" s="44" t="s">
        <v>152</v>
      </c>
      <c r="C8" s="57" t="s">
        <v>87</v>
      </c>
      <c r="D8" s="40" t="s">
        <v>28</v>
      </c>
      <c r="E8" s="38">
        <v>1995</v>
      </c>
      <c r="F8" s="26" t="s">
        <v>9</v>
      </c>
      <c r="G8" s="33"/>
      <c r="H8" s="11">
        <v>18</v>
      </c>
      <c r="I8" s="15">
        <v>14</v>
      </c>
      <c r="J8" s="10">
        <v>10</v>
      </c>
      <c r="K8" s="10">
        <v>11</v>
      </c>
      <c r="L8" s="10">
        <f t="shared" si="0"/>
        <v>53</v>
      </c>
      <c r="M8" s="10" t="str">
        <f t="shared" si="1"/>
        <v>0</v>
      </c>
      <c r="N8" s="1">
        <f t="shared" si="2"/>
        <v>53</v>
      </c>
      <c r="O8" s="16">
        <f t="shared" si="3"/>
        <v>4</v>
      </c>
    </row>
    <row r="9" spans="1:15">
      <c r="A9" s="21">
        <v>5</v>
      </c>
      <c r="B9" s="64" t="s">
        <v>154</v>
      </c>
      <c r="C9" s="65" t="s">
        <v>98</v>
      </c>
      <c r="D9" s="66" t="s">
        <v>33</v>
      </c>
      <c r="E9" s="67">
        <v>1987</v>
      </c>
      <c r="F9" s="26" t="s">
        <v>9</v>
      </c>
      <c r="G9" s="33"/>
      <c r="H9" s="2">
        <v>13</v>
      </c>
      <c r="I9" s="11">
        <v>20</v>
      </c>
      <c r="J9" s="10"/>
      <c r="K9" s="10">
        <v>18</v>
      </c>
      <c r="L9" s="10">
        <f t="shared" si="0"/>
        <v>51</v>
      </c>
      <c r="M9" s="10" t="str">
        <f t="shared" si="1"/>
        <v>0</v>
      </c>
      <c r="N9" s="1">
        <f t="shared" si="2"/>
        <v>51</v>
      </c>
      <c r="O9" s="16">
        <f t="shared" si="3"/>
        <v>3</v>
      </c>
    </row>
    <row r="10" spans="1:15">
      <c r="A10" s="21">
        <v>6</v>
      </c>
      <c r="B10" s="34" t="s">
        <v>85</v>
      </c>
      <c r="C10" s="48" t="s">
        <v>18</v>
      </c>
      <c r="D10" s="40" t="s">
        <v>83</v>
      </c>
      <c r="E10" s="36">
        <v>1987</v>
      </c>
      <c r="F10" s="26" t="s">
        <v>9</v>
      </c>
      <c r="G10" s="11">
        <v>16</v>
      </c>
      <c r="H10" s="11">
        <v>9</v>
      </c>
      <c r="I10" s="15">
        <v>12</v>
      </c>
      <c r="J10" s="10">
        <v>8</v>
      </c>
      <c r="K10" s="10"/>
      <c r="L10" s="10">
        <f t="shared" si="0"/>
        <v>45</v>
      </c>
      <c r="M10" s="10" t="str">
        <f t="shared" si="1"/>
        <v>0</v>
      </c>
      <c r="N10" s="1">
        <f t="shared" si="2"/>
        <v>45</v>
      </c>
      <c r="O10" s="16">
        <f t="shared" si="3"/>
        <v>4</v>
      </c>
    </row>
    <row r="11" spans="1:15">
      <c r="A11" s="21">
        <v>7</v>
      </c>
      <c r="B11" s="69" t="s">
        <v>159</v>
      </c>
      <c r="C11" s="65" t="s">
        <v>98</v>
      </c>
      <c r="D11" s="66" t="s">
        <v>33</v>
      </c>
      <c r="E11" s="70">
        <v>1978</v>
      </c>
      <c r="F11" s="26" t="s">
        <v>9</v>
      </c>
      <c r="G11" s="33"/>
      <c r="H11" s="11">
        <v>8</v>
      </c>
      <c r="I11" s="15">
        <v>10</v>
      </c>
      <c r="J11" s="10"/>
      <c r="K11" s="10">
        <v>1</v>
      </c>
      <c r="L11" s="10">
        <f t="shared" si="0"/>
        <v>19</v>
      </c>
      <c r="M11" s="10" t="str">
        <f t="shared" si="1"/>
        <v>0</v>
      </c>
      <c r="N11" s="1">
        <f t="shared" si="2"/>
        <v>19</v>
      </c>
      <c r="O11" s="16">
        <f t="shared" si="3"/>
        <v>3</v>
      </c>
    </row>
    <row r="12" spans="1:15">
      <c r="A12" s="21">
        <v>8</v>
      </c>
      <c r="B12" s="37" t="s">
        <v>162</v>
      </c>
      <c r="C12" s="81" t="s">
        <v>98</v>
      </c>
      <c r="D12" s="40" t="s">
        <v>33</v>
      </c>
      <c r="E12" s="38">
        <v>1979</v>
      </c>
      <c r="F12" s="26" t="s">
        <v>9</v>
      </c>
      <c r="G12" s="33"/>
      <c r="H12" s="11">
        <v>5</v>
      </c>
      <c r="I12" s="15">
        <v>9</v>
      </c>
      <c r="J12" s="10">
        <v>2</v>
      </c>
      <c r="K12" s="10">
        <v>1</v>
      </c>
      <c r="L12" s="10">
        <f t="shared" si="0"/>
        <v>17</v>
      </c>
      <c r="M12" s="10" t="str">
        <f t="shared" si="1"/>
        <v>0</v>
      </c>
      <c r="N12" s="1">
        <f t="shared" si="2"/>
        <v>17</v>
      </c>
      <c r="O12" s="16">
        <f t="shared" si="3"/>
        <v>4</v>
      </c>
    </row>
    <row r="13" spans="1:15">
      <c r="A13" s="21">
        <v>9</v>
      </c>
      <c r="B13" s="37" t="s">
        <v>161</v>
      </c>
      <c r="C13" s="58" t="s">
        <v>17</v>
      </c>
      <c r="D13" s="40" t="s">
        <v>16</v>
      </c>
      <c r="E13" s="38">
        <v>1978</v>
      </c>
      <c r="F13" s="26" t="s">
        <v>9</v>
      </c>
      <c r="G13" s="33"/>
      <c r="H13" s="11">
        <v>6</v>
      </c>
      <c r="I13" s="15"/>
      <c r="J13" s="10">
        <v>6</v>
      </c>
      <c r="K13" s="10">
        <v>1</v>
      </c>
      <c r="L13" s="10">
        <f t="shared" si="0"/>
        <v>13</v>
      </c>
      <c r="M13" s="10" t="str">
        <f t="shared" si="1"/>
        <v>0</v>
      </c>
      <c r="N13" s="1">
        <f t="shared" si="2"/>
        <v>13</v>
      </c>
      <c r="O13" s="16">
        <f t="shared" si="3"/>
        <v>3</v>
      </c>
    </row>
    <row r="14" spans="1:15">
      <c r="A14" s="21">
        <v>10</v>
      </c>
      <c r="B14" s="22" t="s">
        <v>160</v>
      </c>
      <c r="C14" s="123" t="s">
        <v>115</v>
      </c>
      <c r="D14" s="40" t="s">
        <v>116</v>
      </c>
      <c r="E14" s="10">
        <v>1998</v>
      </c>
      <c r="F14" s="26" t="s">
        <v>9</v>
      </c>
      <c r="G14" s="33"/>
      <c r="H14" s="11">
        <v>7</v>
      </c>
      <c r="I14" s="15"/>
      <c r="J14" s="10">
        <v>3</v>
      </c>
      <c r="K14" s="10">
        <v>1</v>
      </c>
      <c r="L14" s="10">
        <f t="shared" si="0"/>
        <v>11</v>
      </c>
      <c r="M14" s="10" t="str">
        <f t="shared" si="1"/>
        <v>0</v>
      </c>
      <c r="N14" s="1">
        <f t="shared" si="2"/>
        <v>11</v>
      </c>
      <c r="O14" s="16">
        <f t="shared" si="3"/>
        <v>3</v>
      </c>
    </row>
    <row r="15" spans="1:15">
      <c r="A15" s="32"/>
      <c r="B15" s="85" t="s">
        <v>230</v>
      </c>
      <c r="C15" s="90" t="s">
        <v>231</v>
      </c>
      <c r="D15" s="87" t="s">
        <v>60</v>
      </c>
      <c r="E15" s="88">
        <v>1984</v>
      </c>
      <c r="F15" s="26" t="s">
        <v>9</v>
      </c>
      <c r="G15" s="33"/>
      <c r="H15" s="11"/>
      <c r="I15" s="15"/>
      <c r="J15" s="10">
        <v>18</v>
      </c>
      <c r="K15" s="10">
        <v>9</v>
      </c>
      <c r="L15" s="10">
        <f t="shared" si="0"/>
        <v>27</v>
      </c>
      <c r="M15" s="10" t="str">
        <f t="shared" si="1"/>
        <v>0</v>
      </c>
      <c r="N15" s="1">
        <f t="shared" si="2"/>
        <v>27</v>
      </c>
      <c r="O15" s="16">
        <f t="shared" si="3"/>
        <v>2</v>
      </c>
    </row>
    <row r="16" spans="1:15" s="8" customFormat="1">
      <c r="A16" s="14"/>
      <c r="B16" s="64" t="s">
        <v>155</v>
      </c>
      <c r="C16" s="79" t="s">
        <v>98</v>
      </c>
      <c r="D16" s="66" t="s">
        <v>33</v>
      </c>
      <c r="E16" s="67">
        <v>1981</v>
      </c>
      <c r="F16" s="26" t="s">
        <v>9</v>
      </c>
      <c r="G16" s="33"/>
      <c r="H16" s="11">
        <v>12</v>
      </c>
      <c r="I16" s="15">
        <v>13</v>
      </c>
      <c r="J16" s="10"/>
      <c r="K16" s="10"/>
      <c r="L16" s="10">
        <f t="shared" si="0"/>
        <v>25</v>
      </c>
      <c r="M16" s="10" t="str">
        <f t="shared" si="1"/>
        <v>0</v>
      </c>
      <c r="N16" s="1">
        <f t="shared" si="2"/>
        <v>25</v>
      </c>
      <c r="O16" s="16">
        <f t="shared" si="3"/>
        <v>2</v>
      </c>
    </row>
    <row r="17" spans="1:15" s="8" customFormat="1">
      <c r="A17" s="31"/>
      <c r="B17" s="79" t="s">
        <v>279</v>
      </c>
      <c r="C17" s="57" t="s">
        <v>87</v>
      </c>
      <c r="D17" s="87" t="s">
        <v>28</v>
      </c>
      <c r="E17" s="67">
        <v>1980</v>
      </c>
      <c r="F17" s="26" t="s">
        <v>9</v>
      </c>
      <c r="G17" s="33"/>
      <c r="H17" s="11"/>
      <c r="I17" s="15"/>
      <c r="J17" s="10"/>
      <c r="K17" s="10">
        <v>20</v>
      </c>
      <c r="L17" s="10">
        <f t="shared" si="0"/>
        <v>20</v>
      </c>
      <c r="M17" s="10" t="str">
        <f t="shared" si="1"/>
        <v>0</v>
      </c>
      <c r="N17" s="1">
        <f t="shared" si="2"/>
        <v>20</v>
      </c>
      <c r="O17" s="16">
        <f t="shared" si="3"/>
        <v>1</v>
      </c>
    </row>
    <row r="18" spans="1:15">
      <c r="A18" s="32"/>
      <c r="B18" s="85" t="s">
        <v>235</v>
      </c>
      <c r="C18" s="84" t="s">
        <v>18</v>
      </c>
      <c r="D18" s="87" t="s">
        <v>83</v>
      </c>
      <c r="E18" s="88">
        <v>1980</v>
      </c>
      <c r="F18" s="26" t="s">
        <v>9</v>
      </c>
      <c r="G18" s="33"/>
      <c r="H18" s="11"/>
      <c r="I18" s="15"/>
      <c r="J18" s="10">
        <v>11</v>
      </c>
      <c r="K18" s="10">
        <v>8</v>
      </c>
      <c r="L18" s="10">
        <f t="shared" si="0"/>
        <v>19</v>
      </c>
      <c r="M18" s="10" t="str">
        <f t="shared" si="1"/>
        <v>0</v>
      </c>
      <c r="N18" s="1">
        <f t="shared" si="2"/>
        <v>19</v>
      </c>
      <c r="O18" s="16">
        <f t="shared" si="3"/>
        <v>2</v>
      </c>
    </row>
    <row r="19" spans="1:15">
      <c r="A19" s="32"/>
      <c r="B19" s="103" t="s">
        <v>280</v>
      </c>
      <c r="C19" s="98" t="s">
        <v>17</v>
      </c>
      <c r="D19" s="87" t="s">
        <v>16</v>
      </c>
      <c r="E19" s="88">
        <v>1980</v>
      </c>
      <c r="F19" s="26" t="s">
        <v>9</v>
      </c>
      <c r="G19" s="33"/>
      <c r="H19" s="11"/>
      <c r="I19" s="15"/>
      <c r="J19" s="10"/>
      <c r="K19" s="10">
        <v>16</v>
      </c>
      <c r="L19" s="10">
        <f t="shared" si="0"/>
        <v>16</v>
      </c>
      <c r="M19" s="10" t="str">
        <f t="shared" si="1"/>
        <v>0</v>
      </c>
      <c r="N19" s="1">
        <f t="shared" si="2"/>
        <v>16</v>
      </c>
      <c r="O19" s="16">
        <f t="shared" si="3"/>
        <v>1</v>
      </c>
    </row>
    <row r="20" spans="1:15" s="8" customFormat="1">
      <c r="A20" s="14"/>
      <c r="B20" s="37" t="s">
        <v>156</v>
      </c>
      <c r="C20" s="58" t="s">
        <v>17</v>
      </c>
      <c r="D20" s="40" t="s">
        <v>16</v>
      </c>
      <c r="E20" s="38">
        <v>1982</v>
      </c>
      <c r="F20" s="26" t="s">
        <v>9</v>
      </c>
      <c r="G20" s="33"/>
      <c r="H20" s="11">
        <v>11</v>
      </c>
      <c r="I20" s="15"/>
      <c r="J20" s="10"/>
      <c r="K20" s="10">
        <v>4</v>
      </c>
      <c r="L20" s="10">
        <f t="shared" si="0"/>
        <v>15</v>
      </c>
      <c r="M20" s="10" t="str">
        <f t="shared" si="1"/>
        <v>0</v>
      </c>
      <c r="N20" s="1">
        <f t="shared" si="2"/>
        <v>15</v>
      </c>
      <c r="O20" s="16">
        <f t="shared" si="3"/>
        <v>2</v>
      </c>
    </row>
    <row r="21" spans="1:15">
      <c r="A21" s="32"/>
      <c r="B21" s="85" t="s">
        <v>232</v>
      </c>
      <c r="C21" s="86" t="s">
        <v>231</v>
      </c>
      <c r="D21" s="87" t="s">
        <v>60</v>
      </c>
      <c r="E21" s="67">
        <v>1991</v>
      </c>
      <c r="F21" s="26" t="s">
        <v>9</v>
      </c>
      <c r="G21" s="33"/>
      <c r="H21" s="11"/>
      <c r="I21" s="15"/>
      <c r="J21" s="10">
        <v>14</v>
      </c>
      <c r="K21" s="10"/>
      <c r="L21" s="10">
        <f t="shared" si="0"/>
        <v>14</v>
      </c>
      <c r="M21" s="10" t="str">
        <f t="shared" si="1"/>
        <v>0</v>
      </c>
      <c r="N21" s="1">
        <f t="shared" si="2"/>
        <v>14</v>
      </c>
      <c r="O21" s="16">
        <f t="shared" si="3"/>
        <v>1</v>
      </c>
    </row>
    <row r="22" spans="1:15">
      <c r="A22" s="32"/>
      <c r="B22" s="85" t="s">
        <v>233</v>
      </c>
      <c r="C22" s="119" t="s">
        <v>18</v>
      </c>
      <c r="D22" s="87" t="s">
        <v>83</v>
      </c>
      <c r="E22" s="88">
        <v>1982</v>
      </c>
      <c r="F22" s="26" t="s">
        <v>9</v>
      </c>
      <c r="G22" s="33"/>
      <c r="H22" s="11"/>
      <c r="I22" s="15"/>
      <c r="J22" s="10">
        <v>13</v>
      </c>
      <c r="K22" s="10"/>
      <c r="L22" s="10">
        <f t="shared" si="0"/>
        <v>13</v>
      </c>
      <c r="M22" s="10" t="str">
        <f t="shared" si="1"/>
        <v>0</v>
      </c>
      <c r="N22" s="1">
        <f t="shared" si="2"/>
        <v>13</v>
      </c>
      <c r="O22" s="16">
        <f t="shared" si="3"/>
        <v>1</v>
      </c>
    </row>
    <row r="23" spans="1:15">
      <c r="B23" s="37" t="s">
        <v>208</v>
      </c>
      <c r="C23" s="80" t="s">
        <v>39</v>
      </c>
      <c r="D23" s="40" t="s">
        <v>38</v>
      </c>
      <c r="E23" s="38">
        <v>1983</v>
      </c>
      <c r="F23" s="26" t="s">
        <v>9</v>
      </c>
      <c r="G23" s="33"/>
      <c r="H23" s="11"/>
      <c r="I23" s="15">
        <v>11</v>
      </c>
      <c r="J23" s="10"/>
      <c r="K23" s="10">
        <v>2</v>
      </c>
      <c r="L23" s="10">
        <f t="shared" si="0"/>
        <v>13</v>
      </c>
      <c r="M23" s="10" t="str">
        <f t="shared" si="1"/>
        <v>0</v>
      </c>
      <c r="N23" s="1">
        <f t="shared" si="2"/>
        <v>13</v>
      </c>
      <c r="O23" s="16">
        <f t="shared" si="3"/>
        <v>2</v>
      </c>
    </row>
    <row r="24" spans="1:15">
      <c r="B24" s="69" t="s">
        <v>281</v>
      </c>
      <c r="C24" s="65" t="s">
        <v>98</v>
      </c>
      <c r="D24" s="66" t="s">
        <v>33</v>
      </c>
      <c r="E24" s="88">
        <v>1982</v>
      </c>
      <c r="F24" s="26" t="s">
        <v>9</v>
      </c>
      <c r="G24" s="33"/>
      <c r="H24" s="11"/>
      <c r="I24" s="15"/>
      <c r="J24" s="10"/>
      <c r="K24" s="10">
        <v>13</v>
      </c>
      <c r="L24" s="10">
        <f t="shared" si="0"/>
        <v>13</v>
      </c>
      <c r="M24" s="10" t="str">
        <f t="shared" si="1"/>
        <v>0</v>
      </c>
      <c r="N24" s="1">
        <f t="shared" si="2"/>
        <v>13</v>
      </c>
      <c r="O24" s="16">
        <f t="shared" si="3"/>
        <v>1</v>
      </c>
    </row>
    <row r="25" spans="1:15">
      <c r="B25" s="85" t="s">
        <v>234</v>
      </c>
      <c r="C25" s="97" t="s">
        <v>39</v>
      </c>
      <c r="D25" s="87" t="s">
        <v>38</v>
      </c>
      <c r="E25" s="88">
        <v>1982</v>
      </c>
      <c r="F25" s="26" t="s">
        <v>9</v>
      </c>
      <c r="G25" s="33"/>
      <c r="H25" s="11"/>
      <c r="I25" s="15"/>
      <c r="J25" s="10">
        <v>12</v>
      </c>
      <c r="K25" s="10"/>
      <c r="L25" s="10">
        <f t="shared" si="0"/>
        <v>12</v>
      </c>
      <c r="M25" s="10" t="str">
        <f t="shared" si="1"/>
        <v>0</v>
      </c>
      <c r="N25" s="1">
        <f t="shared" si="2"/>
        <v>12</v>
      </c>
      <c r="O25" s="16">
        <f t="shared" si="3"/>
        <v>1</v>
      </c>
    </row>
    <row r="26" spans="1:15">
      <c r="B26" s="86" t="s">
        <v>282</v>
      </c>
      <c r="C26" s="83" t="s">
        <v>157</v>
      </c>
      <c r="D26" s="87" t="s">
        <v>150</v>
      </c>
      <c r="E26" s="88">
        <v>1982</v>
      </c>
      <c r="F26" s="26" t="s">
        <v>9</v>
      </c>
      <c r="G26" s="33"/>
      <c r="H26" s="11"/>
      <c r="I26" s="15"/>
      <c r="J26" s="10"/>
      <c r="K26" s="10">
        <v>12</v>
      </c>
      <c r="L26" s="10">
        <f t="shared" si="0"/>
        <v>12</v>
      </c>
      <c r="M26" s="10" t="str">
        <f t="shared" si="1"/>
        <v>0</v>
      </c>
      <c r="N26" s="1">
        <f t="shared" si="2"/>
        <v>12</v>
      </c>
      <c r="O26" s="16">
        <f t="shared" si="3"/>
        <v>1</v>
      </c>
    </row>
    <row r="27" spans="1:15">
      <c r="B27" s="37" t="s">
        <v>158</v>
      </c>
      <c r="C27" s="121" t="s">
        <v>157</v>
      </c>
      <c r="D27" s="40" t="s">
        <v>150</v>
      </c>
      <c r="E27" s="38">
        <v>1995</v>
      </c>
      <c r="F27" s="26" t="s">
        <v>9</v>
      </c>
      <c r="G27" s="33"/>
      <c r="H27" s="11">
        <v>10</v>
      </c>
      <c r="I27" s="15"/>
      <c r="J27" s="10"/>
      <c r="K27" s="10"/>
      <c r="L27" s="10">
        <f t="shared" si="0"/>
        <v>10</v>
      </c>
      <c r="M27" s="10" t="str">
        <f t="shared" si="1"/>
        <v>0</v>
      </c>
      <c r="N27" s="1">
        <f t="shared" si="2"/>
        <v>10</v>
      </c>
      <c r="O27" s="16">
        <f t="shared" si="3"/>
        <v>1</v>
      </c>
    </row>
    <row r="28" spans="1:15">
      <c r="B28" s="85" t="s">
        <v>277</v>
      </c>
      <c r="C28" s="102" t="s">
        <v>32</v>
      </c>
      <c r="D28" s="87" t="s">
        <v>126</v>
      </c>
      <c r="E28" s="88">
        <v>1983</v>
      </c>
      <c r="F28" s="26" t="s">
        <v>9</v>
      </c>
      <c r="G28" s="33"/>
      <c r="H28" s="11"/>
      <c r="I28" s="15"/>
      <c r="J28" s="10"/>
      <c r="K28" s="10">
        <v>10</v>
      </c>
      <c r="L28" s="10">
        <f t="shared" si="0"/>
        <v>10</v>
      </c>
      <c r="M28" s="10" t="str">
        <f t="shared" si="1"/>
        <v>0</v>
      </c>
      <c r="N28" s="1">
        <f t="shared" si="2"/>
        <v>10</v>
      </c>
      <c r="O28" s="16">
        <f t="shared" si="3"/>
        <v>1</v>
      </c>
    </row>
    <row r="29" spans="1:15">
      <c r="B29" s="85" t="s">
        <v>236</v>
      </c>
      <c r="C29" s="62" t="s">
        <v>20</v>
      </c>
      <c r="D29" s="87" t="s">
        <v>19</v>
      </c>
      <c r="E29" s="88">
        <v>1980</v>
      </c>
      <c r="F29" s="26" t="s">
        <v>9</v>
      </c>
      <c r="G29" s="33"/>
      <c r="H29" s="11"/>
      <c r="I29" s="15"/>
      <c r="J29" s="10">
        <v>9</v>
      </c>
      <c r="K29" s="10"/>
      <c r="L29" s="10">
        <f t="shared" si="0"/>
        <v>9</v>
      </c>
      <c r="M29" s="10" t="str">
        <f t="shared" si="1"/>
        <v>0</v>
      </c>
      <c r="N29" s="1">
        <f t="shared" si="2"/>
        <v>9</v>
      </c>
      <c r="O29" s="16">
        <f t="shared" si="3"/>
        <v>1</v>
      </c>
    </row>
    <row r="30" spans="1:15">
      <c r="B30" s="37" t="s">
        <v>237</v>
      </c>
      <c r="C30" s="58" t="s">
        <v>17</v>
      </c>
      <c r="D30" s="87" t="s">
        <v>16</v>
      </c>
      <c r="E30" s="38">
        <v>1991</v>
      </c>
      <c r="F30" s="26" t="s">
        <v>9</v>
      </c>
      <c r="G30" s="33"/>
      <c r="H30" s="11"/>
      <c r="I30" s="15"/>
      <c r="J30" s="10">
        <v>7</v>
      </c>
      <c r="K30" s="10">
        <v>1</v>
      </c>
      <c r="L30" s="10">
        <f t="shared" si="0"/>
        <v>8</v>
      </c>
      <c r="M30" s="10" t="str">
        <f t="shared" si="1"/>
        <v>0</v>
      </c>
      <c r="N30" s="1">
        <f t="shared" si="2"/>
        <v>8</v>
      </c>
      <c r="O30" s="16">
        <f t="shared" si="3"/>
        <v>2</v>
      </c>
    </row>
    <row r="31" spans="1:15">
      <c r="B31" s="47" t="s">
        <v>238</v>
      </c>
      <c r="C31" s="109" t="s">
        <v>39</v>
      </c>
      <c r="D31" s="18" t="s">
        <v>38</v>
      </c>
      <c r="E31" s="10">
        <v>1979</v>
      </c>
      <c r="F31" s="26" t="s">
        <v>9</v>
      </c>
      <c r="G31" s="33"/>
      <c r="H31" s="11"/>
      <c r="I31" s="15"/>
      <c r="J31" s="10">
        <v>5</v>
      </c>
      <c r="K31" s="10"/>
      <c r="L31" s="10">
        <f t="shared" si="0"/>
        <v>5</v>
      </c>
      <c r="M31" s="10" t="str">
        <f t="shared" si="1"/>
        <v>0</v>
      </c>
      <c r="N31" s="1">
        <f t="shared" si="2"/>
        <v>5</v>
      </c>
      <c r="O31" s="16">
        <f t="shared" si="3"/>
        <v>1</v>
      </c>
    </row>
    <row r="32" spans="1:15">
      <c r="B32" s="85" t="s">
        <v>278</v>
      </c>
      <c r="C32" s="55" t="s">
        <v>35</v>
      </c>
      <c r="D32" s="87" t="s">
        <v>108</v>
      </c>
      <c r="E32" s="88">
        <v>1988</v>
      </c>
      <c r="F32" s="26" t="s">
        <v>9</v>
      </c>
      <c r="G32" s="33"/>
      <c r="H32" s="11"/>
      <c r="I32" s="15"/>
      <c r="J32" s="10"/>
      <c r="K32" s="10">
        <v>5</v>
      </c>
      <c r="L32" s="10">
        <f t="shared" si="0"/>
        <v>5</v>
      </c>
      <c r="M32" s="10" t="str">
        <f t="shared" si="1"/>
        <v>0</v>
      </c>
      <c r="N32" s="1">
        <f t="shared" si="2"/>
        <v>5</v>
      </c>
      <c r="O32" s="16">
        <f t="shared" si="3"/>
        <v>1</v>
      </c>
    </row>
    <row r="33" spans="1:15">
      <c r="B33" s="74" t="s">
        <v>239</v>
      </c>
      <c r="C33" s="90" t="s">
        <v>231</v>
      </c>
      <c r="D33" s="87" t="s">
        <v>60</v>
      </c>
      <c r="E33" s="10">
        <v>1978</v>
      </c>
      <c r="F33" s="26" t="s">
        <v>9</v>
      </c>
      <c r="G33" s="33"/>
      <c r="H33" s="11"/>
      <c r="I33" s="15"/>
      <c r="J33" s="10">
        <v>4</v>
      </c>
      <c r="K33" s="10"/>
      <c r="L33" s="10">
        <f t="shared" si="0"/>
        <v>4</v>
      </c>
      <c r="M33" s="10" t="str">
        <f t="shared" si="1"/>
        <v>0</v>
      </c>
      <c r="N33" s="1">
        <f t="shared" si="2"/>
        <v>4</v>
      </c>
      <c r="O33" s="16">
        <f t="shared" si="3"/>
        <v>1</v>
      </c>
    </row>
    <row r="34" spans="1:15">
      <c r="B34" s="85" t="s">
        <v>283</v>
      </c>
      <c r="C34" s="90" t="s">
        <v>231</v>
      </c>
      <c r="D34" s="87" t="s">
        <v>60</v>
      </c>
      <c r="E34" s="88">
        <v>1980</v>
      </c>
      <c r="F34" s="26" t="s">
        <v>9</v>
      </c>
      <c r="G34" s="33"/>
      <c r="H34" s="11"/>
      <c r="I34" s="15"/>
      <c r="J34" s="10"/>
      <c r="K34" s="10">
        <v>3</v>
      </c>
      <c r="L34" s="10">
        <f t="shared" si="0"/>
        <v>3</v>
      </c>
      <c r="M34" s="10" t="str">
        <f t="shared" si="1"/>
        <v>0</v>
      </c>
      <c r="N34" s="1">
        <f t="shared" si="2"/>
        <v>3</v>
      </c>
      <c r="O34" s="16">
        <f t="shared" si="3"/>
        <v>1</v>
      </c>
    </row>
    <row r="35" spans="1:15">
      <c r="B35" s="85" t="s">
        <v>284</v>
      </c>
      <c r="C35" s="53" t="s">
        <v>25</v>
      </c>
      <c r="D35" s="87" t="s">
        <v>93</v>
      </c>
      <c r="E35" s="88">
        <v>1988</v>
      </c>
      <c r="F35" s="26" t="s">
        <v>9</v>
      </c>
      <c r="G35" s="33"/>
      <c r="H35" s="11"/>
      <c r="I35" s="15"/>
      <c r="J35" s="10"/>
      <c r="K35" s="10">
        <v>1</v>
      </c>
      <c r="L35" s="10">
        <f t="shared" si="0"/>
        <v>1</v>
      </c>
      <c r="M35" s="10" t="str">
        <f t="shared" si="1"/>
        <v>0</v>
      </c>
      <c r="N35" s="1">
        <f t="shared" si="2"/>
        <v>1</v>
      </c>
      <c r="O35" s="16">
        <f t="shared" si="3"/>
        <v>1</v>
      </c>
    </row>
    <row r="36" spans="1:15">
      <c r="B36" s="85" t="s">
        <v>285</v>
      </c>
      <c r="C36" s="84" t="s">
        <v>18</v>
      </c>
      <c r="D36" s="87" t="s">
        <v>83</v>
      </c>
      <c r="E36" s="88">
        <v>1982</v>
      </c>
      <c r="F36" s="26" t="s">
        <v>9</v>
      </c>
      <c r="G36" s="33"/>
      <c r="H36" s="11"/>
      <c r="I36" s="15"/>
      <c r="J36" s="10"/>
      <c r="K36" s="10">
        <v>1</v>
      </c>
      <c r="L36" s="10">
        <f t="shared" si="0"/>
        <v>1</v>
      </c>
      <c r="M36" s="10" t="str">
        <f t="shared" si="1"/>
        <v>0</v>
      </c>
      <c r="N36" s="1">
        <f t="shared" si="2"/>
        <v>1</v>
      </c>
      <c r="O36" s="16">
        <f t="shared" si="3"/>
        <v>1</v>
      </c>
    </row>
    <row r="37" spans="1:15">
      <c r="B37" s="104" t="s">
        <v>286</v>
      </c>
      <c r="C37" s="68" t="s">
        <v>157</v>
      </c>
      <c r="D37" s="87" t="s">
        <v>150</v>
      </c>
      <c r="E37" s="105">
        <v>1989</v>
      </c>
      <c r="F37" s="26" t="s">
        <v>9</v>
      </c>
      <c r="G37" s="33"/>
      <c r="H37" s="11"/>
      <c r="I37" s="15"/>
      <c r="J37" s="10"/>
      <c r="K37" s="10">
        <v>1</v>
      </c>
      <c r="L37" s="10">
        <f t="shared" si="0"/>
        <v>1</v>
      </c>
      <c r="M37" s="10" t="str">
        <f t="shared" si="1"/>
        <v>0</v>
      </c>
      <c r="N37" s="1">
        <f t="shared" si="2"/>
        <v>1</v>
      </c>
      <c r="O37" s="16">
        <f t="shared" si="3"/>
        <v>1</v>
      </c>
    </row>
    <row r="38" spans="1:15">
      <c r="B38" s="85" t="s">
        <v>287</v>
      </c>
      <c r="C38" s="55" t="s">
        <v>35</v>
      </c>
      <c r="D38" s="87" t="s">
        <v>108</v>
      </c>
      <c r="E38" s="88">
        <v>1983</v>
      </c>
      <c r="F38" s="26" t="s">
        <v>9</v>
      </c>
      <c r="G38" s="33"/>
      <c r="H38" s="11"/>
      <c r="I38" s="15"/>
      <c r="J38" s="10"/>
      <c r="K38" s="10">
        <v>1</v>
      </c>
      <c r="L38" s="10">
        <f t="shared" si="0"/>
        <v>1</v>
      </c>
      <c r="M38" s="10" t="str">
        <f t="shared" si="1"/>
        <v>0</v>
      </c>
      <c r="N38" s="1">
        <f t="shared" si="2"/>
        <v>1</v>
      </c>
      <c r="O38" s="16">
        <f t="shared" si="3"/>
        <v>1</v>
      </c>
    </row>
    <row r="39" spans="1:15">
      <c r="B39" s="85" t="s">
        <v>288</v>
      </c>
      <c r="C39" s="97" t="s">
        <v>39</v>
      </c>
      <c r="D39" s="87" t="s">
        <v>38</v>
      </c>
      <c r="E39" s="88">
        <v>1983</v>
      </c>
      <c r="F39" s="26" t="s">
        <v>9</v>
      </c>
      <c r="G39" s="33"/>
      <c r="H39" s="11"/>
      <c r="I39" s="15"/>
      <c r="J39" s="10"/>
      <c r="K39" s="10">
        <v>1</v>
      </c>
      <c r="L39" s="10">
        <f t="shared" si="0"/>
        <v>1</v>
      </c>
      <c r="M39" s="10" t="str">
        <f t="shared" si="1"/>
        <v>0</v>
      </c>
      <c r="N39" s="1">
        <f t="shared" si="2"/>
        <v>1</v>
      </c>
      <c r="O39" s="16">
        <f t="shared" si="3"/>
        <v>1</v>
      </c>
    </row>
    <row r="40" spans="1:15">
      <c r="B40" s="37" t="s">
        <v>289</v>
      </c>
      <c r="C40" s="58" t="s">
        <v>17</v>
      </c>
      <c r="D40" s="87" t="s">
        <v>16</v>
      </c>
      <c r="E40" s="88">
        <v>1979</v>
      </c>
      <c r="F40" s="26" t="s">
        <v>9</v>
      </c>
      <c r="G40" s="33"/>
      <c r="H40" s="11"/>
      <c r="I40" s="15"/>
      <c r="J40" s="10"/>
      <c r="K40" s="10">
        <v>1</v>
      </c>
      <c r="L40" s="10">
        <f t="shared" si="0"/>
        <v>1</v>
      </c>
      <c r="M40" s="10" t="str">
        <f t="shared" si="1"/>
        <v>0</v>
      </c>
      <c r="N40" s="1">
        <f t="shared" si="2"/>
        <v>1</v>
      </c>
      <c r="O40" s="16">
        <f t="shared" si="3"/>
        <v>1</v>
      </c>
    </row>
    <row r="41" spans="1:15">
      <c r="F41" s="26" t="s">
        <v>9</v>
      </c>
      <c r="G41" s="33"/>
      <c r="H41" s="11"/>
      <c r="I41" s="15"/>
      <c r="J41" s="10"/>
      <c r="K41" s="10"/>
      <c r="L41" s="10">
        <f t="shared" ref="L41" si="4">SUM(G41:K41)-M41</f>
        <v>0</v>
      </c>
      <c r="M41" s="10" t="str">
        <f t="shared" ref="M41" si="5">IF(O41&gt;=5,MIN(G41:K41),"0")</f>
        <v>0</v>
      </c>
      <c r="N41" s="1">
        <f t="shared" ref="N41" si="6">SUM(G41:K41)</f>
        <v>0</v>
      </c>
      <c r="O41" s="16">
        <f t="shared" ref="O41" si="7">COUNTIF(G41:K41,"&gt;=1")</f>
        <v>0</v>
      </c>
    </row>
    <row r="42" spans="1:15">
      <c r="F42" s="26" t="s">
        <v>9</v>
      </c>
      <c r="G42" s="33"/>
      <c r="H42" s="11"/>
      <c r="I42" s="15"/>
      <c r="J42" s="10"/>
      <c r="K42" s="10"/>
      <c r="L42" s="10">
        <f t="shared" ref="L42:L43" si="8">SUM(G42:K42)-M42</f>
        <v>0</v>
      </c>
      <c r="M42" s="10" t="str">
        <f t="shared" ref="M42:M43" si="9">IF(O42&gt;=5,MIN(G42:K42),"0")</f>
        <v>0</v>
      </c>
      <c r="N42" s="1">
        <f t="shared" ref="N42:N43" si="10">SUM(G42:K42)</f>
        <v>0</v>
      </c>
      <c r="O42" s="16">
        <f t="shared" ref="O42:O43" si="11">COUNTIF(G42:K42,"&gt;=1")</f>
        <v>0</v>
      </c>
    </row>
    <row r="43" spans="1:15">
      <c r="F43" s="26" t="s">
        <v>9</v>
      </c>
      <c r="G43" s="33"/>
      <c r="H43" s="11"/>
      <c r="I43" s="15"/>
      <c r="J43" s="10"/>
      <c r="K43" s="10"/>
      <c r="L43" s="10">
        <f t="shared" si="8"/>
        <v>0</v>
      </c>
      <c r="M43" s="10" t="str">
        <f t="shared" si="9"/>
        <v>0</v>
      </c>
      <c r="N43" s="1">
        <f t="shared" si="10"/>
        <v>0</v>
      </c>
      <c r="O43" s="16">
        <f t="shared" si="11"/>
        <v>0</v>
      </c>
    </row>
    <row r="44" spans="1:15" s="8" customFormat="1">
      <c r="A44" s="9"/>
      <c r="B44" s="9"/>
      <c r="C44" s="9"/>
      <c r="D44" s="9"/>
      <c r="E44" s="12" t="s">
        <v>74</v>
      </c>
      <c r="G44" s="9"/>
      <c r="H44" s="9"/>
      <c r="I44" s="10"/>
      <c r="J44" s="10"/>
      <c r="K44" s="10"/>
      <c r="L44" s="10"/>
      <c r="M44" s="10"/>
      <c r="N44" s="10"/>
      <c r="O44" s="16"/>
    </row>
    <row r="45" spans="1:15" s="8" customFormat="1">
      <c r="A45" s="21">
        <v>1</v>
      </c>
      <c r="B45" s="39" t="s">
        <v>86</v>
      </c>
      <c r="C45" s="57" t="s">
        <v>87</v>
      </c>
      <c r="D45" s="40" t="s">
        <v>28</v>
      </c>
      <c r="E45" s="36">
        <v>1972</v>
      </c>
      <c r="F45" s="27" t="s">
        <v>10</v>
      </c>
      <c r="G45" s="11">
        <v>20</v>
      </c>
      <c r="H45" s="11">
        <v>20</v>
      </c>
      <c r="I45" s="11">
        <v>20</v>
      </c>
      <c r="J45" s="11"/>
      <c r="K45" s="10">
        <v>20</v>
      </c>
      <c r="L45" s="10">
        <f t="shared" ref="L45:L76" si="12">SUM(G45:K45)-M45</f>
        <v>80</v>
      </c>
      <c r="M45" s="10" t="str">
        <f t="shared" ref="M45:M76" si="13">IF(O45&gt;=5,MIN(G45:K45),"0")</f>
        <v>0</v>
      </c>
      <c r="N45" s="1">
        <f t="shared" ref="N45:N76" si="14">SUM(G45:K45)</f>
        <v>80</v>
      </c>
      <c r="O45" s="16">
        <f t="shared" ref="O45:O76" si="15">COUNTIF(G45:K45,"&gt;=1")</f>
        <v>4</v>
      </c>
    </row>
    <row r="46" spans="1:15">
      <c r="A46" s="21">
        <v>2</v>
      </c>
      <c r="B46" s="34" t="s">
        <v>90</v>
      </c>
      <c r="C46" s="58" t="s">
        <v>17</v>
      </c>
      <c r="D46" s="59" t="s">
        <v>16</v>
      </c>
      <c r="E46" s="36">
        <v>1974</v>
      </c>
      <c r="F46" s="27" t="s">
        <v>10</v>
      </c>
      <c r="G46" s="11">
        <v>16</v>
      </c>
      <c r="H46" s="11">
        <v>18</v>
      </c>
      <c r="I46" s="11">
        <v>18</v>
      </c>
      <c r="J46" s="10"/>
      <c r="K46" s="10">
        <v>18</v>
      </c>
      <c r="L46" s="10">
        <f t="shared" si="12"/>
        <v>70</v>
      </c>
      <c r="M46" s="10" t="str">
        <f t="shared" si="13"/>
        <v>0</v>
      </c>
      <c r="N46" s="1">
        <f t="shared" si="14"/>
        <v>70</v>
      </c>
      <c r="O46" s="16">
        <f t="shared" si="15"/>
        <v>4</v>
      </c>
    </row>
    <row r="47" spans="1:15" s="8" customFormat="1">
      <c r="A47" s="21">
        <v>3</v>
      </c>
      <c r="B47" s="44" t="s">
        <v>163</v>
      </c>
      <c r="C47" s="61" t="s">
        <v>119</v>
      </c>
      <c r="D47" s="40" t="s">
        <v>23</v>
      </c>
      <c r="E47" s="38">
        <v>1970</v>
      </c>
      <c r="F47" s="27" t="s">
        <v>10</v>
      </c>
      <c r="G47" s="33"/>
      <c r="H47" s="11">
        <v>16</v>
      </c>
      <c r="I47" s="11">
        <v>16</v>
      </c>
      <c r="J47" s="10">
        <v>20</v>
      </c>
      <c r="K47" s="10">
        <v>13</v>
      </c>
      <c r="L47" s="10">
        <f t="shared" si="12"/>
        <v>65</v>
      </c>
      <c r="M47" s="10" t="str">
        <f t="shared" si="13"/>
        <v>0</v>
      </c>
      <c r="N47" s="1">
        <f t="shared" si="14"/>
        <v>65</v>
      </c>
      <c r="O47" s="16">
        <f t="shared" si="15"/>
        <v>4</v>
      </c>
    </row>
    <row r="48" spans="1:15">
      <c r="A48" s="21">
        <v>4</v>
      </c>
      <c r="B48" s="34" t="s">
        <v>91</v>
      </c>
      <c r="C48" s="58" t="s">
        <v>17</v>
      </c>
      <c r="D48" s="59" t="s">
        <v>16</v>
      </c>
      <c r="E48" s="36">
        <v>1971</v>
      </c>
      <c r="F48" s="27" t="s">
        <v>10</v>
      </c>
      <c r="G48" s="11">
        <v>14</v>
      </c>
      <c r="H48" s="11">
        <v>12</v>
      </c>
      <c r="I48" s="15">
        <v>12</v>
      </c>
      <c r="J48" s="10">
        <v>12</v>
      </c>
      <c r="K48" s="10">
        <v>1</v>
      </c>
      <c r="L48" s="10">
        <f t="shared" si="12"/>
        <v>50</v>
      </c>
      <c r="M48" s="10">
        <f t="shared" si="13"/>
        <v>1</v>
      </c>
      <c r="N48" s="1">
        <f t="shared" si="14"/>
        <v>51</v>
      </c>
      <c r="O48" s="16">
        <f t="shared" si="15"/>
        <v>5</v>
      </c>
    </row>
    <row r="49" spans="1:15" s="8" customFormat="1">
      <c r="A49" s="21">
        <v>5</v>
      </c>
      <c r="B49" s="34" t="s">
        <v>92</v>
      </c>
      <c r="C49" s="53" t="s">
        <v>25</v>
      </c>
      <c r="D49" s="40" t="s">
        <v>93</v>
      </c>
      <c r="E49" s="36">
        <v>1974</v>
      </c>
      <c r="F49" s="27" t="s">
        <v>10</v>
      </c>
      <c r="G49" s="11">
        <v>13</v>
      </c>
      <c r="H49" s="11">
        <v>9</v>
      </c>
      <c r="I49" s="15">
        <v>11</v>
      </c>
      <c r="J49" s="10"/>
      <c r="K49" s="10">
        <v>7</v>
      </c>
      <c r="L49" s="10">
        <f t="shared" si="12"/>
        <v>40</v>
      </c>
      <c r="M49" s="10" t="str">
        <f t="shared" si="13"/>
        <v>0</v>
      </c>
      <c r="N49" s="1">
        <f t="shared" si="14"/>
        <v>40</v>
      </c>
      <c r="O49" s="16">
        <f t="shared" si="15"/>
        <v>4</v>
      </c>
    </row>
    <row r="50" spans="1:15">
      <c r="A50" s="21">
        <v>6</v>
      </c>
      <c r="B50" s="64" t="s">
        <v>167</v>
      </c>
      <c r="C50" s="89" t="s">
        <v>17</v>
      </c>
      <c r="D50" s="40" t="s">
        <v>16</v>
      </c>
      <c r="E50" s="67">
        <v>1970</v>
      </c>
      <c r="F50" s="27" t="s">
        <v>10</v>
      </c>
      <c r="G50" s="33"/>
      <c r="H50" s="11">
        <v>10</v>
      </c>
      <c r="I50" s="15">
        <v>8</v>
      </c>
      <c r="J50" s="10">
        <v>10</v>
      </c>
      <c r="K50" s="10">
        <v>6</v>
      </c>
      <c r="L50" s="10">
        <f t="shared" si="12"/>
        <v>34</v>
      </c>
      <c r="M50" s="10" t="str">
        <f t="shared" si="13"/>
        <v>0</v>
      </c>
      <c r="N50" s="1">
        <f t="shared" si="14"/>
        <v>34</v>
      </c>
      <c r="O50" s="16">
        <f t="shared" si="15"/>
        <v>4</v>
      </c>
    </row>
    <row r="51" spans="1:15">
      <c r="A51" s="21">
        <v>7</v>
      </c>
      <c r="B51" s="37" t="s">
        <v>166</v>
      </c>
      <c r="C51" s="120" t="s">
        <v>39</v>
      </c>
      <c r="D51" s="40" t="s">
        <v>38</v>
      </c>
      <c r="E51" s="38">
        <v>1977</v>
      </c>
      <c r="F51" s="27" t="s">
        <v>10</v>
      </c>
      <c r="G51" s="33"/>
      <c r="H51" s="11">
        <v>11</v>
      </c>
      <c r="I51" s="15">
        <v>10</v>
      </c>
      <c r="J51" s="10">
        <v>11</v>
      </c>
      <c r="K51" s="10">
        <v>1</v>
      </c>
      <c r="L51" s="10">
        <f t="shared" si="12"/>
        <v>33</v>
      </c>
      <c r="M51" s="10" t="str">
        <f t="shared" si="13"/>
        <v>0</v>
      </c>
      <c r="N51" s="1">
        <f t="shared" si="14"/>
        <v>33</v>
      </c>
      <c r="O51" s="16">
        <f t="shared" si="15"/>
        <v>4</v>
      </c>
    </row>
    <row r="52" spans="1:15">
      <c r="A52" s="21">
        <v>8</v>
      </c>
      <c r="B52" s="34" t="s">
        <v>94</v>
      </c>
      <c r="C52" s="48" t="s">
        <v>18</v>
      </c>
      <c r="D52" s="40" t="s">
        <v>83</v>
      </c>
      <c r="E52" s="36">
        <v>1974</v>
      </c>
      <c r="F52" s="27" t="s">
        <v>10</v>
      </c>
      <c r="G52" s="11">
        <v>12</v>
      </c>
      <c r="H52" s="11"/>
      <c r="I52" s="15">
        <v>9</v>
      </c>
      <c r="J52" s="10"/>
      <c r="K52" s="10">
        <v>8</v>
      </c>
      <c r="L52" s="10">
        <f t="shared" si="12"/>
        <v>29</v>
      </c>
      <c r="M52" s="10" t="str">
        <f t="shared" si="13"/>
        <v>0</v>
      </c>
      <c r="N52" s="1">
        <f t="shared" si="14"/>
        <v>29</v>
      </c>
      <c r="O52" s="16">
        <f t="shared" si="15"/>
        <v>3</v>
      </c>
    </row>
    <row r="53" spans="1:15" s="8" customFormat="1">
      <c r="A53" s="21">
        <v>9</v>
      </c>
      <c r="B53" s="34" t="s">
        <v>97</v>
      </c>
      <c r="C53" s="124" t="s">
        <v>98</v>
      </c>
      <c r="D53" s="35" t="s">
        <v>33</v>
      </c>
      <c r="E53" s="36">
        <v>1977</v>
      </c>
      <c r="F53" s="27" t="s">
        <v>10</v>
      </c>
      <c r="G53" s="11">
        <v>9</v>
      </c>
      <c r="H53" s="11">
        <v>7</v>
      </c>
      <c r="I53" s="15">
        <v>5</v>
      </c>
      <c r="J53" s="10">
        <v>3</v>
      </c>
      <c r="K53" s="10"/>
      <c r="L53" s="10">
        <f t="shared" si="12"/>
        <v>24</v>
      </c>
      <c r="M53" s="10" t="str">
        <f t="shared" si="13"/>
        <v>0</v>
      </c>
      <c r="N53" s="1">
        <f t="shared" si="14"/>
        <v>24</v>
      </c>
      <c r="O53" s="16">
        <f t="shared" si="15"/>
        <v>4</v>
      </c>
    </row>
    <row r="54" spans="1:15">
      <c r="A54" s="21">
        <v>10</v>
      </c>
      <c r="B54" s="37" t="s">
        <v>170</v>
      </c>
      <c r="C54" s="53" t="s">
        <v>25</v>
      </c>
      <c r="D54" s="40" t="s">
        <v>93</v>
      </c>
      <c r="E54" s="38">
        <v>1977</v>
      </c>
      <c r="F54" s="27" t="s">
        <v>10</v>
      </c>
      <c r="G54" s="33"/>
      <c r="H54" s="11">
        <v>5</v>
      </c>
      <c r="I54" s="15">
        <v>6</v>
      </c>
      <c r="J54" s="10">
        <v>6</v>
      </c>
      <c r="K54" s="10">
        <v>1</v>
      </c>
      <c r="L54" s="10">
        <f t="shared" si="12"/>
        <v>18</v>
      </c>
      <c r="M54" s="10" t="str">
        <f t="shared" si="13"/>
        <v>0</v>
      </c>
      <c r="N54" s="1">
        <f t="shared" si="14"/>
        <v>18</v>
      </c>
      <c r="O54" s="16">
        <f t="shared" si="15"/>
        <v>4</v>
      </c>
    </row>
    <row r="55" spans="1:15">
      <c r="A55" s="21">
        <v>11</v>
      </c>
      <c r="B55" s="72" t="s">
        <v>172</v>
      </c>
      <c r="C55" s="58" t="s">
        <v>17</v>
      </c>
      <c r="D55" s="116" t="s">
        <v>16</v>
      </c>
      <c r="E55" s="73">
        <v>1977</v>
      </c>
      <c r="F55" s="27" t="s">
        <v>10</v>
      </c>
      <c r="G55" s="33"/>
      <c r="H55" s="11">
        <v>4</v>
      </c>
      <c r="I55" s="15">
        <v>4</v>
      </c>
      <c r="J55" s="10">
        <v>1</v>
      </c>
      <c r="K55" s="10"/>
      <c r="L55" s="10">
        <f t="shared" si="12"/>
        <v>9</v>
      </c>
      <c r="M55" s="10" t="str">
        <f t="shared" si="13"/>
        <v>0</v>
      </c>
      <c r="N55" s="1">
        <f t="shared" si="14"/>
        <v>9</v>
      </c>
      <c r="O55" s="16">
        <f t="shared" si="15"/>
        <v>3</v>
      </c>
    </row>
    <row r="56" spans="1:15">
      <c r="A56" s="21">
        <v>12</v>
      </c>
      <c r="B56" s="22" t="s">
        <v>174</v>
      </c>
      <c r="C56" s="48" t="s">
        <v>18</v>
      </c>
      <c r="D56" s="40" t="s">
        <v>83</v>
      </c>
      <c r="E56" s="10">
        <v>1975</v>
      </c>
      <c r="F56" s="27" t="s">
        <v>10</v>
      </c>
      <c r="G56" s="33"/>
      <c r="H56" s="11">
        <v>3</v>
      </c>
      <c r="I56" s="15">
        <v>1</v>
      </c>
      <c r="J56" s="10"/>
      <c r="K56" s="10">
        <v>1</v>
      </c>
      <c r="L56" s="10">
        <f t="shared" si="12"/>
        <v>5</v>
      </c>
      <c r="M56" s="10" t="str">
        <f t="shared" si="13"/>
        <v>0</v>
      </c>
      <c r="N56" s="1">
        <f t="shared" si="14"/>
        <v>5</v>
      </c>
      <c r="O56" s="16">
        <f t="shared" si="15"/>
        <v>3</v>
      </c>
    </row>
    <row r="57" spans="1:15">
      <c r="A57" s="21"/>
      <c r="B57" s="37" t="s">
        <v>165</v>
      </c>
      <c r="C57" s="89" t="s">
        <v>17</v>
      </c>
      <c r="D57" s="40" t="s">
        <v>16</v>
      </c>
      <c r="E57" s="38">
        <v>1974</v>
      </c>
      <c r="F57" s="27" t="s">
        <v>10</v>
      </c>
      <c r="G57" s="33"/>
      <c r="H57" s="11">
        <v>13</v>
      </c>
      <c r="I57" s="15"/>
      <c r="J57" s="10">
        <v>14</v>
      </c>
      <c r="K57" s="10"/>
      <c r="L57" s="10">
        <f t="shared" si="12"/>
        <v>27</v>
      </c>
      <c r="M57" s="10" t="str">
        <f t="shared" si="13"/>
        <v>0</v>
      </c>
      <c r="N57" s="1">
        <f t="shared" si="14"/>
        <v>27</v>
      </c>
      <c r="O57" s="16">
        <f t="shared" si="15"/>
        <v>2</v>
      </c>
    </row>
    <row r="58" spans="1:15" s="8" customFormat="1">
      <c r="A58" s="21"/>
      <c r="B58" s="85" t="s">
        <v>242</v>
      </c>
      <c r="C58" s="58" t="s">
        <v>17</v>
      </c>
      <c r="D58" s="87" t="s">
        <v>16</v>
      </c>
      <c r="E58" s="88">
        <v>1973</v>
      </c>
      <c r="F58" s="27" t="s">
        <v>10</v>
      </c>
      <c r="G58" s="33"/>
      <c r="H58" s="11"/>
      <c r="I58" s="15"/>
      <c r="J58" s="10">
        <v>13</v>
      </c>
      <c r="K58" s="10">
        <v>9</v>
      </c>
      <c r="L58" s="10">
        <f t="shared" si="12"/>
        <v>22</v>
      </c>
      <c r="M58" s="10" t="str">
        <f t="shared" si="13"/>
        <v>0</v>
      </c>
      <c r="N58" s="1">
        <f t="shared" si="14"/>
        <v>22</v>
      </c>
      <c r="O58" s="16">
        <f t="shared" si="15"/>
        <v>2</v>
      </c>
    </row>
    <row r="59" spans="1:15" s="8" customFormat="1">
      <c r="A59" s="31"/>
      <c r="B59" s="34" t="s">
        <v>88</v>
      </c>
      <c r="C59" s="60" t="s">
        <v>89</v>
      </c>
      <c r="D59" s="40" t="s">
        <v>36</v>
      </c>
      <c r="E59" s="38">
        <v>1971</v>
      </c>
      <c r="F59" s="27" t="s">
        <v>10</v>
      </c>
      <c r="G59" s="11">
        <v>18</v>
      </c>
      <c r="H59" s="11"/>
      <c r="I59" s="15"/>
      <c r="J59" s="10"/>
      <c r="K59" s="10"/>
      <c r="L59" s="10">
        <f t="shared" si="12"/>
        <v>18</v>
      </c>
      <c r="M59" s="10" t="str">
        <f t="shared" si="13"/>
        <v>0</v>
      </c>
      <c r="N59" s="1">
        <f t="shared" si="14"/>
        <v>18</v>
      </c>
      <c r="O59" s="16">
        <f t="shared" si="15"/>
        <v>1</v>
      </c>
    </row>
    <row r="60" spans="1:15">
      <c r="A60" s="32"/>
      <c r="B60" s="44" t="s">
        <v>240</v>
      </c>
      <c r="C60" s="68" t="s">
        <v>157</v>
      </c>
      <c r="D60" s="40" t="s">
        <v>150</v>
      </c>
      <c r="E60" s="10">
        <v>1974</v>
      </c>
      <c r="F60" s="27" t="s">
        <v>10</v>
      </c>
      <c r="G60" s="33"/>
      <c r="H60" s="11"/>
      <c r="I60" s="15"/>
      <c r="J60" s="10">
        <v>18</v>
      </c>
      <c r="K60" s="10"/>
      <c r="L60" s="10">
        <f t="shared" si="12"/>
        <v>18</v>
      </c>
      <c r="M60" s="10" t="str">
        <f t="shared" si="13"/>
        <v>0</v>
      </c>
      <c r="N60" s="1">
        <f t="shared" si="14"/>
        <v>18</v>
      </c>
      <c r="O60" s="16">
        <f t="shared" si="15"/>
        <v>1</v>
      </c>
    </row>
    <row r="61" spans="1:15">
      <c r="A61" s="32"/>
      <c r="B61" s="85" t="s">
        <v>241</v>
      </c>
      <c r="C61" s="90" t="s">
        <v>98</v>
      </c>
      <c r="D61" s="101" t="s">
        <v>33</v>
      </c>
      <c r="E61" s="88">
        <v>1971</v>
      </c>
      <c r="F61" s="27" t="s">
        <v>10</v>
      </c>
      <c r="G61" s="33"/>
      <c r="H61" s="11"/>
      <c r="I61" s="15"/>
      <c r="J61" s="10">
        <v>16</v>
      </c>
      <c r="K61" s="10"/>
      <c r="L61" s="10">
        <f t="shared" si="12"/>
        <v>16</v>
      </c>
      <c r="M61" s="10" t="str">
        <f t="shared" si="13"/>
        <v>0</v>
      </c>
      <c r="N61" s="1">
        <f t="shared" si="14"/>
        <v>16</v>
      </c>
      <c r="O61" s="16">
        <f t="shared" si="15"/>
        <v>1</v>
      </c>
    </row>
    <row r="62" spans="1:15">
      <c r="A62" s="32"/>
      <c r="B62" s="103" t="s">
        <v>290</v>
      </c>
      <c r="C62" s="106" t="s">
        <v>291</v>
      </c>
      <c r="D62" s="42" t="s">
        <v>292</v>
      </c>
      <c r="E62" s="88">
        <v>1970</v>
      </c>
      <c r="F62" s="27" t="s">
        <v>10</v>
      </c>
      <c r="G62" s="33"/>
      <c r="H62" s="11"/>
      <c r="I62" s="15"/>
      <c r="J62" s="10"/>
      <c r="K62" s="10">
        <v>16</v>
      </c>
      <c r="L62" s="10">
        <f t="shared" si="12"/>
        <v>16</v>
      </c>
      <c r="M62" s="10" t="str">
        <f t="shared" si="13"/>
        <v>0</v>
      </c>
      <c r="N62" s="1">
        <f t="shared" si="14"/>
        <v>16</v>
      </c>
      <c r="O62" s="16">
        <f t="shared" si="15"/>
        <v>1</v>
      </c>
    </row>
    <row r="63" spans="1:15" s="8" customFormat="1">
      <c r="A63" s="31"/>
      <c r="B63" s="37" t="s">
        <v>164</v>
      </c>
      <c r="C63" s="68" t="s">
        <v>157</v>
      </c>
      <c r="D63" s="40" t="s">
        <v>150</v>
      </c>
      <c r="E63" s="38">
        <v>1972</v>
      </c>
      <c r="F63" s="27" t="s">
        <v>10</v>
      </c>
      <c r="G63" s="33"/>
      <c r="H63" s="11">
        <v>14</v>
      </c>
      <c r="I63" s="15"/>
      <c r="J63" s="10"/>
      <c r="K63" s="10"/>
      <c r="L63" s="10">
        <f t="shared" si="12"/>
        <v>14</v>
      </c>
      <c r="M63" s="10" t="str">
        <f t="shared" si="13"/>
        <v>0</v>
      </c>
      <c r="N63" s="1">
        <f t="shared" si="14"/>
        <v>14</v>
      </c>
      <c r="O63" s="16">
        <f t="shared" si="15"/>
        <v>1</v>
      </c>
    </row>
    <row r="64" spans="1:15">
      <c r="A64" s="32"/>
      <c r="B64" s="44" t="s">
        <v>209</v>
      </c>
      <c r="C64" s="57" t="s">
        <v>87</v>
      </c>
      <c r="D64" s="77" t="s">
        <v>28</v>
      </c>
      <c r="E64" s="38">
        <v>1968</v>
      </c>
      <c r="F64" s="27" t="s">
        <v>10</v>
      </c>
      <c r="G64" s="33"/>
      <c r="H64" s="11"/>
      <c r="I64" s="15">
        <v>14</v>
      </c>
      <c r="J64" s="10"/>
      <c r="K64" s="10"/>
      <c r="L64" s="10">
        <f t="shared" si="12"/>
        <v>14</v>
      </c>
      <c r="M64" s="10" t="str">
        <f t="shared" si="13"/>
        <v>0</v>
      </c>
      <c r="N64" s="1">
        <f t="shared" si="14"/>
        <v>14</v>
      </c>
      <c r="O64" s="16">
        <f t="shared" si="15"/>
        <v>1</v>
      </c>
    </row>
    <row r="65" spans="1:15">
      <c r="A65" s="32"/>
      <c r="B65" s="85" t="s">
        <v>293</v>
      </c>
      <c r="C65" s="55" t="s">
        <v>35</v>
      </c>
      <c r="D65" s="87" t="s">
        <v>108</v>
      </c>
      <c r="E65" s="88">
        <v>1974</v>
      </c>
      <c r="F65" s="27" t="s">
        <v>10</v>
      </c>
      <c r="G65" s="33"/>
      <c r="H65" s="11"/>
      <c r="I65" s="15"/>
      <c r="J65" s="10"/>
      <c r="K65" s="10">
        <v>14</v>
      </c>
      <c r="L65" s="10">
        <f t="shared" si="12"/>
        <v>14</v>
      </c>
      <c r="M65" s="10" t="str">
        <f t="shared" si="13"/>
        <v>0</v>
      </c>
      <c r="N65" s="1">
        <f t="shared" si="14"/>
        <v>14</v>
      </c>
      <c r="O65" s="16">
        <f t="shared" si="15"/>
        <v>1</v>
      </c>
    </row>
    <row r="66" spans="1:15">
      <c r="A66" s="32"/>
      <c r="B66" s="44" t="s">
        <v>210</v>
      </c>
      <c r="C66" s="57" t="s">
        <v>87</v>
      </c>
      <c r="D66" s="40" t="s">
        <v>28</v>
      </c>
      <c r="E66" s="38">
        <v>1974</v>
      </c>
      <c r="F66" s="27" t="s">
        <v>10</v>
      </c>
      <c r="G66" s="33"/>
      <c r="H66" s="11"/>
      <c r="I66" s="15">
        <v>13</v>
      </c>
      <c r="J66" s="10"/>
      <c r="K66" s="10"/>
      <c r="L66" s="10">
        <f t="shared" si="12"/>
        <v>13</v>
      </c>
      <c r="M66" s="10" t="str">
        <f t="shared" si="13"/>
        <v>0</v>
      </c>
      <c r="N66" s="1">
        <f t="shared" si="14"/>
        <v>13</v>
      </c>
      <c r="O66" s="16">
        <f t="shared" si="15"/>
        <v>1</v>
      </c>
    </row>
    <row r="67" spans="1:15">
      <c r="A67" s="32"/>
      <c r="B67" s="34" t="s">
        <v>95</v>
      </c>
      <c r="C67" s="48" t="s">
        <v>18</v>
      </c>
      <c r="D67" s="40" t="s">
        <v>83</v>
      </c>
      <c r="E67" s="36">
        <v>1972</v>
      </c>
      <c r="F67" s="27" t="s">
        <v>10</v>
      </c>
      <c r="G67" s="11">
        <v>11</v>
      </c>
      <c r="H67" s="11"/>
      <c r="I67" s="15"/>
      <c r="J67" s="10">
        <v>2</v>
      </c>
      <c r="K67" s="10"/>
      <c r="L67" s="10">
        <f t="shared" si="12"/>
        <v>13</v>
      </c>
      <c r="M67" s="10" t="str">
        <f t="shared" si="13"/>
        <v>0</v>
      </c>
      <c r="N67" s="1">
        <f t="shared" si="14"/>
        <v>13</v>
      </c>
      <c r="O67" s="16">
        <f t="shared" si="15"/>
        <v>2</v>
      </c>
    </row>
    <row r="68" spans="1:15">
      <c r="B68" s="85" t="s">
        <v>294</v>
      </c>
      <c r="C68" s="56" t="s">
        <v>115</v>
      </c>
      <c r="D68" s="87" t="s">
        <v>116</v>
      </c>
      <c r="E68" s="88">
        <v>1972</v>
      </c>
      <c r="F68" s="27" t="s">
        <v>10</v>
      </c>
      <c r="G68" s="33"/>
      <c r="H68" s="11"/>
      <c r="I68" s="15"/>
      <c r="J68" s="10"/>
      <c r="K68" s="10">
        <v>12</v>
      </c>
      <c r="L68" s="10">
        <f t="shared" si="12"/>
        <v>12</v>
      </c>
      <c r="M68" s="10" t="str">
        <f t="shared" si="13"/>
        <v>0</v>
      </c>
      <c r="N68" s="1">
        <f t="shared" si="14"/>
        <v>12</v>
      </c>
      <c r="O68" s="16">
        <f t="shared" si="15"/>
        <v>1</v>
      </c>
    </row>
    <row r="69" spans="1:15">
      <c r="A69" s="32"/>
      <c r="B69" s="85" t="s">
        <v>295</v>
      </c>
      <c r="C69" s="58" t="s">
        <v>17</v>
      </c>
      <c r="D69" s="87" t="s">
        <v>16</v>
      </c>
      <c r="E69" s="88">
        <v>1971</v>
      </c>
      <c r="F69" s="27" t="s">
        <v>10</v>
      </c>
      <c r="G69" s="33"/>
      <c r="H69" s="11"/>
      <c r="I69" s="15"/>
      <c r="J69" s="10"/>
      <c r="K69" s="10">
        <v>11</v>
      </c>
      <c r="L69" s="10">
        <f t="shared" si="12"/>
        <v>11</v>
      </c>
      <c r="M69" s="10" t="str">
        <f t="shared" si="13"/>
        <v>0</v>
      </c>
      <c r="N69" s="1">
        <f t="shared" si="14"/>
        <v>11</v>
      </c>
      <c r="O69" s="16">
        <f t="shared" si="15"/>
        <v>1</v>
      </c>
    </row>
    <row r="70" spans="1:15">
      <c r="A70" s="32"/>
      <c r="B70" s="34" t="s">
        <v>96</v>
      </c>
      <c r="C70" s="53" t="s">
        <v>27</v>
      </c>
      <c r="D70" s="40" t="s">
        <v>26</v>
      </c>
      <c r="E70" s="36">
        <v>1970</v>
      </c>
      <c r="F70" s="27" t="s">
        <v>10</v>
      </c>
      <c r="G70" s="11">
        <v>10</v>
      </c>
      <c r="H70" s="11"/>
      <c r="I70" s="15"/>
      <c r="J70" s="10"/>
      <c r="K70" s="10"/>
      <c r="L70" s="10">
        <f t="shared" si="12"/>
        <v>10</v>
      </c>
      <c r="M70" s="10" t="str">
        <f t="shared" si="13"/>
        <v>0</v>
      </c>
      <c r="N70" s="1">
        <f t="shared" si="14"/>
        <v>10</v>
      </c>
      <c r="O70" s="16">
        <f t="shared" si="15"/>
        <v>1</v>
      </c>
    </row>
    <row r="71" spans="1:15">
      <c r="B71" s="37" t="s">
        <v>296</v>
      </c>
      <c r="C71" s="48" t="s">
        <v>18</v>
      </c>
      <c r="D71" s="87" t="s">
        <v>83</v>
      </c>
      <c r="E71" s="38">
        <v>1977</v>
      </c>
      <c r="F71" s="27" t="s">
        <v>10</v>
      </c>
      <c r="G71" s="33"/>
      <c r="H71" s="11"/>
      <c r="I71" s="15"/>
      <c r="J71" s="10"/>
      <c r="K71" s="10">
        <v>10</v>
      </c>
      <c r="L71" s="10">
        <f t="shared" si="12"/>
        <v>10</v>
      </c>
      <c r="M71" s="10" t="str">
        <f t="shared" si="13"/>
        <v>0</v>
      </c>
      <c r="N71" s="1">
        <f t="shared" si="14"/>
        <v>10</v>
      </c>
      <c r="O71" s="16">
        <f t="shared" si="15"/>
        <v>1</v>
      </c>
    </row>
    <row r="72" spans="1:15">
      <c r="B72" s="74" t="s">
        <v>243</v>
      </c>
      <c r="C72" s="90" t="s">
        <v>231</v>
      </c>
      <c r="D72" s="87" t="s">
        <v>60</v>
      </c>
      <c r="E72" s="88">
        <v>1971</v>
      </c>
      <c r="F72" s="27" t="s">
        <v>10</v>
      </c>
      <c r="G72" s="33"/>
      <c r="H72" s="11"/>
      <c r="I72" s="15"/>
      <c r="J72" s="10">
        <v>9</v>
      </c>
      <c r="K72" s="10"/>
      <c r="L72" s="10">
        <f t="shared" si="12"/>
        <v>9</v>
      </c>
      <c r="M72" s="10" t="str">
        <f t="shared" si="13"/>
        <v>0</v>
      </c>
      <c r="N72" s="1">
        <f t="shared" si="14"/>
        <v>9</v>
      </c>
      <c r="O72" s="16">
        <f t="shared" si="15"/>
        <v>1</v>
      </c>
    </row>
    <row r="73" spans="1:15">
      <c r="B73" s="85" t="s">
        <v>244</v>
      </c>
      <c r="C73" s="48" t="s">
        <v>18</v>
      </c>
      <c r="D73" s="87" t="s">
        <v>83</v>
      </c>
      <c r="E73" s="88">
        <v>1976</v>
      </c>
      <c r="F73" s="27" t="s">
        <v>10</v>
      </c>
      <c r="G73" s="33"/>
      <c r="H73" s="11"/>
      <c r="I73" s="15"/>
      <c r="J73" s="10">
        <v>8</v>
      </c>
      <c r="K73" s="10">
        <v>1</v>
      </c>
      <c r="L73" s="10">
        <f t="shared" si="12"/>
        <v>9</v>
      </c>
      <c r="M73" s="10" t="str">
        <f t="shared" si="13"/>
        <v>0</v>
      </c>
      <c r="N73" s="1">
        <f t="shared" si="14"/>
        <v>9</v>
      </c>
      <c r="O73" s="16">
        <f t="shared" si="15"/>
        <v>2</v>
      </c>
    </row>
    <row r="74" spans="1:15">
      <c r="B74" s="22" t="s">
        <v>168</v>
      </c>
      <c r="C74" s="71" t="s">
        <v>58</v>
      </c>
      <c r="D74" s="82" t="s">
        <v>171</v>
      </c>
      <c r="E74" s="10">
        <v>1974</v>
      </c>
      <c r="F74" s="27" t="s">
        <v>10</v>
      </c>
      <c r="G74" s="33"/>
      <c r="H74" s="11">
        <v>8</v>
      </c>
      <c r="I74" s="15"/>
      <c r="J74" s="10"/>
      <c r="K74" s="10"/>
      <c r="L74" s="10">
        <f t="shared" si="12"/>
        <v>8</v>
      </c>
      <c r="M74" s="10" t="str">
        <f t="shared" si="13"/>
        <v>0</v>
      </c>
      <c r="N74" s="1">
        <f t="shared" si="14"/>
        <v>8</v>
      </c>
      <c r="O74" s="16">
        <f t="shared" si="15"/>
        <v>1</v>
      </c>
    </row>
    <row r="75" spans="1:15">
      <c r="B75" s="74" t="s">
        <v>245</v>
      </c>
      <c r="C75" s="125" t="s">
        <v>87</v>
      </c>
      <c r="D75" s="18" t="s">
        <v>28</v>
      </c>
      <c r="E75" s="10">
        <v>1973</v>
      </c>
      <c r="F75" s="27" t="s">
        <v>10</v>
      </c>
      <c r="G75" s="33"/>
      <c r="H75" s="11"/>
      <c r="I75" s="15"/>
      <c r="J75" s="10">
        <v>7</v>
      </c>
      <c r="K75" s="10">
        <v>1</v>
      </c>
      <c r="L75" s="10">
        <f t="shared" si="12"/>
        <v>8</v>
      </c>
      <c r="M75" s="10" t="str">
        <f t="shared" si="13"/>
        <v>0</v>
      </c>
      <c r="N75" s="1">
        <f t="shared" si="14"/>
        <v>8</v>
      </c>
      <c r="O75" s="16">
        <f t="shared" si="15"/>
        <v>2</v>
      </c>
    </row>
    <row r="76" spans="1:15">
      <c r="B76" s="37" t="s">
        <v>211</v>
      </c>
      <c r="C76" s="53" t="s">
        <v>27</v>
      </c>
      <c r="D76" s="40" t="s">
        <v>26</v>
      </c>
      <c r="E76" s="38">
        <v>1976</v>
      </c>
      <c r="F76" s="27" t="s">
        <v>10</v>
      </c>
      <c r="G76" s="33"/>
      <c r="H76" s="11"/>
      <c r="I76" s="15">
        <v>7</v>
      </c>
      <c r="J76" s="10"/>
      <c r="K76" s="10"/>
      <c r="L76" s="10">
        <f t="shared" si="12"/>
        <v>7</v>
      </c>
      <c r="M76" s="10" t="str">
        <f t="shared" si="13"/>
        <v>0</v>
      </c>
      <c r="N76" s="1">
        <f t="shared" si="14"/>
        <v>7</v>
      </c>
      <c r="O76" s="16">
        <f t="shared" si="15"/>
        <v>1</v>
      </c>
    </row>
    <row r="77" spans="1:15">
      <c r="B77" s="37" t="s">
        <v>169</v>
      </c>
      <c r="C77" s="53" t="s">
        <v>25</v>
      </c>
      <c r="D77" s="40" t="s">
        <v>93</v>
      </c>
      <c r="E77" s="38">
        <v>1976</v>
      </c>
      <c r="F77" s="27" t="s">
        <v>10</v>
      </c>
      <c r="G77" s="33"/>
      <c r="H77" s="11">
        <v>6</v>
      </c>
      <c r="I77" s="15"/>
      <c r="J77" s="10"/>
      <c r="K77" s="10"/>
      <c r="L77" s="10">
        <f t="shared" ref="L77:L108" si="16">SUM(G77:K77)-M77</f>
        <v>6</v>
      </c>
      <c r="M77" s="10" t="str">
        <f t="shared" ref="M77:M108" si="17">IF(O77&gt;=5,MIN(G77:K77),"0")</f>
        <v>0</v>
      </c>
      <c r="N77" s="1">
        <f t="shared" ref="N77:N108" si="18">SUM(G77:K77)</f>
        <v>6</v>
      </c>
      <c r="O77" s="16">
        <f t="shared" ref="O77:O108" si="19">COUNTIF(G77:K77,"&gt;=1")</f>
        <v>1</v>
      </c>
    </row>
    <row r="78" spans="1:15">
      <c r="B78" s="85" t="s">
        <v>246</v>
      </c>
      <c r="C78" s="91" t="s">
        <v>247</v>
      </c>
      <c r="D78" s="42" t="s">
        <v>248</v>
      </c>
      <c r="E78" s="88">
        <v>1975</v>
      </c>
      <c r="F78" s="27" t="s">
        <v>10</v>
      </c>
      <c r="G78" s="33"/>
      <c r="H78" s="11"/>
      <c r="I78" s="15"/>
      <c r="J78" s="10">
        <v>5</v>
      </c>
      <c r="K78" s="10"/>
      <c r="L78" s="10">
        <f t="shared" si="16"/>
        <v>5</v>
      </c>
      <c r="M78" s="10" t="str">
        <f t="shared" si="17"/>
        <v>0</v>
      </c>
      <c r="N78" s="1">
        <f t="shared" si="18"/>
        <v>5</v>
      </c>
      <c r="O78" s="16">
        <f t="shared" si="19"/>
        <v>1</v>
      </c>
    </row>
    <row r="79" spans="1:15">
      <c r="B79" s="85" t="s">
        <v>297</v>
      </c>
      <c r="C79" s="98" t="s">
        <v>17</v>
      </c>
      <c r="D79" s="87" t="s">
        <v>16</v>
      </c>
      <c r="E79" s="88">
        <v>1973</v>
      </c>
      <c r="F79" s="27" t="s">
        <v>10</v>
      </c>
      <c r="G79" s="33"/>
      <c r="H79" s="11"/>
      <c r="I79" s="15"/>
      <c r="J79" s="10"/>
      <c r="K79" s="10">
        <v>5</v>
      </c>
      <c r="L79" s="10">
        <f t="shared" si="16"/>
        <v>5</v>
      </c>
      <c r="M79" s="10" t="str">
        <f t="shared" si="17"/>
        <v>0</v>
      </c>
      <c r="N79" s="1">
        <f t="shared" si="18"/>
        <v>5</v>
      </c>
      <c r="O79" s="16">
        <f t="shared" si="19"/>
        <v>1</v>
      </c>
    </row>
    <row r="80" spans="1:15">
      <c r="B80" s="85" t="s">
        <v>249</v>
      </c>
      <c r="C80" s="54" t="s">
        <v>25</v>
      </c>
      <c r="D80" s="87" t="s">
        <v>93</v>
      </c>
      <c r="E80" s="88">
        <v>1969</v>
      </c>
      <c r="F80" s="27" t="s">
        <v>10</v>
      </c>
      <c r="G80" s="33"/>
      <c r="H80" s="11"/>
      <c r="I80" s="15"/>
      <c r="J80" s="10">
        <v>4</v>
      </c>
      <c r="K80" s="10"/>
      <c r="L80" s="10">
        <f t="shared" si="16"/>
        <v>4</v>
      </c>
      <c r="M80" s="10" t="str">
        <f t="shared" si="17"/>
        <v>0</v>
      </c>
      <c r="N80" s="1">
        <f t="shared" si="18"/>
        <v>4</v>
      </c>
      <c r="O80" s="16">
        <f t="shared" si="19"/>
        <v>1</v>
      </c>
    </row>
    <row r="81" spans="2:15">
      <c r="B81" s="44" t="s">
        <v>212</v>
      </c>
      <c r="C81" s="61" t="s">
        <v>119</v>
      </c>
      <c r="D81" s="40" t="s">
        <v>23</v>
      </c>
      <c r="E81" s="38">
        <v>1972</v>
      </c>
      <c r="F81" s="27" t="s">
        <v>10</v>
      </c>
      <c r="G81" s="33"/>
      <c r="H81" s="11"/>
      <c r="I81" s="15">
        <v>3</v>
      </c>
      <c r="J81" s="10"/>
      <c r="K81" s="10">
        <v>1</v>
      </c>
      <c r="L81" s="10">
        <f t="shared" si="16"/>
        <v>4</v>
      </c>
      <c r="M81" s="10" t="str">
        <f t="shared" si="17"/>
        <v>0</v>
      </c>
      <c r="N81" s="1">
        <f t="shared" si="18"/>
        <v>4</v>
      </c>
      <c r="O81" s="16">
        <f t="shared" si="19"/>
        <v>2</v>
      </c>
    </row>
    <row r="82" spans="2:15">
      <c r="B82" s="86" t="s">
        <v>298</v>
      </c>
      <c r="C82" s="61" t="s">
        <v>119</v>
      </c>
      <c r="D82" s="87" t="s">
        <v>23</v>
      </c>
      <c r="E82" s="88">
        <v>1969</v>
      </c>
      <c r="F82" s="27" t="s">
        <v>10</v>
      </c>
      <c r="G82" s="33"/>
      <c r="H82" s="11"/>
      <c r="I82" s="15"/>
      <c r="J82" s="10"/>
      <c r="K82" s="10">
        <v>4</v>
      </c>
      <c r="L82" s="10">
        <f t="shared" si="16"/>
        <v>4</v>
      </c>
      <c r="M82" s="10" t="str">
        <f t="shared" si="17"/>
        <v>0</v>
      </c>
      <c r="N82" s="1">
        <f t="shared" si="18"/>
        <v>4</v>
      </c>
      <c r="O82" s="16">
        <f t="shared" si="19"/>
        <v>1</v>
      </c>
    </row>
    <row r="83" spans="2:15">
      <c r="B83" s="37" t="s">
        <v>213</v>
      </c>
      <c r="C83" s="114" t="s">
        <v>214</v>
      </c>
      <c r="D83" s="59" t="s">
        <v>43</v>
      </c>
      <c r="E83" s="38">
        <v>1968</v>
      </c>
      <c r="F83" s="27" t="s">
        <v>10</v>
      </c>
      <c r="G83" s="33"/>
      <c r="H83" s="11"/>
      <c r="I83" s="15">
        <v>2</v>
      </c>
      <c r="J83" s="10">
        <v>1</v>
      </c>
      <c r="K83" s="10"/>
      <c r="L83" s="10">
        <f t="shared" si="16"/>
        <v>3</v>
      </c>
      <c r="M83" s="10" t="str">
        <f t="shared" si="17"/>
        <v>0</v>
      </c>
      <c r="N83" s="1">
        <f t="shared" si="18"/>
        <v>3</v>
      </c>
      <c r="O83" s="16">
        <f t="shared" si="19"/>
        <v>2</v>
      </c>
    </row>
    <row r="84" spans="2:15">
      <c r="B84" s="85" t="s">
        <v>299</v>
      </c>
      <c r="C84" s="56" t="s">
        <v>115</v>
      </c>
      <c r="D84" s="87" t="s">
        <v>116</v>
      </c>
      <c r="E84" s="88">
        <v>1971</v>
      </c>
      <c r="F84" s="27" t="s">
        <v>10</v>
      </c>
      <c r="G84" s="33"/>
      <c r="H84" s="11"/>
      <c r="I84" s="15"/>
      <c r="J84" s="10"/>
      <c r="K84" s="10">
        <v>3</v>
      </c>
      <c r="L84" s="10">
        <f t="shared" si="16"/>
        <v>3</v>
      </c>
      <c r="M84" s="10" t="str">
        <f t="shared" si="17"/>
        <v>0</v>
      </c>
      <c r="N84" s="1">
        <f t="shared" si="18"/>
        <v>3</v>
      </c>
      <c r="O84" s="16">
        <f t="shared" si="19"/>
        <v>1</v>
      </c>
    </row>
    <row r="85" spans="2:15">
      <c r="B85" s="44" t="s">
        <v>173</v>
      </c>
      <c r="C85" s="68" t="s">
        <v>157</v>
      </c>
      <c r="D85" s="40" t="s">
        <v>150</v>
      </c>
      <c r="E85" s="10">
        <v>1975</v>
      </c>
      <c r="F85" s="27" t="s">
        <v>10</v>
      </c>
      <c r="G85" s="33"/>
      <c r="H85" s="11">
        <v>2</v>
      </c>
      <c r="I85" s="15"/>
      <c r="J85" s="10"/>
      <c r="K85" s="10"/>
      <c r="L85" s="10">
        <f t="shared" si="16"/>
        <v>2</v>
      </c>
      <c r="M85" s="10" t="str">
        <f t="shared" si="17"/>
        <v>0</v>
      </c>
      <c r="N85" s="1">
        <f t="shared" si="18"/>
        <v>2</v>
      </c>
      <c r="O85" s="16">
        <f t="shared" si="19"/>
        <v>1</v>
      </c>
    </row>
    <row r="86" spans="2:15">
      <c r="B86" s="37" t="s">
        <v>175</v>
      </c>
      <c r="C86" s="89" t="s">
        <v>17</v>
      </c>
      <c r="D86" s="40" t="s">
        <v>16</v>
      </c>
      <c r="E86" s="38">
        <v>1971</v>
      </c>
      <c r="F86" s="27" t="s">
        <v>10</v>
      </c>
      <c r="G86" s="33"/>
      <c r="H86" s="11">
        <v>1</v>
      </c>
      <c r="I86" s="15"/>
      <c r="J86" s="10">
        <v>1</v>
      </c>
      <c r="K86" s="10"/>
      <c r="L86" s="10">
        <f t="shared" si="16"/>
        <v>2</v>
      </c>
      <c r="M86" s="10" t="str">
        <f t="shared" si="17"/>
        <v>0</v>
      </c>
      <c r="N86" s="1">
        <f t="shared" si="18"/>
        <v>2</v>
      </c>
      <c r="O86" s="16">
        <f t="shared" si="19"/>
        <v>2</v>
      </c>
    </row>
    <row r="87" spans="2:15">
      <c r="B87" s="85" t="s">
        <v>300</v>
      </c>
      <c r="C87" s="90" t="s">
        <v>231</v>
      </c>
      <c r="D87" s="87" t="s">
        <v>60</v>
      </c>
      <c r="E87" s="88">
        <v>1974</v>
      </c>
      <c r="F87" s="27" t="s">
        <v>10</v>
      </c>
      <c r="G87" s="33"/>
      <c r="H87" s="11"/>
      <c r="I87" s="15"/>
      <c r="J87" s="10"/>
      <c r="K87" s="10">
        <v>2</v>
      </c>
      <c r="L87" s="10">
        <f t="shared" si="16"/>
        <v>2</v>
      </c>
      <c r="M87" s="10" t="str">
        <f t="shared" si="17"/>
        <v>0</v>
      </c>
      <c r="N87" s="1">
        <f t="shared" si="18"/>
        <v>2</v>
      </c>
      <c r="O87" s="16">
        <f t="shared" si="19"/>
        <v>1</v>
      </c>
    </row>
    <row r="88" spans="2:15">
      <c r="B88" s="74" t="s">
        <v>252</v>
      </c>
      <c r="C88" s="90" t="s">
        <v>231</v>
      </c>
      <c r="D88" s="87" t="s">
        <v>60</v>
      </c>
      <c r="E88" s="38">
        <v>1968</v>
      </c>
      <c r="F88" s="27" t="s">
        <v>10</v>
      </c>
      <c r="G88" s="33"/>
      <c r="H88" s="11"/>
      <c r="I88" s="15"/>
      <c r="J88" s="10">
        <v>1</v>
      </c>
      <c r="K88" s="10"/>
      <c r="L88" s="10">
        <f t="shared" si="16"/>
        <v>1</v>
      </c>
      <c r="M88" s="10" t="str">
        <f t="shared" si="17"/>
        <v>0</v>
      </c>
      <c r="N88" s="1">
        <f t="shared" si="18"/>
        <v>1</v>
      </c>
      <c r="O88" s="16">
        <f t="shared" si="19"/>
        <v>1</v>
      </c>
    </row>
    <row r="89" spans="2:15">
      <c r="B89" s="47" t="s">
        <v>250</v>
      </c>
      <c r="C89" s="92" t="s">
        <v>40</v>
      </c>
      <c r="D89" s="82" t="s">
        <v>149</v>
      </c>
      <c r="E89" s="88">
        <v>1976</v>
      </c>
      <c r="F89" s="27" t="s">
        <v>10</v>
      </c>
      <c r="G89" s="33"/>
      <c r="H89" s="11"/>
      <c r="I89" s="15"/>
      <c r="J89" s="10">
        <v>1</v>
      </c>
      <c r="K89" s="10"/>
      <c r="L89" s="10">
        <f t="shared" si="16"/>
        <v>1</v>
      </c>
      <c r="M89" s="10" t="str">
        <f t="shared" si="17"/>
        <v>0</v>
      </c>
      <c r="N89" s="1">
        <f t="shared" si="18"/>
        <v>1</v>
      </c>
      <c r="O89" s="16">
        <f t="shared" si="19"/>
        <v>1</v>
      </c>
    </row>
    <row r="90" spans="2:15">
      <c r="B90" s="37" t="s">
        <v>251</v>
      </c>
      <c r="C90" s="58" t="s">
        <v>17</v>
      </c>
      <c r="D90" s="87" t="s">
        <v>16</v>
      </c>
      <c r="E90" s="88">
        <v>1976</v>
      </c>
      <c r="F90" s="27" t="s">
        <v>10</v>
      </c>
      <c r="G90" s="33"/>
      <c r="H90" s="11"/>
      <c r="I90" s="15"/>
      <c r="J90" s="10">
        <v>1</v>
      </c>
      <c r="K90" s="10"/>
      <c r="L90" s="10">
        <f t="shared" si="16"/>
        <v>1</v>
      </c>
      <c r="M90" s="10" t="str">
        <f t="shared" si="17"/>
        <v>0</v>
      </c>
      <c r="N90" s="1">
        <f t="shared" si="18"/>
        <v>1</v>
      </c>
      <c r="O90" s="16">
        <f t="shared" si="19"/>
        <v>1</v>
      </c>
    </row>
    <row r="91" spans="2:15">
      <c r="B91" s="64" t="s">
        <v>301</v>
      </c>
      <c r="C91" s="95" t="s">
        <v>129</v>
      </c>
      <c r="D91" s="42" t="s">
        <v>130</v>
      </c>
      <c r="E91" s="67">
        <v>1972</v>
      </c>
      <c r="F91" s="27" t="s">
        <v>10</v>
      </c>
      <c r="G91" s="33"/>
      <c r="H91" s="11"/>
      <c r="I91" s="15"/>
      <c r="J91" s="10"/>
      <c r="K91" s="10">
        <v>1</v>
      </c>
      <c r="L91" s="10">
        <f t="shared" si="16"/>
        <v>1</v>
      </c>
      <c r="M91" s="10" t="str">
        <f t="shared" si="17"/>
        <v>0</v>
      </c>
      <c r="N91" s="1">
        <f t="shared" si="18"/>
        <v>1</v>
      </c>
      <c r="O91" s="16">
        <f t="shared" si="19"/>
        <v>1</v>
      </c>
    </row>
    <row r="92" spans="2:15">
      <c r="B92" s="22" t="s">
        <v>302</v>
      </c>
      <c r="C92" s="58" t="s">
        <v>17</v>
      </c>
      <c r="D92" s="59" t="s">
        <v>16</v>
      </c>
      <c r="E92" s="10">
        <v>1970</v>
      </c>
      <c r="F92" s="27" t="s">
        <v>10</v>
      </c>
      <c r="G92" s="33"/>
      <c r="H92" s="11"/>
      <c r="I92" s="15"/>
      <c r="J92" s="10"/>
      <c r="K92" s="10">
        <v>1</v>
      </c>
      <c r="L92" s="10">
        <f t="shared" si="16"/>
        <v>1</v>
      </c>
      <c r="M92" s="10" t="str">
        <f t="shared" si="17"/>
        <v>0</v>
      </c>
      <c r="N92" s="1">
        <f t="shared" si="18"/>
        <v>1</v>
      </c>
      <c r="O92" s="16">
        <f t="shared" si="19"/>
        <v>1</v>
      </c>
    </row>
    <row r="93" spans="2:15">
      <c r="B93" s="86" t="s">
        <v>303</v>
      </c>
      <c r="C93" s="99" t="s">
        <v>119</v>
      </c>
      <c r="D93" s="87" t="s">
        <v>23</v>
      </c>
      <c r="E93" s="88">
        <v>1974</v>
      </c>
      <c r="F93" s="27" t="s">
        <v>10</v>
      </c>
      <c r="G93" s="33"/>
      <c r="H93" s="11"/>
      <c r="I93" s="15"/>
      <c r="J93" s="10"/>
      <c r="K93" s="10">
        <v>1</v>
      </c>
      <c r="L93" s="10">
        <f t="shared" si="16"/>
        <v>1</v>
      </c>
      <c r="M93" s="10" t="str">
        <f t="shared" si="17"/>
        <v>0</v>
      </c>
      <c r="N93" s="1">
        <f t="shared" si="18"/>
        <v>1</v>
      </c>
      <c r="O93" s="16">
        <f t="shared" si="19"/>
        <v>1</v>
      </c>
    </row>
    <row r="94" spans="2:15">
      <c r="B94" s="86" t="s">
        <v>304</v>
      </c>
      <c r="C94" s="108" t="s">
        <v>305</v>
      </c>
      <c r="D94" s="42" t="s">
        <v>292</v>
      </c>
      <c r="E94" s="88">
        <v>1971</v>
      </c>
      <c r="F94" s="27" t="s">
        <v>10</v>
      </c>
      <c r="G94" s="33"/>
      <c r="H94" s="11"/>
      <c r="I94" s="15"/>
      <c r="J94" s="10"/>
      <c r="K94" s="10">
        <v>1</v>
      </c>
      <c r="L94" s="10">
        <f t="shared" si="16"/>
        <v>1</v>
      </c>
      <c r="M94" s="10" t="str">
        <f t="shared" si="17"/>
        <v>0</v>
      </c>
      <c r="N94" s="1">
        <f t="shared" si="18"/>
        <v>1</v>
      </c>
      <c r="O94" s="16">
        <f t="shared" si="19"/>
        <v>1</v>
      </c>
    </row>
    <row r="95" spans="2:15">
      <c r="B95" s="22" t="s">
        <v>306</v>
      </c>
      <c r="C95" s="109" t="s">
        <v>39</v>
      </c>
      <c r="D95" s="18" t="s">
        <v>38</v>
      </c>
      <c r="E95" s="10">
        <v>1973</v>
      </c>
      <c r="F95" s="27" t="s">
        <v>10</v>
      </c>
      <c r="G95" s="33"/>
      <c r="H95" s="11"/>
      <c r="I95" s="15"/>
      <c r="J95" s="10"/>
      <c r="K95" s="10">
        <v>1</v>
      </c>
      <c r="L95" s="10">
        <f t="shared" si="16"/>
        <v>1</v>
      </c>
      <c r="M95" s="10" t="str">
        <f t="shared" si="17"/>
        <v>0</v>
      </c>
      <c r="N95" s="1">
        <f t="shared" si="18"/>
        <v>1</v>
      </c>
      <c r="O95" s="16">
        <f t="shared" si="19"/>
        <v>1</v>
      </c>
    </row>
    <row r="96" spans="2:15">
      <c r="B96" s="85" t="s">
        <v>307</v>
      </c>
      <c r="C96" s="53" t="s">
        <v>25</v>
      </c>
      <c r="D96" s="87" t="s">
        <v>93</v>
      </c>
      <c r="E96" s="88">
        <v>1972</v>
      </c>
      <c r="F96" s="27" t="s">
        <v>10</v>
      </c>
      <c r="G96" s="33"/>
      <c r="H96" s="11"/>
      <c r="I96" s="15"/>
      <c r="J96" s="10"/>
      <c r="K96" s="10">
        <v>1</v>
      </c>
      <c r="L96" s="10">
        <f t="shared" si="16"/>
        <v>1</v>
      </c>
      <c r="M96" s="10" t="str">
        <f t="shared" si="17"/>
        <v>0</v>
      </c>
      <c r="N96" s="1">
        <f t="shared" si="18"/>
        <v>1</v>
      </c>
      <c r="O96" s="16">
        <f t="shared" si="19"/>
        <v>1</v>
      </c>
    </row>
    <row r="97" spans="1:15">
      <c r="B97" s="85" t="s">
        <v>308</v>
      </c>
      <c r="C97" s="90" t="s">
        <v>231</v>
      </c>
      <c r="D97" s="87" t="s">
        <v>60</v>
      </c>
      <c r="E97" s="38">
        <v>1969</v>
      </c>
      <c r="F97" s="27" t="s">
        <v>10</v>
      </c>
      <c r="G97" s="33"/>
      <c r="H97" s="11"/>
      <c r="I97" s="15"/>
      <c r="J97" s="10"/>
      <c r="K97" s="10">
        <v>1</v>
      </c>
      <c r="L97" s="10">
        <f t="shared" si="16"/>
        <v>1</v>
      </c>
      <c r="M97" s="10" t="str">
        <f t="shared" si="17"/>
        <v>0</v>
      </c>
      <c r="N97" s="1">
        <f t="shared" si="18"/>
        <v>1</v>
      </c>
      <c r="O97" s="16">
        <f t="shared" si="19"/>
        <v>1</v>
      </c>
    </row>
    <row r="98" spans="1:15">
      <c r="B98" s="22" t="s">
        <v>309</v>
      </c>
      <c r="C98" s="55" t="s">
        <v>35</v>
      </c>
      <c r="D98" s="87" t="s">
        <v>108</v>
      </c>
      <c r="E98" s="10">
        <v>1976</v>
      </c>
      <c r="F98" s="27" t="s">
        <v>10</v>
      </c>
      <c r="G98" s="33"/>
      <c r="H98" s="11"/>
      <c r="I98" s="15"/>
      <c r="J98" s="10"/>
      <c r="K98" s="10">
        <v>1</v>
      </c>
      <c r="L98" s="10">
        <f t="shared" si="16"/>
        <v>1</v>
      </c>
      <c r="M98" s="10" t="str">
        <f t="shared" si="17"/>
        <v>0</v>
      </c>
      <c r="N98" s="1">
        <f t="shared" si="18"/>
        <v>1</v>
      </c>
      <c r="O98" s="16">
        <f t="shared" si="19"/>
        <v>1</v>
      </c>
    </row>
    <row r="99" spans="1:15">
      <c r="B99" s="86" t="s">
        <v>310</v>
      </c>
      <c r="C99" s="61" t="s">
        <v>119</v>
      </c>
      <c r="D99" s="87" t="s">
        <v>23</v>
      </c>
      <c r="E99" s="88">
        <v>1972</v>
      </c>
      <c r="F99" s="27" t="s">
        <v>10</v>
      </c>
      <c r="G99" s="33"/>
      <c r="H99" s="11"/>
      <c r="I99" s="15"/>
      <c r="J99" s="10"/>
      <c r="K99" s="10">
        <v>1</v>
      </c>
      <c r="L99" s="10">
        <f t="shared" si="16"/>
        <v>1</v>
      </c>
      <c r="M99" s="10" t="str">
        <f t="shared" si="17"/>
        <v>0</v>
      </c>
      <c r="N99" s="1">
        <f t="shared" si="18"/>
        <v>1</v>
      </c>
      <c r="O99" s="16">
        <f t="shared" si="19"/>
        <v>1</v>
      </c>
    </row>
    <row r="100" spans="1:15">
      <c r="B100" s="85" t="s">
        <v>311</v>
      </c>
      <c r="C100" s="58" t="s">
        <v>17</v>
      </c>
      <c r="D100" s="87" t="s">
        <v>16</v>
      </c>
      <c r="E100" s="88">
        <v>1973</v>
      </c>
      <c r="F100" s="27" t="s">
        <v>10</v>
      </c>
      <c r="G100" s="33"/>
      <c r="H100" s="11"/>
      <c r="I100" s="15"/>
      <c r="J100" s="10"/>
      <c r="K100" s="10">
        <v>1</v>
      </c>
      <c r="L100" s="10">
        <f t="shared" si="16"/>
        <v>1</v>
      </c>
      <c r="M100" s="10" t="str">
        <f t="shared" si="17"/>
        <v>0</v>
      </c>
      <c r="N100" s="1">
        <f t="shared" si="18"/>
        <v>1</v>
      </c>
      <c r="O100" s="16">
        <f t="shared" si="19"/>
        <v>1</v>
      </c>
    </row>
    <row r="101" spans="1:15">
      <c r="B101" s="85" t="s">
        <v>312</v>
      </c>
      <c r="C101" s="90" t="s">
        <v>231</v>
      </c>
      <c r="D101" s="87" t="s">
        <v>60</v>
      </c>
      <c r="E101" s="10">
        <v>1973</v>
      </c>
      <c r="F101" s="27" t="s">
        <v>10</v>
      </c>
      <c r="G101" s="33"/>
      <c r="H101" s="11"/>
      <c r="I101" s="15"/>
      <c r="J101" s="10"/>
      <c r="K101" s="10">
        <v>1</v>
      </c>
      <c r="L101" s="10">
        <f t="shared" si="16"/>
        <v>1</v>
      </c>
      <c r="M101" s="10" t="str">
        <f t="shared" si="17"/>
        <v>0</v>
      </c>
      <c r="N101" s="1">
        <f t="shared" si="18"/>
        <v>1</v>
      </c>
      <c r="O101" s="16">
        <f t="shared" si="19"/>
        <v>1</v>
      </c>
    </row>
    <row r="102" spans="1:15">
      <c r="B102" s="37" t="s">
        <v>313</v>
      </c>
      <c r="C102" s="58" t="s">
        <v>17</v>
      </c>
      <c r="D102" s="87" t="s">
        <v>16</v>
      </c>
      <c r="E102" s="38">
        <v>1974</v>
      </c>
      <c r="F102" s="27" t="s">
        <v>10</v>
      </c>
      <c r="G102" s="33"/>
      <c r="H102" s="11"/>
      <c r="I102" s="15"/>
      <c r="J102" s="10"/>
      <c r="K102" s="10">
        <v>1</v>
      </c>
      <c r="L102" s="10">
        <f t="shared" si="16"/>
        <v>1</v>
      </c>
      <c r="M102" s="10" t="str">
        <f t="shared" si="17"/>
        <v>0</v>
      </c>
      <c r="N102" s="1">
        <f t="shared" si="18"/>
        <v>1</v>
      </c>
      <c r="O102" s="16">
        <f t="shared" si="19"/>
        <v>1</v>
      </c>
    </row>
    <row r="103" spans="1:15">
      <c r="B103" s="85" t="s">
        <v>315</v>
      </c>
      <c r="C103" s="89" t="s">
        <v>17</v>
      </c>
      <c r="D103" s="87" t="s">
        <v>16</v>
      </c>
      <c r="E103" s="88">
        <v>1975</v>
      </c>
      <c r="F103" s="27" t="s">
        <v>10</v>
      </c>
      <c r="G103" s="33"/>
      <c r="H103" s="11"/>
      <c r="I103" s="15"/>
      <c r="J103" s="10"/>
      <c r="K103" s="10">
        <v>1</v>
      </c>
      <c r="L103" s="10">
        <f t="shared" si="16"/>
        <v>1</v>
      </c>
      <c r="M103" s="10" t="str">
        <f t="shared" si="17"/>
        <v>0</v>
      </c>
      <c r="N103" s="1">
        <f t="shared" si="18"/>
        <v>1</v>
      </c>
      <c r="O103" s="16">
        <f t="shared" si="19"/>
        <v>1</v>
      </c>
    </row>
    <row r="104" spans="1:15">
      <c r="B104" s="85" t="s">
        <v>316</v>
      </c>
      <c r="C104" s="53" t="s">
        <v>25</v>
      </c>
      <c r="D104" s="101" t="s">
        <v>93</v>
      </c>
      <c r="E104" s="88">
        <v>1974</v>
      </c>
      <c r="F104" s="27" t="s">
        <v>10</v>
      </c>
      <c r="G104" s="33"/>
      <c r="H104" s="11"/>
      <c r="I104" s="15"/>
      <c r="J104" s="10"/>
      <c r="K104" s="10">
        <v>1</v>
      </c>
      <c r="L104" s="10">
        <f t="shared" si="16"/>
        <v>1</v>
      </c>
      <c r="M104" s="10" t="str">
        <f t="shared" si="17"/>
        <v>0</v>
      </c>
      <c r="N104" s="1">
        <f t="shared" si="18"/>
        <v>1</v>
      </c>
      <c r="O104" s="16">
        <f t="shared" si="19"/>
        <v>1</v>
      </c>
    </row>
    <row r="105" spans="1:15">
      <c r="B105" s="86" t="s">
        <v>317</v>
      </c>
      <c r="C105" s="61" t="s">
        <v>119</v>
      </c>
      <c r="D105" s="87" t="s">
        <v>23</v>
      </c>
      <c r="E105" s="88">
        <v>1977</v>
      </c>
      <c r="F105" s="27" t="s">
        <v>10</v>
      </c>
      <c r="G105" s="33"/>
      <c r="H105" s="11"/>
      <c r="I105" s="15"/>
      <c r="J105" s="10"/>
      <c r="K105" s="10">
        <v>1</v>
      </c>
      <c r="L105" s="10">
        <f t="shared" si="16"/>
        <v>1</v>
      </c>
      <c r="M105" s="10" t="str">
        <f t="shared" si="17"/>
        <v>0</v>
      </c>
      <c r="N105" s="1">
        <f t="shared" si="18"/>
        <v>1</v>
      </c>
      <c r="O105" s="16">
        <f t="shared" si="19"/>
        <v>1</v>
      </c>
    </row>
    <row r="106" spans="1:15">
      <c r="B106" s="85" t="s">
        <v>318</v>
      </c>
      <c r="C106" s="89" t="s">
        <v>17</v>
      </c>
      <c r="D106" s="87" t="s">
        <v>16</v>
      </c>
      <c r="E106" s="88">
        <v>1975</v>
      </c>
      <c r="F106" s="27" t="s">
        <v>10</v>
      </c>
      <c r="G106" s="33"/>
      <c r="H106" s="11"/>
      <c r="I106" s="15"/>
      <c r="J106" s="10"/>
      <c r="K106" s="10">
        <v>1</v>
      </c>
      <c r="L106" s="10">
        <f t="shared" si="16"/>
        <v>1</v>
      </c>
      <c r="M106" s="10" t="str">
        <f t="shared" si="17"/>
        <v>0</v>
      </c>
      <c r="N106" s="1">
        <f t="shared" si="18"/>
        <v>1</v>
      </c>
      <c r="O106" s="16">
        <f t="shared" si="19"/>
        <v>1</v>
      </c>
    </row>
    <row r="107" spans="1:15">
      <c r="B107" s="47" t="s">
        <v>319</v>
      </c>
      <c r="C107" s="109" t="s">
        <v>39</v>
      </c>
      <c r="D107" s="18" t="s">
        <v>38</v>
      </c>
      <c r="E107" s="88">
        <v>1975</v>
      </c>
      <c r="F107" s="27" t="s">
        <v>10</v>
      </c>
      <c r="G107" s="33"/>
      <c r="H107" s="11"/>
      <c r="I107" s="15"/>
      <c r="J107" s="10"/>
      <c r="K107" s="10">
        <v>1</v>
      </c>
      <c r="L107" s="10">
        <f t="shared" si="16"/>
        <v>1</v>
      </c>
      <c r="M107" s="10" t="str">
        <f t="shared" si="17"/>
        <v>0</v>
      </c>
      <c r="N107" s="1">
        <f t="shared" si="18"/>
        <v>1</v>
      </c>
      <c r="O107" s="16">
        <f t="shared" si="19"/>
        <v>1</v>
      </c>
    </row>
    <row r="108" spans="1:15">
      <c r="B108" s="85" t="s">
        <v>320</v>
      </c>
      <c r="C108" s="55" t="s">
        <v>35</v>
      </c>
      <c r="D108" s="101" t="s">
        <v>108</v>
      </c>
      <c r="E108" s="88">
        <v>1976</v>
      </c>
      <c r="F108" s="27" t="s">
        <v>10</v>
      </c>
      <c r="G108" s="33"/>
      <c r="H108" s="11"/>
      <c r="I108" s="15"/>
      <c r="J108" s="10"/>
      <c r="K108" s="10">
        <v>1</v>
      </c>
      <c r="L108" s="10">
        <f t="shared" si="16"/>
        <v>1</v>
      </c>
      <c r="M108" s="10" t="str">
        <f t="shared" si="17"/>
        <v>0</v>
      </c>
      <c r="N108" s="1">
        <f t="shared" si="18"/>
        <v>1</v>
      </c>
      <c r="O108" s="16">
        <f t="shared" si="19"/>
        <v>1</v>
      </c>
    </row>
    <row r="109" spans="1:15">
      <c r="F109" s="27" t="s">
        <v>10</v>
      </c>
      <c r="G109" s="33"/>
      <c r="H109" s="11"/>
      <c r="I109" s="15"/>
      <c r="J109" s="10"/>
      <c r="K109" s="10"/>
      <c r="L109" s="10">
        <f t="shared" ref="L109" si="20">SUM(G109:K109)-M109</f>
        <v>0</v>
      </c>
      <c r="M109" s="10" t="str">
        <f t="shared" ref="M109" si="21">IF(O109&gt;=5,MIN(G109:K109),"0")</f>
        <v>0</v>
      </c>
      <c r="N109" s="1">
        <f t="shared" ref="N109" si="22">SUM(G109:K109)</f>
        <v>0</v>
      </c>
      <c r="O109" s="16">
        <f t="shared" ref="O109" si="23">COUNTIF(G109:K109,"&gt;=1")</f>
        <v>0</v>
      </c>
    </row>
    <row r="110" spans="1:15">
      <c r="F110" s="27" t="s">
        <v>10</v>
      </c>
      <c r="G110" s="33"/>
      <c r="H110" s="11"/>
      <c r="I110" s="15"/>
      <c r="J110" s="10"/>
      <c r="K110" s="10"/>
      <c r="L110" s="10">
        <f t="shared" ref="L110:L111" si="24">SUM(G110:K110)-M110</f>
        <v>0</v>
      </c>
      <c r="M110" s="10" t="str">
        <f t="shared" ref="M110:M111" si="25">IF(O110&gt;=5,MIN(G110:K110),"0")</f>
        <v>0</v>
      </c>
      <c r="N110" s="1">
        <f t="shared" ref="N110:N111" si="26">SUM(G110:K110)</f>
        <v>0</v>
      </c>
      <c r="O110" s="16">
        <f t="shared" ref="O110:O111" si="27">COUNTIF(G110:K110,"&gt;=1")</f>
        <v>0</v>
      </c>
    </row>
    <row r="111" spans="1:15">
      <c r="F111" s="27" t="s">
        <v>10</v>
      </c>
      <c r="G111" s="33"/>
      <c r="H111" s="11"/>
      <c r="I111" s="15"/>
      <c r="J111" s="10"/>
      <c r="K111" s="10"/>
      <c r="L111" s="10">
        <f t="shared" si="24"/>
        <v>0</v>
      </c>
      <c r="M111" s="10" t="str">
        <f t="shared" si="25"/>
        <v>0</v>
      </c>
      <c r="N111" s="1">
        <f t="shared" si="26"/>
        <v>0</v>
      </c>
      <c r="O111" s="16">
        <f t="shared" si="27"/>
        <v>0</v>
      </c>
    </row>
    <row r="112" spans="1:15" s="8" customFormat="1">
      <c r="A112" s="9"/>
      <c r="B112" s="9"/>
      <c r="C112" s="9"/>
      <c r="D112" s="9"/>
      <c r="E112" s="12" t="s">
        <v>75</v>
      </c>
      <c r="G112" s="9"/>
      <c r="H112" s="9"/>
      <c r="I112" s="10"/>
      <c r="J112" s="10"/>
      <c r="K112" s="10"/>
      <c r="L112" s="10"/>
      <c r="M112" s="10"/>
      <c r="N112" s="10"/>
      <c r="O112" s="16"/>
    </row>
    <row r="113" spans="1:15" s="8" customFormat="1">
      <c r="A113" s="21">
        <v>1</v>
      </c>
      <c r="B113" s="74" t="s">
        <v>176</v>
      </c>
      <c r="C113" s="57" t="s">
        <v>87</v>
      </c>
      <c r="D113" s="18" t="s">
        <v>28</v>
      </c>
      <c r="E113" s="10">
        <v>1964</v>
      </c>
      <c r="F113" s="28" t="s">
        <v>65</v>
      </c>
      <c r="G113" s="33"/>
      <c r="H113" s="11">
        <v>20</v>
      </c>
      <c r="I113" s="11">
        <v>20</v>
      </c>
      <c r="J113" s="11">
        <v>20</v>
      </c>
      <c r="K113" s="10">
        <v>18</v>
      </c>
      <c r="L113" s="10">
        <f t="shared" ref="L113:L144" si="28">SUM(G113:K113)-M113</f>
        <v>78</v>
      </c>
      <c r="M113" s="10" t="str">
        <f t="shared" ref="M113:M144" si="29">IF(O113&gt;=5,MIN(G113:K113),"0")</f>
        <v>0</v>
      </c>
      <c r="N113" s="1">
        <f t="shared" ref="N113:N144" si="30">SUM(G113:K113)</f>
        <v>78</v>
      </c>
      <c r="O113" s="16">
        <f t="shared" ref="O113:O144" si="31">COUNTIF(G113:K113,"&gt;=1")</f>
        <v>4</v>
      </c>
    </row>
    <row r="114" spans="1:15" s="8" customFormat="1">
      <c r="A114" s="21">
        <v>2</v>
      </c>
      <c r="B114" s="39" t="s">
        <v>99</v>
      </c>
      <c r="C114" s="57" t="s">
        <v>87</v>
      </c>
      <c r="D114" s="40" t="s">
        <v>28</v>
      </c>
      <c r="E114" s="36">
        <v>1960</v>
      </c>
      <c r="F114" s="28" t="s">
        <v>65</v>
      </c>
      <c r="G114" s="11">
        <v>20</v>
      </c>
      <c r="H114" s="11">
        <v>16</v>
      </c>
      <c r="I114" s="11">
        <v>14</v>
      </c>
      <c r="J114" s="10">
        <v>18</v>
      </c>
      <c r="K114" s="10">
        <v>12</v>
      </c>
      <c r="L114" s="10">
        <f t="shared" si="28"/>
        <v>68</v>
      </c>
      <c r="M114" s="10">
        <f t="shared" si="29"/>
        <v>12</v>
      </c>
      <c r="N114" s="1">
        <f t="shared" si="30"/>
        <v>80</v>
      </c>
      <c r="O114" s="16">
        <f t="shared" si="31"/>
        <v>5</v>
      </c>
    </row>
    <row r="115" spans="1:15" s="8" customFormat="1">
      <c r="A115" s="21">
        <v>3</v>
      </c>
      <c r="B115" s="34" t="s">
        <v>100</v>
      </c>
      <c r="C115" s="48" t="s">
        <v>18</v>
      </c>
      <c r="D115" s="40" t="s">
        <v>83</v>
      </c>
      <c r="E115" s="36">
        <v>1964</v>
      </c>
      <c r="F115" s="28" t="s">
        <v>65</v>
      </c>
      <c r="G115" s="11">
        <v>18</v>
      </c>
      <c r="H115" s="11">
        <v>18</v>
      </c>
      <c r="I115" s="11">
        <v>13</v>
      </c>
      <c r="J115" s="10">
        <v>16</v>
      </c>
      <c r="K115" s="10">
        <v>11</v>
      </c>
      <c r="L115" s="10">
        <f t="shared" si="28"/>
        <v>65</v>
      </c>
      <c r="M115" s="10">
        <f t="shared" si="29"/>
        <v>11</v>
      </c>
      <c r="N115" s="1">
        <f t="shared" si="30"/>
        <v>76</v>
      </c>
      <c r="O115" s="16">
        <f t="shared" si="31"/>
        <v>5</v>
      </c>
    </row>
    <row r="116" spans="1:15" s="8" customFormat="1">
      <c r="A116" s="21">
        <v>4</v>
      </c>
      <c r="B116" s="34" t="s">
        <v>103</v>
      </c>
      <c r="C116" s="63" t="s">
        <v>104</v>
      </c>
      <c r="D116" s="40" t="s">
        <v>105</v>
      </c>
      <c r="E116" s="36">
        <v>1960</v>
      </c>
      <c r="F116" s="28" t="s">
        <v>65</v>
      </c>
      <c r="G116" s="11">
        <v>13</v>
      </c>
      <c r="H116" s="11">
        <v>12</v>
      </c>
      <c r="I116" s="15">
        <v>11</v>
      </c>
      <c r="J116" s="10">
        <v>10</v>
      </c>
      <c r="K116" s="10">
        <v>6</v>
      </c>
      <c r="L116" s="10">
        <f t="shared" si="28"/>
        <v>46</v>
      </c>
      <c r="M116" s="10">
        <f t="shared" si="29"/>
        <v>6</v>
      </c>
      <c r="N116" s="1">
        <f t="shared" si="30"/>
        <v>52</v>
      </c>
      <c r="O116" s="16">
        <f t="shared" si="31"/>
        <v>5</v>
      </c>
    </row>
    <row r="117" spans="1:15">
      <c r="A117" s="21">
        <v>5</v>
      </c>
      <c r="B117" s="34" t="s">
        <v>101</v>
      </c>
      <c r="C117" s="58" t="s">
        <v>17</v>
      </c>
      <c r="D117" s="59" t="s">
        <v>16</v>
      </c>
      <c r="E117" s="36">
        <v>1967</v>
      </c>
      <c r="F117" s="28" t="s">
        <v>65</v>
      </c>
      <c r="G117" s="11">
        <v>16</v>
      </c>
      <c r="H117" s="11">
        <v>14</v>
      </c>
      <c r="I117" s="11">
        <v>10</v>
      </c>
      <c r="J117" s="10"/>
      <c r="K117" s="10">
        <v>4</v>
      </c>
      <c r="L117" s="10">
        <f t="shared" si="28"/>
        <v>44</v>
      </c>
      <c r="M117" s="10" t="str">
        <f t="shared" si="29"/>
        <v>0</v>
      </c>
      <c r="N117" s="1">
        <f t="shared" si="30"/>
        <v>44</v>
      </c>
      <c r="O117" s="16">
        <f t="shared" si="31"/>
        <v>4</v>
      </c>
    </row>
    <row r="118" spans="1:15" s="8" customFormat="1">
      <c r="A118" s="21">
        <v>6</v>
      </c>
      <c r="B118" s="34" t="s">
        <v>107</v>
      </c>
      <c r="C118" s="55" t="s">
        <v>35</v>
      </c>
      <c r="D118" s="40" t="s">
        <v>108</v>
      </c>
      <c r="E118" s="36">
        <v>1962</v>
      </c>
      <c r="F118" s="28" t="s">
        <v>65</v>
      </c>
      <c r="G118" s="11">
        <v>11</v>
      </c>
      <c r="H118" s="11">
        <v>7</v>
      </c>
      <c r="I118" s="15">
        <v>6</v>
      </c>
      <c r="J118" s="10">
        <v>5</v>
      </c>
      <c r="K118" s="10"/>
      <c r="L118" s="10">
        <f t="shared" si="28"/>
        <v>29</v>
      </c>
      <c r="M118" s="10" t="str">
        <f t="shared" si="29"/>
        <v>0</v>
      </c>
      <c r="N118" s="1">
        <f t="shared" si="30"/>
        <v>29</v>
      </c>
      <c r="O118" s="16">
        <f t="shared" si="31"/>
        <v>4</v>
      </c>
    </row>
    <row r="119" spans="1:15" s="8" customFormat="1">
      <c r="A119" s="21">
        <v>7</v>
      </c>
      <c r="B119" s="37" t="s">
        <v>177</v>
      </c>
      <c r="C119" s="58" t="s">
        <v>17</v>
      </c>
      <c r="D119" s="40" t="s">
        <v>16</v>
      </c>
      <c r="E119" s="38">
        <v>1967</v>
      </c>
      <c r="F119" s="28" t="s">
        <v>65</v>
      </c>
      <c r="G119" s="33"/>
      <c r="H119" s="11">
        <v>13</v>
      </c>
      <c r="I119" s="15"/>
      <c r="J119" s="10">
        <v>13</v>
      </c>
      <c r="K119" s="10">
        <v>1</v>
      </c>
      <c r="L119" s="10">
        <f t="shared" si="28"/>
        <v>27</v>
      </c>
      <c r="M119" s="10" t="str">
        <f t="shared" si="29"/>
        <v>0</v>
      </c>
      <c r="N119" s="1">
        <f t="shared" si="30"/>
        <v>27</v>
      </c>
      <c r="O119" s="16">
        <f t="shared" si="31"/>
        <v>3</v>
      </c>
    </row>
    <row r="120" spans="1:15" s="8" customFormat="1">
      <c r="A120" s="21">
        <v>8</v>
      </c>
      <c r="B120" s="34" t="s">
        <v>106</v>
      </c>
      <c r="C120" s="53" t="s">
        <v>27</v>
      </c>
      <c r="D120" s="40" t="s">
        <v>26</v>
      </c>
      <c r="E120" s="36">
        <v>1967</v>
      </c>
      <c r="F120" s="28" t="s">
        <v>65</v>
      </c>
      <c r="G120" s="11">
        <v>12</v>
      </c>
      <c r="H120" s="11">
        <v>10</v>
      </c>
      <c r="I120" s="15"/>
      <c r="J120" s="10">
        <v>1</v>
      </c>
      <c r="K120" s="10">
        <v>2</v>
      </c>
      <c r="L120" s="10">
        <f t="shared" si="28"/>
        <v>25</v>
      </c>
      <c r="M120" s="10" t="str">
        <f t="shared" si="29"/>
        <v>0</v>
      </c>
      <c r="N120" s="1">
        <f t="shared" si="30"/>
        <v>25</v>
      </c>
      <c r="O120" s="16">
        <f t="shared" si="31"/>
        <v>4</v>
      </c>
    </row>
    <row r="121" spans="1:15">
      <c r="A121" s="21">
        <v>9</v>
      </c>
      <c r="B121" s="34" t="s">
        <v>111</v>
      </c>
      <c r="C121" s="63" t="s">
        <v>104</v>
      </c>
      <c r="D121" s="40" t="s">
        <v>105</v>
      </c>
      <c r="E121" s="36">
        <v>1962</v>
      </c>
      <c r="F121" s="28" t="s">
        <v>65</v>
      </c>
      <c r="G121" s="11">
        <v>8</v>
      </c>
      <c r="H121" s="11">
        <v>4</v>
      </c>
      <c r="I121" s="15">
        <v>2</v>
      </c>
      <c r="J121" s="10">
        <v>6</v>
      </c>
      <c r="K121" s="10">
        <v>1</v>
      </c>
      <c r="L121" s="10">
        <f t="shared" si="28"/>
        <v>20</v>
      </c>
      <c r="M121" s="10">
        <f t="shared" si="29"/>
        <v>1</v>
      </c>
      <c r="N121" s="1">
        <f t="shared" si="30"/>
        <v>21</v>
      </c>
      <c r="O121" s="16">
        <f t="shared" si="31"/>
        <v>5</v>
      </c>
    </row>
    <row r="122" spans="1:15">
      <c r="A122" s="21">
        <v>10</v>
      </c>
      <c r="B122" s="44" t="s">
        <v>178</v>
      </c>
      <c r="C122" s="57" t="s">
        <v>87</v>
      </c>
      <c r="D122" s="40" t="s">
        <v>28</v>
      </c>
      <c r="E122" s="38">
        <v>1961</v>
      </c>
      <c r="F122" s="28" t="s">
        <v>65</v>
      </c>
      <c r="G122" s="33"/>
      <c r="H122" s="11">
        <v>11</v>
      </c>
      <c r="I122" s="15">
        <v>8</v>
      </c>
      <c r="J122" s="10"/>
      <c r="K122" s="10">
        <v>1</v>
      </c>
      <c r="L122" s="10">
        <f t="shared" si="28"/>
        <v>20</v>
      </c>
      <c r="M122" s="10" t="str">
        <f t="shared" si="29"/>
        <v>0</v>
      </c>
      <c r="N122" s="1">
        <f t="shared" si="30"/>
        <v>20</v>
      </c>
      <c r="O122" s="16">
        <f t="shared" si="31"/>
        <v>3</v>
      </c>
    </row>
    <row r="123" spans="1:15">
      <c r="A123" s="21">
        <v>11</v>
      </c>
      <c r="B123" s="44" t="s">
        <v>179</v>
      </c>
      <c r="C123" s="57" t="s">
        <v>87</v>
      </c>
      <c r="D123" s="40" t="s">
        <v>28</v>
      </c>
      <c r="E123" s="38">
        <v>1962</v>
      </c>
      <c r="F123" s="28" t="s">
        <v>65</v>
      </c>
      <c r="G123" s="33"/>
      <c r="H123" s="11">
        <v>9</v>
      </c>
      <c r="I123" s="15">
        <v>9</v>
      </c>
      <c r="J123" s="10"/>
      <c r="K123" s="10">
        <v>1</v>
      </c>
      <c r="L123" s="10">
        <f t="shared" si="28"/>
        <v>19</v>
      </c>
      <c r="M123" s="10" t="str">
        <f t="shared" si="29"/>
        <v>0</v>
      </c>
      <c r="N123" s="1">
        <f t="shared" si="30"/>
        <v>19</v>
      </c>
      <c r="O123" s="16">
        <f t="shared" si="31"/>
        <v>3</v>
      </c>
    </row>
    <row r="124" spans="1:15">
      <c r="A124" s="21">
        <v>12</v>
      </c>
      <c r="B124" s="34" t="s">
        <v>112</v>
      </c>
      <c r="C124" s="48" t="s">
        <v>18</v>
      </c>
      <c r="D124" s="40" t="s">
        <v>83</v>
      </c>
      <c r="E124" s="36">
        <v>1963</v>
      </c>
      <c r="F124" s="28" t="s">
        <v>65</v>
      </c>
      <c r="G124" s="11">
        <v>7</v>
      </c>
      <c r="H124" s="11">
        <v>6</v>
      </c>
      <c r="I124" s="15">
        <v>4</v>
      </c>
      <c r="J124" s="10"/>
      <c r="K124" s="10">
        <v>1</v>
      </c>
      <c r="L124" s="10">
        <f t="shared" si="28"/>
        <v>18</v>
      </c>
      <c r="M124" s="10" t="str">
        <f t="shared" si="29"/>
        <v>0</v>
      </c>
      <c r="N124" s="1">
        <f t="shared" si="30"/>
        <v>18</v>
      </c>
      <c r="O124" s="16">
        <f t="shared" si="31"/>
        <v>4</v>
      </c>
    </row>
    <row r="125" spans="1:15">
      <c r="A125" s="21">
        <v>13</v>
      </c>
      <c r="B125" s="34" t="s">
        <v>109</v>
      </c>
      <c r="C125" s="58" t="s">
        <v>17</v>
      </c>
      <c r="D125" s="59" t="s">
        <v>16</v>
      </c>
      <c r="E125" s="36">
        <v>1966</v>
      </c>
      <c r="F125" s="28" t="s">
        <v>65</v>
      </c>
      <c r="G125" s="11">
        <v>10</v>
      </c>
      <c r="H125" s="11">
        <v>3</v>
      </c>
      <c r="I125" s="15"/>
      <c r="J125" s="10">
        <v>4</v>
      </c>
      <c r="K125" s="10">
        <v>1</v>
      </c>
      <c r="L125" s="10">
        <f t="shared" si="28"/>
        <v>18</v>
      </c>
      <c r="M125" s="10" t="str">
        <f t="shared" si="29"/>
        <v>0</v>
      </c>
      <c r="N125" s="1">
        <f t="shared" si="30"/>
        <v>18</v>
      </c>
      <c r="O125" s="16">
        <f t="shared" si="31"/>
        <v>4</v>
      </c>
    </row>
    <row r="126" spans="1:15">
      <c r="A126" s="21">
        <v>14</v>
      </c>
      <c r="B126" s="34" t="s">
        <v>113</v>
      </c>
      <c r="C126" s="62" t="s">
        <v>20</v>
      </c>
      <c r="D126" s="40" t="s">
        <v>19</v>
      </c>
      <c r="E126" s="36">
        <v>1966</v>
      </c>
      <c r="F126" s="28" t="s">
        <v>65</v>
      </c>
      <c r="G126" s="11">
        <v>6</v>
      </c>
      <c r="H126" s="11">
        <v>1</v>
      </c>
      <c r="I126" s="15">
        <v>1</v>
      </c>
      <c r="J126" s="10">
        <v>1</v>
      </c>
      <c r="K126" s="10">
        <v>1</v>
      </c>
      <c r="L126" s="10">
        <f t="shared" si="28"/>
        <v>9</v>
      </c>
      <c r="M126" s="10">
        <f t="shared" si="29"/>
        <v>1</v>
      </c>
      <c r="N126" s="1">
        <f t="shared" si="30"/>
        <v>10</v>
      </c>
      <c r="O126" s="16">
        <f t="shared" si="31"/>
        <v>5</v>
      </c>
    </row>
    <row r="127" spans="1:15">
      <c r="A127" s="21">
        <v>15</v>
      </c>
      <c r="B127" s="34" t="s">
        <v>117</v>
      </c>
      <c r="C127" s="55" t="s">
        <v>35</v>
      </c>
      <c r="D127" s="40" t="s">
        <v>108</v>
      </c>
      <c r="E127" s="36">
        <v>1962</v>
      </c>
      <c r="F127" s="28" t="s">
        <v>65</v>
      </c>
      <c r="G127" s="11">
        <v>4</v>
      </c>
      <c r="H127" s="11">
        <v>1</v>
      </c>
      <c r="I127" s="15">
        <v>1</v>
      </c>
      <c r="J127" s="10"/>
      <c r="K127" s="10">
        <v>1</v>
      </c>
      <c r="L127" s="10">
        <f t="shared" si="28"/>
        <v>7</v>
      </c>
      <c r="M127" s="10" t="str">
        <f t="shared" si="29"/>
        <v>0</v>
      </c>
      <c r="N127" s="1">
        <f t="shared" si="30"/>
        <v>7</v>
      </c>
      <c r="O127" s="16">
        <f t="shared" si="31"/>
        <v>4</v>
      </c>
    </row>
    <row r="128" spans="1:15">
      <c r="A128" s="21">
        <v>16</v>
      </c>
      <c r="B128" s="37" t="s">
        <v>181</v>
      </c>
      <c r="C128" s="62" t="s">
        <v>20</v>
      </c>
      <c r="D128" s="40" t="s">
        <v>19</v>
      </c>
      <c r="E128" s="38">
        <v>1966</v>
      </c>
      <c r="F128" s="28" t="s">
        <v>65</v>
      </c>
      <c r="G128" s="33"/>
      <c r="H128" s="11">
        <v>5</v>
      </c>
      <c r="I128" s="15"/>
      <c r="J128" s="10">
        <v>1</v>
      </c>
      <c r="K128" s="10">
        <v>1</v>
      </c>
      <c r="L128" s="10">
        <f t="shared" si="28"/>
        <v>7</v>
      </c>
      <c r="M128" s="10" t="str">
        <f t="shared" si="29"/>
        <v>0</v>
      </c>
      <c r="N128" s="1">
        <f t="shared" si="30"/>
        <v>7</v>
      </c>
      <c r="O128" s="16">
        <f t="shared" si="31"/>
        <v>3</v>
      </c>
    </row>
    <row r="129" spans="1:15">
      <c r="A129" s="21">
        <v>17</v>
      </c>
      <c r="B129" s="37" t="s">
        <v>219</v>
      </c>
      <c r="C129" s="89" t="s">
        <v>17</v>
      </c>
      <c r="D129" s="40" t="s">
        <v>16</v>
      </c>
      <c r="E129" s="38">
        <v>1966</v>
      </c>
      <c r="F129" s="28" t="s">
        <v>65</v>
      </c>
      <c r="G129" s="33"/>
      <c r="H129" s="11"/>
      <c r="I129" s="15">
        <v>3</v>
      </c>
      <c r="J129" s="10">
        <v>3</v>
      </c>
      <c r="K129" s="10">
        <v>1</v>
      </c>
      <c r="L129" s="10">
        <f t="shared" si="28"/>
        <v>7</v>
      </c>
      <c r="M129" s="10" t="str">
        <f t="shared" si="29"/>
        <v>0</v>
      </c>
      <c r="N129" s="1">
        <f t="shared" si="30"/>
        <v>7</v>
      </c>
      <c r="O129" s="16">
        <f t="shared" si="31"/>
        <v>3</v>
      </c>
    </row>
    <row r="130" spans="1:15">
      <c r="A130" s="21">
        <v>18</v>
      </c>
      <c r="B130" s="22" t="s">
        <v>182</v>
      </c>
      <c r="C130" s="58" t="s">
        <v>17</v>
      </c>
      <c r="D130" s="59" t="s">
        <v>16</v>
      </c>
      <c r="E130" s="10">
        <v>1963</v>
      </c>
      <c r="F130" s="28" t="s">
        <v>65</v>
      </c>
      <c r="G130" s="33"/>
      <c r="H130" s="11">
        <v>2</v>
      </c>
      <c r="I130" s="15"/>
      <c r="J130" s="10">
        <v>1</v>
      </c>
      <c r="K130" s="10">
        <v>1</v>
      </c>
      <c r="L130" s="10">
        <f t="shared" si="28"/>
        <v>4</v>
      </c>
      <c r="M130" s="10" t="str">
        <f t="shared" si="29"/>
        <v>0</v>
      </c>
      <c r="N130" s="1">
        <f t="shared" si="30"/>
        <v>4</v>
      </c>
      <c r="O130" s="16">
        <f t="shared" si="31"/>
        <v>3</v>
      </c>
    </row>
    <row r="131" spans="1:15">
      <c r="A131" s="31"/>
      <c r="B131" s="37" t="s">
        <v>216</v>
      </c>
      <c r="C131" s="63" t="s">
        <v>104</v>
      </c>
      <c r="D131" s="40" t="s">
        <v>105</v>
      </c>
      <c r="E131" s="38">
        <v>1967</v>
      </c>
      <c r="F131" s="28" t="s">
        <v>65</v>
      </c>
      <c r="G131" s="33"/>
      <c r="H131" s="11"/>
      <c r="I131" s="15">
        <v>16</v>
      </c>
      <c r="J131" s="10"/>
      <c r="K131" s="10">
        <v>16</v>
      </c>
      <c r="L131" s="10">
        <f t="shared" si="28"/>
        <v>32</v>
      </c>
      <c r="M131" s="10" t="str">
        <f t="shared" si="29"/>
        <v>0</v>
      </c>
      <c r="N131" s="1">
        <f t="shared" si="30"/>
        <v>32</v>
      </c>
      <c r="O131" s="16">
        <f t="shared" si="31"/>
        <v>2</v>
      </c>
    </row>
    <row r="132" spans="1:15" s="8" customFormat="1">
      <c r="A132" s="31"/>
      <c r="B132" s="22" t="s">
        <v>215</v>
      </c>
      <c r="C132" s="60" t="s">
        <v>89</v>
      </c>
      <c r="D132" s="59" t="s">
        <v>36</v>
      </c>
      <c r="E132" s="10">
        <v>1966</v>
      </c>
      <c r="F132" s="28" t="s">
        <v>65</v>
      </c>
      <c r="G132" s="33"/>
      <c r="H132" s="11"/>
      <c r="I132" s="15">
        <v>18</v>
      </c>
      <c r="J132" s="10"/>
      <c r="K132" s="10">
        <v>13</v>
      </c>
      <c r="L132" s="10">
        <f t="shared" si="28"/>
        <v>31</v>
      </c>
      <c r="M132" s="10" t="str">
        <f t="shared" si="29"/>
        <v>0</v>
      </c>
      <c r="N132" s="1">
        <f t="shared" si="30"/>
        <v>31</v>
      </c>
      <c r="O132" s="16">
        <f t="shared" si="31"/>
        <v>2</v>
      </c>
    </row>
    <row r="133" spans="1:15">
      <c r="A133" s="31"/>
      <c r="B133" s="85" t="s">
        <v>254</v>
      </c>
      <c r="C133" s="53" t="s">
        <v>25</v>
      </c>
      <c r="D133" s="87" t="s">
        <v>93</v>
      </c>
      <c r="E133" s="88">
        <v>1966</v>
      </c>
      <c r="F133" s="28" t="s">
        <v>65</v>
      </c>
      <c r="G133" s="33"/>
      <c r="H133" s="11"/>
      <c r="I133" s="15"/>
      <c r="J133" s="10">
        <v>14</v>
      </c>
      <c r="K133" s="10">
        <v>9</v>
      </c>
      <c r="L133" s="10">
        <f t="shared" si="28"/>
        <v>23</v>
      </c>
      <c r="M133" s="10" t="str">
        <f t="shared" si="29"/>
        <v>0</v>
      </c>
      <c r="N133" s="1">
        <f t="shared" si="30"/>
        <v>23</v>
      </c>
      <c r="O133" s="16">
        <f t="shared" si="31"/>
        <v>2</v>
      </c>
    </row>
    <row r="134" spans="1:15">
      <c r="A134" s="32"/>
      <c r="B134" s="85" t="s">
        <v>321</v>
      </c>
      <c r="C134" s="53" t="s">
        <v>25</v>
      </c>
      <c r="D134" s="87" t="s">
        <v>93</v>
      </c>
      <c r="E134" s="88">
        <v>1966</v>
      </c>
      <c r="F134" s="28" t="s">
        <v>65</v>
      </c>
      <c r="G134" s="33"/>
      <c r="H134" s="11"/>
      <c r="I134" s="15"/>
      <c r="J134" s="10"/>
      <c r="K134" s="10">
        <v>20</v>
      </c>
      <c r="L134" s="10">
        <f t="shared" si="28"/>
        <v>20</v>
      </c>
      <c r="M134" s="10" t="str">
        <f t="shared" si="29"/>
        <v>0</v>
      </c>
      <c r="N134" s="1">
        <f t="shared" si="30"/>
        <v>20</v>
      </c>
      <c r="O134" s="16">
        <f t="shared" si="31"/>
        <v>1</v>
      </c>
    </row>
    <row r="135" spans="1:15">
      <c r="A135" s="32"/>
      <c r="B135" s="34" t="s">
        <v>102</v>
      </c>
      <c r="C135" s="62" t="s">
        <v>20</v>
      </c>
      <c r="D135" s="40" t="s">
        <v>19</v>
      </c>
      <c r="E135" s="36">
        <v>1960</v>
      </c>
      <c r="F135" s="28" t="s">
        <v>65</v>
      </c>
      <c r="G135" s="11">
        <v>14</v>
      </c>
      <c r="H135" s="11"/>
      <c r="I135" s="11"/>
      <c r="J135" s="10"/>
      <c r="K135" s="10"/>
      <c r="L135" s="10">
        <f t="shared" si="28"/>
        <v>14</v>
      </c>
      <c r="M135" s="10" t="str">
        <f t="shared" si="29"/>
        <v>0</v>
      </c>
      <c r="N135" s="1">
        <f t="shared" si="30"/>
        <v>14</v>
      </c>
      <c r="O135" s="16">
        <f t="shared" si="31"/>
        <v>1</v>
      </c>
    </row>
    <row r="136" spans="1:15">
      <c r="A136" s="32"/>
      <c r="B136" s="22" t="s">
        <v>322</v>
      </c>
      <c r="C136" s="112" t="s">
        <v>314</v>
      </c>
      <c r="D136" s="59" t="s">
        <v>30</v>
      </c>
      <c r="E136" s="10">
        <v>1966</v>
      </c>
      <c r="F136" s="28" t="s">
        <v>65</v>
      </c>
      <c r="G136" s="33"/>
      <c r="H136" s="11"/>
      <c r="I136" s="15"/>
      <c r="J136" s="10"/>
      <c r="K136" s="10">
        <v>14</v>
      </c>
      <c r="L136" s="10">
        <f t="shared" si="28"/>
        <v>14</v>
      </c>
      <c r="M136" s="10" t="str">
        <f t="shared" si="29"/>
        <v>0</v>
      </c>
      <c r="N136" s="1">
        <f t="shared" si="30"/>
        <v>14</v>
      </c>
      <c r="O136" s="16">
        <f t="shared" si="31"/>
        <v>1</v>
      </c>
    </row>
    <row r="137" spans="1:15" s="8" customFormat="1">
      <c r="A137" s="14"/>
      <c r="B137" s="37" t="s">
        <v>180</v>
      </c>
      <c r="C137" s="53" t="s">
        <v>25</v>
      </c>
      <c r="D137" s="40" t="s">
        <v>93</v>
      </c>
      <c r="E137" s="38">
        <v>1965</v>
      </c>
      <c r="F137" s="28" t="s">
        <v>65</v>
      </c>
      <c r="G137" s="33"/>
      <c r="H137" s="11">
        <v>8</v>
      </c>
      <c r="I137" s="15">
        <v>5</v>
      </c>
      <c r="J137" s="10"/>
      <c r="K137" s="10"/>
      <c r="L137" s="10">
        <f t="shared" si="28"/>
        <v>13</v>
      </c>
      <c r="M137" s="10" t="str">
        <f t="shared" si="29"/>
        <v>0</v>
      </c>
      <c r="N137" s="1">
        <f t="shared" si="30"/>
        <v>13</v>
      </c>
      <c r="O137" s="16">
        <f t="shared" si="31"/>
        <v>2</v>
      </c>
    </row>
    <row r="138" spans="1:15">
      <c r="A138" s="32"/>
      <c r="B138" s="44" t="s">
        <v>217</v>
      </c>
      <c r="C138" s="61" t="s">
        <v>119</v>
      </c>
      <c r="D138" s="18" t="s">
        <v>23</v>
      </c>
      <c r="E138" s="38">
        <v>1960</v>
      </c>
      <c r="F138" s="28" t="s">
        <v>65</v>
      </c>
      <c r="G138" s="33"/>
      <c r="H138" s="11"/>
      <c r="I138" s="15">
        <v>12</v>
      </c>
      <c r="J138" s="10"/>
      <c r="K138" s="10"/>
      <c r="L138" s="10">
        <f t="shared" si="28"/>
        <v>12</v>
      </c>
      <c r="M138" s="10" t="str">
        <f t="shared" si="29"/>
        <v>0</v>
      </c>
      <c r="N138" s="1">
        <f t="shared" si="30"/>
        <v>12</v>
      </c>
      <c r="O138" s="16">
        <f t="shared" si="31"/>
        <v>1</v>
      </c>
    </row>
    <row r="139" spans="1:15">
      <c r="A139" s="32"/>
      <c r="B139" s="85" t="s">
        <v>255</v>
      </c>
      <c r="C139" s="58" t="s">
        <v>17</v>
      </c>
      <c r="D139" s="87" t="s">
        <v>16</v>
      </c>
      <c r="E139" s="88">
        <v>1967</v>
      </c>
      <c r="F139" s="28" t="s">
        <v>65</v>
      </c>
      <c r="G139" s="33"/>
      <c r="H139" s="11"/>
      <c r="I139" s="15"/>
      <c r="J139" s="10">
        <v>12</v>
      </c>
      <c r="K139" s="10"/>
      <c r="L139" s="10">
        <f t="shared" si="28"/>
        <v>12</v>
      </c>
      <c r="M139" s="10" t="str">
        <f t="shared" si="29"/>
        <v>0</v>
      </c>
      <c r="N139" s="1">
        <f t="shared" si="30"/>
        <v>12</v>
      </c>
      <c r="O139" s="16">
        <f t="shared" si="31"/>
        <v>1</v>
      </c>
    </row>
    <row r="140" spans="1:15" s="8" customFormat="1">
      <c r="A140" s="14"/>
      <c r="B140" s="85" t="s">
        <v>253</v>
      </c>
      <c r="C140" s="90" t="s">
        <v>231</v>
      </c>
      <c r="D140" s="101" t="s">
        <v>60</v>
      </c>
      <c r="E140" s="88">
        <v>1962</v>
      </c>
      <c r="F140" s="28" t="s">
        <v>65</v>
      </c>
      <c r="G140" s="33"/>
      <c r="H140" s="11"/>
      <c r="I140" s="15"/>
      <c r="J140" s="10">
        <v>11</v>
      </c>
      <c r="K140" s="10"/>
      <c r="L140" s="10">
        <f t="shared" si="28"/>
        <v>11</v>
      </c>
      <c r="M140" s="10" t="str">
        <f t="shared" si="29"/>
        <v>0</v>
      </c>
      <c r="N140" s="1">
        <f t="shared" si="30"/>
        <v>11</v>
      </c>
      <c r="O140" s="16">
        <f t="shared" si="31"/>
        <v>1</v>
      </c>
    </row>
    <row r="141" spans="1:15">
      <c r="A141" s="32"/>
      <c r="B141" s="85" t="s">
        <v>256</v>
      </c>
      <c r="C141" s="58" t="s">
        <v>17</v>
      </c>
      <c r="D141" s="87" t="s">
        <v>16</v>
      </c>
      <c r="E141" s="88">
        <v>1963</v>
      </c>
      <c r="F141" s="28" t="s">
        <v>65</v>
      </c>
      <c r="G141" s="33"/>
      <c r="H141" s="11"/>
      <c r="I141" s="15"/>
      <c r="J141" s="10">
        <v>9</v>
      </c>
      <c r="K141" s="10">
        <v>1</v>
      </c>
      <c r="L141" s="10">
        <f t="shared" si="28"/>
        <v>10</v>
      </c>
      <c r="M141" s="10" t="str">
        <f t="shared" si="29"/>
        <v>0</v>
      </c>
      <c r="N141" s="1">
        <f t="shared" si="30"/>
        <v>10</v>
      </c>
      <c r="O141" s="16">
        <f t="shared" si="31"/>
        <v>2</v>
      </c>
    </row>
    <row r="142" spans="1:15">
      <c r="A142" s="32"/>
      <c r="B142" s="85" t="s">
        <v>323</v>
      </c>
      <c r="C142" s="97" t="s">
        <v>59</v>
      </c>
      <c r="D142" s="87" t="s">
        <v>151</v>
      </c>
      <c r="E142" s="38">
        <v>1967</v>
      </c>
      <c r="F142" s="28" t="s">
        <v>65</v>
      </c>
      <c r="G142" s="33"/>
      <c r="H142" s="11"/>
      <c r="I142" s="15"/>
      <c r="J142" s="10"/>
      <c r="K142" s="10">
        <v>10</v>
      </c>
      <c r="L142" s="10">
        <f t="shared" si="28"/>
        <v>10</v>
      </c>
      <c r="M142" s="10" t="str">
        <f t="shared" si="29"/>
        <v>0</v>
      </c>
      <c r="N142" s="1">
        <f t="shared" si="30"/>
        <v>10</v>
      </c>
      <c r="O142" s="16">
        <f t="shared" si="31"/>
        <v>1</v>
      </c>
    </row>
    <row r="143" spans="1:15">
      <c r="B143" s="34" t="s">
        <v>110</v>
      </c>
      <c r="C143" s="58" t="s">
        <v>17</v>
      </c>
      <c r="D143" s="59" t="s">
        <v>16</v>
      </c>
      <c r="E143" s="36">
        <v>1964</v>
      </c>
      <c r="F143" s="28" t="s">
        <v>65</v>
      </c>
      <c r="G143" s="11">
        <v>9</v>
      </c>
      <c r="H143" s="11"/>
      <c r="I143" s="15"/>
      <c r="J143" s="10"/>
      <c r="K143" s="10"/>
      <c r="L143" s="10">
        <f t="shared" si="28"/>
        <v>9</v>
      </c>
      <c r="M143" s="10" t="str">
        <f t="shared" si="29"/>
        <v>0</v>
      </c>
      <c r="N143" s="1">
        <f t="shared" si="30"/>
        <v>9</v>
      </c>
      <c r="O143" s="16">
        <f t="shared" si="31"/>
        <v>1</v>
      </c>
    </row>
    <row r="144" spans="1:15">
      <c r="B144" s="85" t="s">
        <v>257</v>
      </c>
      <c r="C144" s="58" t="s">
        <v>17</v>
      </c>
      <c r="D144" s="101" t="s">
        <v>16</v>
      </c>
      <c r="E144" s="88">
        <v>1966</v>
      </c>
      <c r="F144" s="28" t="s">
        <v>65</v>
      </c>
      <c r="G144" s="33"/>
      <c r="H144" s="11"/>
      <c r="I144" s="15"/>
      <c r="J144" s="10">
        <v>8</v>
      </c>
      <c r="K144" s="10">
        <v>1</v>
      </c>
      <c r="L144" s="10">
        <f t="shared" si="28"/>
        <v>9</v>
      </c>
      <c r="M144" s="10" t="str">
        <f t="shared" si="29"/>
        <v>0</v>
      </c>
      <c r="N144" s="1">
        <f t="shared" si="30"/>
        <v>9</v>
      </c>
      <c r="O144" s="16">
        <f t="shared" si="31"/>
        <v>2</v>
      </c>
    </row>
    <row r="145" spans="2:15">
      <c r="B145" s="85" t="s">
        <v>324</v>
      </c>
      <c r="C145" s="55" t="s">
        <v>35</v>
      </c>
      <c r="D145" s="87" t="s">
        <v>108</v>
      </c>
      <c r="E145" s="88">
        <v>1958</v>
      </c>
      <c r="F145" s="28" t="s">
        <v>65</v>
      </c>
      <c r="G145" s="33"/>
      <c r="H145" s="11"/>
      <c r="I145" s="15"/>
      <c r="J145" s="10"/>
      <c r="K145" s="10">
        <v>8</v>
      </c>
      <c r="L145" s="10">
        <f t="shared" ref="L145:L172" si="32">SUM(G145:K145)-M145</f>
        <v>8</v>
      </c>
      <c r="M145" s="10" t="str">
        <f t="shared" ref="M145:M172" si="33">IF(O145&gt;=5,MIN(G145:K145),"0")</f>
        <v>0</v>
      </c>
      <c r="N145" s="1">
        <f t="shared" ref="N145:N172" si="34">SUM(G145:K145)</f>
        <v>8</v>
      </c>
      <c r="O145" s="16">
        <f t="shared" ref="O145:O172" si="35">COUNTIF(G145:K145,"&gt;=1")</f>
        <v>1</v>
      </c>
    </row>
    <row r="146" spans="2:15">
      <c r="B146" s="44" t="s">
        <v>218</v>
      </c>
      <c r="C146" s="57" t="s">
        <v>87</v>
      </c>
      <c r="D146" s="40" t="s">
        <v>28</v>
      </c>
      <c r="E146" s="10">
        <v>1966</v>
      </c>
      <c r="F146" s="28" t="s">
        <v>65</v>
      </c>
      <c r="G146" s="33"/>
      <c r="H146" s="11"/>
      <c r="I146" s="15">
        <v>7</v>
      </c>
      <c r="J146" s="10"/>
      <c r="K146" s="10"/>
      <c r="L146" s="10">
        <f t="shared" si="32"/>
        <v>7</v>
      </c>
      <c r="M146" s="10" t="str">
        <f t="shared" si="33"/>
        <v>0</v>
      </c>
      <c r="N146" s="1">
        <f t="shared" si="34"/>
        <v>7</v>
      </c>
      <c r="O146" s="16">
        <f t="shared" si="35"/>
        <v>1</v>
      </c>
    </row>
    <row r="147" spans="2:15">
      <c r="B147" s="47" t="s">
        <v>259</v>
      </c>
      <c r="C147" s="100" t="s">
        <v>258</v>
      </c>
      <c r="D147" s="82" t="s">
        <v>62</v>
      </c>
      <c r="E147" s="88">
        <v>1967</v>
      </c>
      <c r="F147" s="28" t="s">
        <v>65</v>
      </c>
      <c r="G147" s="33"/>
      <c r="H147" s="11"/>
      <c r="I147" s="15"/>
      <c r="J147" s="10">
        <v>7</v>
      </c>
      <c r="K147" s="10"/>
      <c r="L147" s="10">
        <f t="shared" si="32"/>
        <v>7</v>
      </c>
      <c r="M147" s="10" t="str">
        <f t="shared" si="33"/>
        <v>0</v>
      </c>
      <c r="N147" s="1">
        <f t="shared" si="34"/>
        <v>7</v>
      </c>
      <c r="O147" s="16">
        <f t="shared" si="35"/>
        <v>1</v>
      </c>
    </row>
    <row r="148" spans="2:15">
      <c r="B148" s="74" t="s">
        <v>325</v>
      </c>
      <c r="C148" s="99" t="s">
        <v>119</v>
      </c>
      <c r="D148" s="18" t="s">
        <v>23</v>
      </c>
      <c r="E148" s="10">
        <v>1962</v>
      </c>
      <c r="F148" s="28" t="s">
        <v>65</v>
      </c>
      <c r="G148" s="33"/>
      <c r="H148" s="11"/>
      <c r="I148" s="15"/>
      <c r="J148" s="10"/>
      <c r="K148" s="10">
        <v>7</v>
      </c>
      <c r="L148" s="10">
        <f t="shared" si="32"/>
        <v>7</v>
      </c>
      <c r="M148" s="10" t="str">
        <f t="shared" si="33"/>
        <v>0</v>
      </c>
      <c r="N148" s="1">
        <f t="shared" si="34"/>
        <v>7</v>
      </c>
      <c r="O148" s="16">
        <f t="shared" si="35"/>
        <v>1</v>
      </c>
    </row>
    <row r="149" spans="2:15">
      <c r="B149" s="34" t="s">
        <v>114</v>
      </c>
      <c r="C149" s="107" t="s">
        <v>115</v>
      </c>
      <c r="D149" s="40" t="s">
        <v>116</v>
      </c>
      <c r="E149" s="36">
        <v>1961</v>
      </c>
      <c r="F149" s="28" t="s">
        <v>65</v>
      </c>
      <c r="G149" s="11">
        <v>5</v>
      </c>
      <c r="H149" s="11"/>
      <c r="I149" s="15"/>
      <c r="J149" s="10"/>
      <c r="K149" s="10">
        <v>1</v>
      </c>
      <c r="L149" s="10">
        <f t="shared" si="32"/>
        <v>6</v>
      </c>
      <c r="M149" s="10" t="str">
        <f t="shared" si="33"/>
        <v>0</v>
      </c>
      <c r="N149" s="1">
        <f t="shared" si="34"/>
        <v>6</v>
      </c>
      <c r="O149" s="16">
        <f t="shared" si="35"/>
        <v>2</v>
      </c>
    </row>
    <row r="150" spans="2:15">
      <c r="B150" s="64" t="s">
        <v>326</v>
      </c>
      <c r="C150" s="95" t="s">
        <v>129</v>
      </c>
      <c r="D150" s="42" t="s">
        <v>130</v>
      </c>
      <c r="E150" s="67">
        <v>1965</v>
      </c>
      <c r="F150" s="28" t="s">
        <v>65</v>
      </c>
      <c r="G150" s="33"/>
      <c r="H150" s="11"/>
      <c r="I150" s="15"/>
      <c r="J150" s="10"/>
      <c r="K150" s="10">
        <v>5</v>
      </c>
      <c r="L150" s="10">
        <f t="shared" si="32"/>
        <v>5</v>
      </c>
      <c r="M150" s="10" t="str">
        <f t="shared" si="33"/>
        <v>0</v>
      </c>
      <c r="N150" s="1">
        <f t="shared" si="34"/>
        <v>5</v>
      </c>
      <c r="O150" s="16">
        <f t="shared" si="35"/>
        <v>1</v>
      </c>
    </row>
    <row r="151" spans="2:15">
      <c r="B151" s="37" t="s">
        <v>118</v>
      </c>
      <c r="C151" s="61" t="s">
        <v>119</v>
      </c>
      <c r="D151" s="40" t="s">
        <v>23</v>
      </c>
      <c r="E151" s="38">
        <v>1961</v>
      </c>
      <c r="F151" s="28" t="s">
        <v>65</v>
      </c>
      <c r="G151" s="11">
        <v>3</v>
      </c>
      <c r="H151" s="11"/>
      <c r="I151" s="15">
        <v>1</v>
      </c>
      <c r="J151" s="10"/>
      <c r="K151" s="10"/>
      <c r="L151" s="10">
        <f t="shared" si="32"/>
        <v>4</v>
      </c>
      <c r="M151" s="10" t="str">
        <f t="shared" si="33"/>
        <v>0</v>
      </c>
      <c r="N151" s="1">
        <f t="shared" si="34"/>
        <v>4</v>
      </c>
      <c r="O151" s="16">
        <f t="shared" si="35"/>
        <v>2</v>
      </c>
    </row>
    <row r="152" spans="2:15">
      <c r="B152" s="22" t="s">
        <v>327</v>
      </c>
      <c r="C152" s="53" t="s">
        <v>25</v>
      </c>
      <c r="D152" s="87" t="s">
        <v>93</v>
      </c>
      <c r="E152" s="10">
        <v>1964</v>
      </c>
      <c r="F152" s="28" t="s">
        <v>65</v>
      </c>
      <c r="G152" s="33"/>
      <c r="H152" s="11"/>
      <c r="I152" s="15"/>
      <c r="J152" s="10"/>
      <c r="K152" s="10">
        <v>3</v>
      </c>
      <c r="L152" s="10">
        <f t="shared" si="32"/>
        <v>3</v>
      </c>
      <c r="M152" s="10" t="str">
        <f t="shared" si="33"/>
        <v>0</v>
      </c>
      <c r="N152" s="1">
        <f t="shared" si="34"/>
        <v>3</v>
      </c>
      <c r="O152" s="16">
        <f t="shared" si="35"/>
        <v>1</v>
      </c>
    </row>
    <row r="153" spans="2:15">
      <c r="B153" s="44" t="s">
        <v>220</v>
      </c>
      <c r="C153" s="61" t="s">
        <v>119</v>
      </c>
      <c r="D153" s="40" t="s">
        <v>23</v>
      </c>
      <c r="E153" s="38">
        <v>1967</v>
      </c>
      <c r="F153" s="28" t="s">
        <v>65</v>
      </c>
      <c r="G153" s="33"/>
      <c r="H153" s="11"/>
      <c r="I153" s="15">
        <v>1</v>
      </c>
      <c r="J153" s="10">
        <v>1</v>
      </c>
      <c r="K153" s="10"/>
      <c r="L153" s="10">
        <f t="shared" si="32"/>
        <v>2</v>
      </c>
      <c r="M153" s="10" t="str">
        <f t="shared" si="33"/>
        <v>0</v>
      </c>
      <c r="N153" s="1">
        <f t="shared" si="34"/>
        <v>2</v>
      </c>
      <c r="O153" s="16">
        <f t="shared" si="35"/>
        <v>2</v>
      </c>
    </row>
    <row r="154" spans="2:15">
      <c r="B154" s="85" t="s">
        <v>260</v>
      </c>
      <c r="C154" s="90" t="s">
        <v>231</v>
      </c>
      <c r="D154" s="87" t="s">
        <v>60</v>
      </c>
      <c r="E154" s="73">
        <v>1962</v>
      </c>
      <c r="F154" s="28" t="s">
        <v>65</v>
      </c>
      <c r="G154" s="33"/>
      <c r="H154" s="11"/>
      <c r="I154" s="15"/>
      <c r="J154" s="10">
        <v>2</v>
      </c>
      <c r="K154" s="10"/>
      <c r="L154" s="10">
        <f t="shared" si="32"/>
        <v>2</v>
      </c>
      <c r="M154" s="10" t="str">
        <f t="shared" si="33"/>
        <v>0</v>
      </c>
      <c r="N154" s="1">
        <f t="shared" si="34"/>
        <v>2</v>
      </c>
      <c r="O154" s="16">
        <f t="shared" si="35"/>
        <v>1</v>
      </c>
    </row>
    <row r="155" spans="2:15">
      <c r="B155" s="85" t="s">
        <v>261</v>
      </c>
      <c r="C155" s="90" t="s">
        <v>231</v>
      </c>
      <c r="D155" s="87" t="s">
        <v>60</v>
      </c>
      <c r="E155" s="73">
        <v>1960</v>
      </c>
      <c r="F155" s="28" t="s">
        <v>65</v>
      </c>
      <c r="G155" s="33"/>
      <c r="H155" s="11"/>
      <c r="I155" s="15"/>
      <c r="J155" s="10">
        <v>1</v>
      </c>
      <c r="K155" s="10"/>
      <c r="L155" s="10">
        <f t="shared" si="32"/>
        <v>1</v>
      </c>
      <c r="M155" s="10" t="str">
        <f t="shared" si="33"/>
        <v>0</v>
      </c>
      <c r="N155" s="1">
        <f t="shared" si="34"/>
        <v>1</v>
      </c>
      <c r="O155" s="16">
        <f t="shared" si="35"/>
        <v>1</v>
      </c>
    </row>
    <row r="156" spans="2:15">
      <c r="B156" s="85" t="s">
        <v>262</v>
      </c>
      <c r="C156" s="90" t="s">
        <v>231</v>
      </c>
      <c r="D156" s="87" t="s">
        <v>60</v>
      </c>
      <c r="E156" s="88">
        <v>1967</v>
      </c>
      <c r="F156" s="28" t="s">
        <v>65</v>
      </c>
      <c r="G156" s="33"/>
      <c r="H156" s="11"/>
      <c r="I156" s="15"/>
      <c r="J156" s="10">
        <v>1</v>
      </c>
      <c r="K156" s="10"/>
      <c r="L156" s="10">
        <f t="shared" si="32"/>
        <v>1</v>
      </c>
      <c r="M156" s="10" t="str">
        <f t="shared" si="33"/>
        <v>0</v>
      </c>
      <c r="N156" s="1">
        <f t="shared" si="34"/>
        <v>1</v>
      </c>
      <c r="O156" s="16">
        <f t="shared" si="35"/>
        <v>1</v>
      </c>
    </row>
    <row r="157" spans="2:15">
      <c r="B157" s="85" t="s">
        <v>328</v>
      </c>
      <c r="C157" s="58" t="s">
        <v>17</v>
      </c>
      <c r="D157" s="101" t="s">
        <v>16</v>
      </c>
      <c r="E157" s="88">
        <v>1963</v>
      </c>
      <c r="F157" s="28" t="s">
        <v>65</v>
      </c>
      <c r="G157" s="33"/>
      <c r="H157" s="11"/>
      <c r="I157" s="15"/>
      <c r="J157" s="10"/>
      <c r="K157" s="10">
        <v>1</v>
      </c>
      <c r="L157" s="10">
        <f t="shared" si="32"/>
        <v>1</v>
      </c>
      <c r="M157" s="10" t="str">
        <f t="shared" si="33"/>
        <v>0</v>
      </c>
      <c r="N157" s="1">
        <f t="shared" si="34"/>
        <v>1</v>
      </c>
      <c r="O157" s="16">
        <f t="shared" si="35"/>
        <v>1</v>
      </c>
    </row>
    <row r="158" spans="2:15">
      <c r="B158" s="64" t="s">
        <v>329</v>
      </c>
      <c r="C158" s="46" t="s">
        <v>129</v>
      </c>
      <c r="D158" s="42" t="s">
        <v>130</v>
      </c>
      <c r="E158" s="67">
        <v>1961</v>
      </c>
      <c r="F158" s="28" t="s">
        <v>65</v>
      </c>
      <c r="G158" s="33"/>
      <c r="H158" s="11"/>
      <c r="I158" s="15"/>
      <c r="J158" s="10"/>
      <c r="K158" s="10">
        <v>1</v>
      </c>
      <c r="L158" s="10">
        <f t="shared" si="32"/>
        <v>1</v>
      </c>
      <c r="M158" s="10" t="str">
        <f t="shared" si="33"/>
        <v>0</v>
      </c>
      <c r="N158" s="1">
        <f t="shared" si="34"/>
        <v>1</v>
      </c>
      <c r="O158" s="16">
        <f t="shared" si="35"/>
        <v>1</v>
      </c>
    </row>
    <row r="159" spans="2:15">
      <c r="B159" s="64" t="s">
        <v>330</v>
      </c>
      <c r="C159" s="46" t="s">
        <v>129</v>
      </c>
      <c r="D159" s="42" t="s">
        <v>130</v>
      </c>
      <c r="E159" s="67">
        <v>1962</v>
      </c>
      <c r="F159" s="28" t="s">
        <v>65</v>
      </c>
      <c r="G159" s="33"/>
      <c r="H159" s="11"/>
      <c r="I159" s="15"/>
      <c r="J159" s="10"/>
      <c r="K159" s="10">
        <v>1</v>
      </c>
      <c r="L159" s="10">
        <f t="shared" si="32"/>
        <v>1</v>
      </c>
      <c r="M159" s="10" t="str">
        <f t="shared" si="33"/>
        <v>0</v>
      </c>
      <c r="N159" s="1">
        <f t="shared" si="34"/>
        <v>1</v>
      </c>
      <c r="O159" s="16">
        <f t="shared" si="35"/>
        <v>1</v>
      </c>
    </row>
    <row r="160" spans="2:15">
      <c r="B160" s="85" t="s">
        <v>331</v>
      </c>
      <c r="C160" s="48" t="s">
        <v>18</v>
      </c>
      <c r="D160" s="87" t="s">
        <v>83</v>
      </c>
      <c r="E160" s="88">
        <v>1965</v>
      </c>
      <c r="F160" s="28" t="s">
        <v>65</v>
      </c>
      <c r="G160" s="33"/>
      <c r="H160" s="11"/>
      <c r="I160" s="15"/>
      <c r="J160" s="10"/>
      <c r="K160" s="10">
        <v>1</v>
      </c>
      <c r="L160" s="10">
        <f t="shared" si="32"/>
        <v>1</v>
      </c>
      <c r="M160" s="10" t="str">
        <f t="shared" si="33"/>
        <v>0</v>
      </c>
      <c r="N160" s="1">
        <f t="shared" si="34"/>
        <v>1</v>
      </c>
      <c r="O160" s="16">
        <f t="shared" si="35"/>
        <v>1</v>
      </c>
    </row>
    <row r="161" spans="1:15">
      <c r="B161" s="86" t="s">
        <v>332</v>
      </c>
      <c r="C161" s="61" t="s">
        <v>119</v>
      </c>
      <c r="D161" s="87" t="s">
        <v>23</v>
      </c>
      <c r="E161" s="88">
        <v>1967</v>
      </c>
      <c r="F161" s="28" t="s">
        <v>65</v>
      </c>
      <c r="G161" s="33"/>
      <c r="H161" s="11"/>
      <c r="I161" s="15"/>
      <c r="J161" s="10"/>
      <c r="K161" s="10">
        <v>1</v>
      </c>
      <c r="L161" s="10">
        <f t="shared" si="32"/>
        <v>1</v>
      </c>
      <c r="M161" s="10" t="str">
        <f t="shared" si="33"/>
        <v>0</v>
      </c>
      <c r="N161" s="1">
        <f t="shared" si="34"/>
        <v>1</v>
      </c>
      <c r="O161" s="16">
        <f t="shared" si="35"/>
        <v>1</v>
      </c>
    </row>
    <row r="162" spans="1:15">
      <c r="B162" s="85" t="s">
        <v>333</v>
      </c>
      <c r="C162" s="55" t="s">
        <v>35</v>
      </c>
      <c r="D162" s="87" t="s">
        <v>108</v>
      </c>
      <c r="E162" s="88">
        <v>1960</v>
      </c>
      <c r="F162" s="28" t="s">
        <v>65</v>
      </c>
      <c r="G162" s="33"/>
      <c r="H162" s="11"/>
      <c r="I162" s="15"/>
      <c r="J162" s="10"/>
      <c r="K162" s="10">
        <v>1</v>
      </c>
      <c r="L162" s="10">
        <f t="shared" si="32"/>
        <v>1</v>
      </c>
      <c r="M162" s="10" t="str">
        <f t="shared" si="33"/>
        <v>0</v>
      </c>
      <c r="N162" s="1">
        <f t="shared" si="34"/>
        <v>1</v>
      </c>
      <c r="O162" s="16">
        <f t="shared" si="35"/>
        <v>1</v>
      </c>
    </row>
    <row r="163" spans="1:15">
      <c r="B163" s="85" t="s">
        <v>334</v>
      </c>
      <c r="C163" s="48" t="s">
        <v>18</v>
      </c>
      <c r="D163" s="87" t="s">
        <v>83</v>
      </c>
      <c r="E163" s="88">
        <v>1958</v>
      </c>
      <c r="F163" s="28" t="s">
        <v>65</v>
      </c>
      <c r="G163" s="33"/>
      <c r="H163" s="11"/>
      <c r="I163" s="15"/>
      <c r="J163" s="10"/>
      <c r="K163" s="10">
        <v>1</v>
      </c>
      <c r="L163" s="10">
        <f t="shared" si="32"/>
        <v>1</v>
      </c>
      <c r="M163" s="10" t="str">
        <f t="shared" si="33"/>
        <v>0</v>
      </c>
      <c r="N163" s="1">
        <f t="shared" si="34"/>
        <v>1</v>
      </c>
      <c r="O163" s="16">
        <f t="shared" si="35"/>
        <v>1</v>
      </c>
    </row>
    <row r="164" spans="1:15">
      <c r="B164" s="85" t="s">
        <v>335</v>
      </c>
      <c r="C164" s="53" t="s">
        <v>25</v>
      </c>
      <c r="D164" s="87" t="s">
        <v>93</v>
      </c>
      <c r="E164" s="88">
        <v>1960</v>
      </c>
      <c r="F164" s="28" t="s">
        <v>65</v>
      </c>
      <c r="G164" s="33"/>
      <c r="H164" s="11"/>
      <c r="I164" s="15"/>
      <c r="J164" s="10"/>
      <c r="K164" s="10">
        <v>1</v>
      </c>
      <c r="L164" s="10">
        <f t="shared" si="32"/>
        <v>1</v>
      </c>
      <c r="M164" s="10" t="str">
        <f t="shared" si="33"/>
        <v>0</v>
      </c>
      <c r="N164" s="1">
        <f t="shared" si="34"/>
        <v>1</v>
      </c>
      <c r="O164" s="16">
        <f t="shared" si="35"/>
        <v>1</v>
      </c>
    </row>
    <row r="165" spans="1:15">
      <c r="B165" s="64" t="s">
        <v>336</v>
      </c>
      <c r="C165" s="46" t="s">
        <v>129</v>
      </c>
      <c r="D165" s="42" t="s">
        <v>130</v>
      </c>
      <c r="E165" s="67">
        <v>1963</v>
      </c>
      <c r="F165" s="28" t="s">
        <v>65</v>
      </c>
      <c r="G165" s="33"/>
      <c r="H165" s="11"/>
      <c r="I165" s="15"/>
      <c r="J165" s="10"/>
      <c r="K165" s="10">
        <v>1</v>
      </c>
      <c r="L165" s="10">
        <f t="shared" si="32"/>
        <v>1</v>
      </c>
      <c r="M165" s="10" t="str">
        <f t="shared" si="33"/>
        <v>0</v>
      </c>
      <c r="N165" s="1">
        <f t="shared" si="34"/>
        <v>1</v>
      </c>
      <c r="O165" s="16">
        <f t="shared" si="35"/>
        <v>1</v>
      </c>
    </row>
    <row r="166" spans="1:15">
      <c r="B166" s="64" t="s">
        <v>337</v>
      </c>
      <c r="C166" s="46" t="s">
        <v>129</v>
      </c>
      <c r="D166" s="110" t="s">
        <v>130</v>
      </c>
      <c r="E166" s="67">
        <v>1965</v>
      </c>
      <c r="F166" s="28" t="s">
        <v>65</v>
      </c>
      <c r="G166" s="33"/>
      <c r="H166" s="11"/>
      <c r="I166" s="15"/>
      <c r="J166" s="10"/>
      <c r="K166" s="10">
        <v>1</v>
      </c>
      <c r="L166" s="10">
        <f t="shared" si="32"/>
        <v>1</v>
      </c>
      <c r="M166" s="10" t="str">
        <f t="shared" si="33"/>
        <v>0</v>
      </c>
      <c r="N166" s="1">
        <f t="shared" si="34"/>
        <v>1</v>
      </c>
      <c r="O166" s="16">
        <f t="shared" si="35"/>
        <v>1</v>
      </c>
    </row>
    <row r="167" spans="1:15">
      <c r="B167" s="37" t="s">
        <v>338</v>
      </c>
      <c r="C167" s="111" t="s">
        <v>46</v>
      </c>
      <c r="D167" s="42" t="s">
        <v>45</v>
      </c>
      <c r="E167" s="67">
        <v>1958</v>
      </c>
      <c r="F167" s="28" t="s">
        <v>65</v>
      </c>
      <c r="G167" s="33"/>
      <c r="H167" s="11"/>
      <c r="I167" s="15"/>
      <c r="J167" s="10"/>
      <c r="K167" s="10">
        <v>1</v>
      </c>
      <c r="L167" s="10">
        <f t="shared" si="32"/>
        <v>1</v>
      </c>
      <c r="M167" s="10" t="str">
        <f t="shared" si="33"/>
        <v>0</v>
      </c>
      <c r="N167" s="1">
        <f t="shared" si="34"/>
        <v>1</v>
      </c>
      <c r="O167" s="16">
        <f t="shared" si="35"/>
        <v>1</v>
      </c>
    </row>
    <row r="168" spans="1:15">
      <c r="B168" s="22" t="s">
        <v>339</v>
      </c>
      <c r="C168" s="84" t="s">
        <v>18</v>
      </c>
      <c r="D168" s="59" t="s">
        <v>340</v>
      </c>
      <c r="E168" s="10">
        <v>1966</v>
      </c>
      <c r="F168" s="28" t="s">
        <v>65</v>
      </c>
      <c r="G168" s="33"/>
      <c r="H168" s="11"/>
      <c r="I168" s="15"/>
      <c r="J168" s="10"/>
      <c r="K168" s="10">
        <v>1</v>
      </c>
      <c r="L168" s="10">
        <f t="shared" si="32"/>
        <v>1</v>
      </c>
      <c r="M168" s="10" t="str">
        <f t="shared" si="33"/>
        <v>0</v>
      </c>
      <c r="N168" s="1">
        <f t="shared" si="34"/>
        <v>1</v>
      </c>
      <c r="O168" s="16">
        <f t="shared" si="35"/>
        <v>1</v>
      </c>
    </row>
    <row r="169" spans="1:15">
      <c r="B169" s="85" t="s">
        <v>341</v>
      </c>
      <c r="C169" s="78" t="s">
        <v>214</v>
      </c>
      <c r="D169" s="87" t="s">
        <v>43</v>
      </c>
      <c r="E169" s="88">
        <v>1960</v>
      </c>
      <c r="F169" s="28" t="s">
        <v>65</v>
      </c>
      <c r="G169" s="33"/>
      <c r="H169" s="11"/>
      <c r="I169" s="15"/>
      <c r="J169" s="10"/>
      <c r="K169" s="10">
        <v>1</v>
      </c>
      <c r="L169" s="10">
        <f t="shared" si="32"/>
        <v>1</v>
      </c>
      <c r="M169" s="10" t="str">
        <f t="shared" si="33"/>
        <v>0</v>
      </c>
      <c r="N169" s="1">
        <f t="shared" si="34"/>
        <v>1</v>
      </c>
      <c r="O169" s="16">
        <f t="shared" si="35"/>
        <v>1</v>
      </c>
    </row>
    <row r="170" spans="1:15">
      <c r="B170" s="85" t="s">
        <v>342</v>
      </c>
      <c r="C170" s="48" t="s">
        <v>18</v>
      </c>
      <c r="D170" s="87" t="s">
        <v>83</v>
      </c>
      <c r="E170" s="88">
        <v>1961</v>
      </c>
      <c r="F170" s="28" t="s">
        <v>65</v>
      </c>
      <c r="G170" s="33"/>
      <c r="H170" s="11"/>
      <c r="I170" s="15"/>
      <c r="J170" s="10"/>
      <c r="K170" s="10">
        <v>1</v>
      </c>
      <c r="L170" s="10">
        <f t="shared" si="32"/>
        <v>1</v>
      </c>
      <c r="M170" s="10" t="str">
        <f t="shared" si="33"/>
        <v>0</v>
      </c>
      <c r="N170" s="1">
        <f t="shared" si="34"/>
        <v>1</v>
      </c>
      <c r="O170" s="16">
        <f t="shared" si="35"/>
        <v>1</v>
      </c>
    </row>
    <row r="171" spans="1:15">
      <c r="B171" s="85" t="s">
        <v>343</v>
      </c>
      <c r="C171" s="55" t="s">
        <v>35</v>
      </c>
      <c r="D171" s="87" t="s">
        <v>108</v>
      </c>
      <c r="E171" s="88">
        <v>1964</v>
      </c>
      <c r="F171" s="28" t="s">
        <v>65</v>
      </c>
      <c r="G171" s="33"/>
      <c r="H171" s="11"/>
      <c r="I171" s="15"/>
      <c r="J171" s="10"/>
      <c r="K171" s="10">
        <v>1</v>
      </c>
      <c r="L171" s="10">
        <f t="shared" si="32"/>
        <v>1</v>
      </c>
      <c r="M171" s="10" t="str">
        <f t="shared" si="33"/>
        <v>0</v>
      </c>
      <c r="N171" s="1">
        <f t="shared" si="34"/>
        <v>1</v>
      </c>
      <c r="O171" s="16">
        <f t="shared" si="35"/>
        <v>1</v>
      </c>
    </row>
    <row r="172" spans="1:15">
      <c r="B172" s="22" t="s">
        <v>344</v>
      </c>
      <c r="C172" s="53" t="s">
        <v>25</v>
      </c>
      <c r="D172" s="87" t="s">
        <v>93</v>
      </c>
      <c r="E172" s="10">
        <v>1958</v>
      </c>
      <c r="F172" s="28" t="s">
        <v>65</v>
      </c>
      <c r="G172" s="33"/>
      <c r="H172" s="11"/>
      <c r="I172" s="15"/>
      <c r="J172" s="10"/>
      <c r="K172" s="10">
        <v>1</v>
      </c>
      <c r="L172" s="10">
        <f t="shared" si="32"/>
        <v>1</v>
      </c>
      <c r="M172" s="10" t="str">
        <f t="shared" si="33"/>
        <v>0</v>
      </c>
      <c r="N172" s="1">
        <f t="shared" si="34"/>
        <v>1</v>
      </c>
      <c r="O172" s="16">
        <f t="shared" si="35"/>
        <v>1</v>
      </c>
    </row>
    <row r="173" spans="1:15">
      <c r="F173" s="28" t="s">
        <v>65</v>
      </c>
      <c r="G173" s="33"/>
      <c r="H173" s="11"/>
      <c r="I173" s="15"/>
      <c r="J173" s="10"/>
      <c r="K173" s="10"/>
      <c r="L173" s="10">
        <f t="shared" ref="L173" si="36">SUM(G173:K173)-M173</f>
        <v>0</v>
      </c>
      <c r="M173" s="10" t="str">
        <f t="shared" ref="M173" si="37">IF(O173&gt;=5,MIN(G173:K173),"0")</f>
        <v>0</v>
      </c>
      <c r="N173" s="1">
        <f t="shared" ref="N173" si="38">SUM(G173:K173)</f>
        <v>0</v>
      </c>
      <c r="O173" s="16">
        <f t="shared" ref="O173" si="39">COUNTIF(G173:K173,"&gt;=1")</f>
        <v>0</v>
      </c>
    </row>
    <row r="174" spans="1:15">
      <c r="F174" s="28" t="s">
        <v>65</v>
      </c>
      <c r="G174" s="33"/>
      <c r="H174" s="11"/>
      <c r="I174" s="15"/>
      <c r="J174" s="10"/>
      <c r="K174" s="10"/>
      <c r="L174" s="10">
        <f t="shared" ref="L174" si="40">SUM(G174:K174)-M174</f>
        <v>0</v>
      </c>
      <c r="M174" s="10" t="str">
        <f t="shared" ref="M174" si="41">IF(O174&gt;=5,MIN(G174:K174),"0")</f>
        <v>0</v>
      </c>
      <c r="N174" s="1">
        <f t="shared" ref="N174" si="42">SUM(G174:K174)</f>
        <v>0</v>
      </c>
      <c r="O174" s="16">
        <f t="shared" ref="O174" si="43">COUNTIF(G174:K174,"&gt;=1")</f>
        <v>0</v>
      </c>
    </row>
    <row r="175" spans="1:15">
      <c r="F175" s="28" t="s">
        <v>65</v>
      </c>
      <c r="G175" s="33"/>
      <c r="H175" s="11"/>
      <c r="I175" s="15"/>
      <c r="J175" s="10"/>
      <c r="K175" s="10"/>
      <c r="L175" s="10">
        <f t="shared" ref="L175" si="44">SUM(G175:K175)-M175</f>
        <v>0</v>
      </c>
      <c r="M175" s="10" t="str">
        <f t="shared" ref="M175" si="45">IF(O175&gt;=5,MIN(G175:K175),"0")</f>
        <v>0</v>
      </c>
      <c r="N175" s="1">
        <f t="shared" ref="N175" si="46">SUM(G175:K175)</f>
        <v>0</v>
      </c>
      <c r="O175" s="16">
        <f t="shared" ref="O175" si="47">COUNTIF(G175:K175,"&gt;=1")</f>
        <v>0</v>
      </c>
    </row>
    <row r="176" spans="1:15" s="8" customFormat="1">
      <c r="A176" s="9"/>
      <c r="B176" s="9"/>
      <c r="C176" s="9"/>
      <c r="D176" s="9"/>
      <c r="E176" s="12" t="s">
        <v>76</v>
      </c>
      <c r="G176" s="9"/>
      <c r="H176" s="9"/>
      <c r="I176" s="10"/>
      <c r="J176" s="10"/>
      <c r="K176" s="10"/>
      <c r="L176" s="10"/>
      <c r="M176" s="10"/>
      <c r="N176" s="10"/>
      <c r="O176" s="16"/>
    </row>
    <row r="177" spans="1:15" s="8" customFormat="1">
      <c r="A177" s="21">
        <v>1</v>
      </c>
      <c r="B177" s="34" t="s">
        <v>120</v>
      </c>
      <c r="C177" s="53" t="s">
        <v>27</v>
      </c>
      <c r="D177" s="40" t="s">
        <v>26</v>
      </c>
      <c r="E177" s="36">
        <v>1956</v>
      </c>
      <c r="F177" s="27" t="s">
        <v>64</v>
      </c>
      <c r="G177" s="11">
        <v>20</v>
      </c>
      <c r="H177" s="11">
        <v>20</v>
      </c>
      <c r="I177" s="11">
        <v>20</v>
      </c>
      <c r="J177" s="10"/>
      <c r="K177" s="10">
        <v>18</v>
      </c>
      <c r="L177" s="10">
        <f t="shared" ref="L177:L189" si="48">SUM(G177:K177)-M177</f>
        <v>78</v>
      </c>
      <c r="M177" s="10" t="str">
        <f t="shared" ref="M177:M189" si="49">IF(O177&gt;=5,MIN(G177:K177),"0")</f>
        <v>0</v>
      </c>
      <c r="N177" s="1">
        <f t="shared" ref="N177:N189" si="50">SUM(G177:K177)</f>
        <v>78</v>
      </c>
      <c r="O177" s="16">
        <f t="shared" ref="O177:O189" si="51">COUNTIF(G177:K177,"&gt;=1")</f>
        <v>4</v>
      </c>
    </row>
    <row r="178" spans="1:15" s="8" customFormat="1">
      <c r="A178" s="21">
        <v>2</v>
      </c>
      <c r="B178" s="34" t="s">
        <v>121</v>
      </c>
      <c r="C178" s="54" t="s">
        <v>25</v>
      </c>
      <c r="D178" s="40" t="s">
        <v>93</v>
      </c>
      <c r="E178" s="36">
        <v>1957</v>
      </c>
      <c r="F178" s="27" t="s">
        <v>64</v>
      </c>
      <c r="G178" s="11">
        <v>18</v>
      </c>
      <c r="H178" s="11">
        <v>18</v>
      </c>
      <c r="I178" s="11">
        <v>18</v>
      </c>
      <c r="J178" s="10">
        <v>18</v>
      </c>
      <c r="K178" s="10">
        <v>13</v>
      </c>
      <c r="L178" s="10">
        <f t="shared" si="48"/>
        <v>72</v>
      </c>
      <c r="M178" s="10">
        <f t="shared" si="49"/>
        <v>13</v>
      </c>
      <c r="N178" s="1">
        <f t="shared" si="50"/>
        <v>85</v>
      </c>
      <c r="O178" s="16">
        <f t="shared" si="51"/>
        <v>5</v>
      </c>
    </row>
    <row r="179" spans="1:15" s="8" customFormat="1">
      <c r="A179" s="21">
        <v>3</v>
      </c>
      <c r="B179" s="34" t="s">
        <v>122</v>
      </c>
      <c r="C179" s="48" t="s">
        <v>18</v>
      </c>
      <c r="D179" s="40" t="s">
        <v>83</v>
      </c>
      <c r="E179" s="36">
        <v>1956</v>
      </c>
      <c r="F179" s="27" t="s">
        <v>64</v>
      </c>
      <c r="G179" s="11">
        <v>16</v>
      </c>
      <c r="H179" s="11">
        <v>16</v>
      </c>
      <c r="I179" s="11">
        <v>13</v>
      </c>
      <c r="J179" s="10">
        <v>13</v>
      </c>
      <c r="K179" s="10">
        <v>10</v>
      </c>
      <c r="L179" s="10">
        <f t="shared" si="48"/>
        <v>58</v>
      </c>
      <c r="M179" s="10">
        <f t="shared" si="49"/>
        <v>10</v>
      </c>
      <c r="N179" s="1">
        <f t="shared" si="50"/>
        <v>68</v>
      </c>
      <c r="O179" s="16">
        <f t="shared" si="51"/>
        <v>5</v>
      </c>
    </row>
    <row r="180" spans="1:15" s="8" customFormat="1">
      <c r="A180" s="21">
        <v>4</v>
      </c>
      <c r="B180" s="44" t="s">
        <v>183</v>
      </c>
      <c r="C180" s="57" t="s">
        <v>87</v>
      </c>
      <c r="D180" s="40" t="s">
        <v>28</v>
      </c>
      <c r="E180" s="38">
        <v>1954</v>
      </c>
      <c r="F180" s="27" t="s">
        <v>64</v>
      </c>
      <c r="G180" s="33"/>
      <c r="H180" s="11">
        <v>14</v>
      </c>
      <c r="I180" s="11">
        <v>14</v>
      </c>
      <c r="J180" s="10">
        <v>16</v>
      </c>
      <c r="K180" s="10">
        <v>14</v>
      </c>
      <c r="L180" s="10">
        <f t="shared" si="48"/>
        <v>58</v>
      </c>
      <c r="M180" s="10" t="str">
        <f t="shared" si="49"/>
        <v>0</v>
      </c>
      <c r="N180" s="1">
        <f t="shared" si="50"/>
        <v>58</v>
      </c>
      <c r="O180" s="16">
        <f t="shared" si="51"/>
        <v>4</v>
      </c>
    </row>
    <row r="181" spans="1:15" s="8" customFormat="1">
      <c r="A181" s="21">
        <v>5</v>
      </c>
      <c r="B181" s="34" t="s">
        <v>123</v>
      </c>
      <c r="C181" s="58" t="s">
        <v>17</v>
      </c>
      <c r="D181" s="59" t="s">
        <v>16</v>
      </c>
      <c r="E181" s="36">
        <v>1948</v>
      </c>
      <c r="F181" s="27" t="s">
        <v>64</v>
      </c>
      <c r="G181" s="11">
        <v>14</v>
      </c>
      <c r="H181" s="11">
        <v>9</v>
      </c>
      <c r="I181" s="15">
        <v>10</v>
      </c>
      <c r="J181" s="10">
        <v>11</v>
      </c>
      <c r="K181" s="10">
        <v>1</v>
      </c>
      <c r="L181" s="10">
        <f t="shared" si="48"/>
        <v>44</v>
      </c>
      <c r="M181" s="10">
        <f t="shared" si="49"/>
        <v>1</v>
      </c>
      <c r="N181" s="1">
        <f t="shared" si="50"/>
        <v>45</v>
      </c>
      <c r="O181" s="16">
        <f t="shared" si="51"/>
        <v>5</v>
      </c>
    </row>
    <row r="182" spans="1:15" s="8" customFormat="1">
      <c r="A182" s="21">
        <v>6</v>
      </c>
      <c r="B182" s="37" t="s">
        <v>184</v>
      </c>
      <c r="C182" s="58" t="s">
        <v>17</v>
      </c>
      <c r="D182" s="40" t="s">
        <v>16</v>
      </c>
      <c r="E182" s="38">
        <v>1950</v>
      </c>
      <c r="F182" s="27" t="s">
        <v>64</v>
      </c>
      <c r="G182" s="33"/>
      <c r="H182" s="11">
        <v>13</v>
      </c>
      <c r="I182" s="15"/>
      <c r="J182" s="10">
        <v>14</v>
      </c>
      <c r="K182" s="10">
        <v>11</v>
      </c>
      <c r="L182" s="10">
        <f t="shared" si="48"/>
        <v>38</v>
      </c>
      <c r="M182" s="10" t="str">
        <f t="shared" si="49"/>
        <v>0</v>
      </c>
      <c r="N182" s="1">
        <f t="shared" si="50"/>
        <v>38</v>
      </c>
      <c r="O182" s="16">
        <f t="shared" si="51"/>
        <v>3</v>
      </c>
    </row>
    <row r="183" spans="1:15">
      <c r="A183" s="21">
        <v>7</v>
      </c>
      <c r="B183" s="37" t="s">
        <v>185</v>
      </c>
      <c r="C183" s="48" t="s">
        <v>18</v>
      </c>
      <c r="D183" s="40" t="s">
        <v>83</v>
      </c>
      <c r="E183" s="38">
        <v>1949</v>
      </c>
      <c r="F183" s="27" t="s">
        <v>64</v>
      </c>
      <c r="G183" s="33"/>
      <c r="H183" s="11">
        <v>12</v>
      </c>
      <c r="I183" s="15">
        <v>5</v>
      </c>
      <c r="J183" s="10">
        <v>12</v>
      </c>
      <c r="K183" s="10">
        <v>6</v>
      </c>
      <c r="L183" s="10">
        <f t="shared" si="48"/>
        <v>35</v>
      </c>
      <c r="M183" s="10" t="str">
        <f t="shared" si="49"/>
        <v>0</v>
      </c>
      <c r="N183" s="1">
        <f t="shared" si="50"/>
        <v>35</v>
      </c>
      <c r="O183" s="16">
        <f t="shared" si="51"/>
        <v>4</v>
      </c>
    </row>
    <row r="184" spans="1:15" s="8" customFormat="1">
      <c r="A184" s="21">
        <v>8</v>
      </c>
      <c r="B184" s="37" t="s">
        <v>127</v>
      </c>
      <c r="C184" s="63" t="s">
        <v>104</v>
      </c>
      <c r="D184" s="40" t="s">
        <v>105</v>
      </c>
      <c r="E184" s="36">
        <v>1950</v>
      </c>
      <c r="F184" s="27" t="s">
        <v>64</v>
      </c>
      <c r="G184" s="11">
        <v>11</v>
      </c>
      <c r="H184" s="11">
        <v>6</v>
      </c>
      <c r="I184" s="15">
        <v>6</v>
      </c>
      <c r="J184" s="10">
        <v>9</v>
      </c>
      <c r="K184" s="10">
        <v>1</v>
      </c>
      <c r="L184" s="10">
        <f t="shared" si="48"/>
        <v>32</v>
      </c>
      <c r="M184" s="10">
        <f t="shared" si="49"/>
        <v>1</v>
      </c>
      <c r="N184" s="1">
        <f t="shared" si="50"/>
        <v>33</v>
      </c>
      <c r="O184" s="16">
        <f t="shared" si="51"/>
        <v>5</v>
      </c>
    </row>
    <row r="185" spans="1:15" s="8" customFormat="1">
      <c r="A185" s="21">
        <v>9</v>
      </c>
      <c r="B185" s="37" t="s">
        <v>187</v>
      </c>
      <c r="C185" s="58" t="s">
        <v>17</v>
      </c>
      <c r="D185" s="40" t="s">
        <v>16</v>
      </c>
      <c r="E185" s="38">
        <v>1952</v>
      </c>
      <c r="F185" s="27" t="s">
        <v>64</v>
      </c>
      <c r="G185" s="33"/>
      <c r="H185" s="11">
        <v>10</v>
      </c>
      <c r="I185" s="15">
        <v>11</v>
      </c>
      <c r="J185" s="10">
        <v>10</v>
      </c>
      <c r="K185" s="10">
        <v>1</v>
      </c>
      <c r="L185" s="10">
        <f t="shared" si="48"/>
        <v>32</v>
      </c>
      <c r="M185" s="10" t="str">
        <f t="shared" si="49"/>
        <v>0</v>
      </c>
      <c r="N185" s="1">
        <f t="shared" si="50"/>
        <v>32</v>
      </c>
      <c r="O185" s="16">
        <f t="shared" si="51"/>
        <v>4</v>
      </c>
    </row>
    <row r="186" spans="1:15">
      <c r="A186" s="21">
        <v>10</v>
      </c>
      <c r="B186" s="34" t="s">
        <v>124</v>
      </c>
      <c r="C186" s="62" t="s">
        <v>20</v>
      </c>
      <c r="D186" s="40" t="s">
        <v>19</v>
      </c>
      <c r="E186" s="36">
        <v>1951</v>
      </c>
      <c r="F186" s="27" t="s">
        <v>64</v>
      </c>
      <c r="G186" s="11">
        <v>13</v>
      </c>
      <c r="H186" s="11">
        <v>3</v>
      </c>
      <c r="I186" s="15">
        <v>7</v>
      </c>
      <c r="J186" s="10">
        <v>7</v>
      </c>
      <c r="K186" s="10">
        <v>1</v>
      </c>
      <c r="L186" s="10">
        <f t="shared" si="48"/>
        <v>30</v>
      </c>
      <c r="M186" s="10">
        <f t="shared" si="49"/>
        <v>1</v>
      </c>
      <c r="N186" s="1">
        <f t="shared" si="50"/>
        <v>31</v>
      </c>
      <c r="O186" s="16">
        <f t="shared" si="51"/>
        <v>5</v>
      </c>
    </row>
    <row r="187" spans="1:15">
      <c r="A187" s="21">
        <v>11</v>
      </c>
      <c r="B187" s="74" t="s">
        <v>193</v>
      </c>
      <c r="C187" s="57" t="s">
        <v>87</v>
      </c>
      <c r="D187" s="18" t="s">
        <v>28</v>
      </c>
      <c r="E187" s="10">
        <v>1948</v>
      </c>
      <c r="F187" s="27" t="s">
        <v>64</v>
      </c>
      <c r="G187" s="33"/>
      <c r="H187" s="11">
        <v>4</v>
      </c>
      <c r="I187" s="15">
        <v>9</v>
      </c>
      <c r="J187" s="10"/>
      <c r="K187" s="10">
        <v>1</v>
      </c>
      <c r="L187" s="10">
        <f t="shared" si="48"/>
        <v>14</v>
      </c>
      <c r="M187" s="10" t="str">
        <f t="shared" si="49"/>
        <v>0</v>
      </c>
      <c r="N187" s="1">
        <f t="shared" si="50"/>
        <v>14</v>
      </c>
      <c r="O187" s="16">
        <f t="shared" si="51"/>
        <v>3</v>
      </c>
    </row>
    <row r="188" spans="1:15">
      <c r="A188" s="21">
        <v>12</v>
      </c>
      <c r="B188" s="37" t="s">
        <v>194</v>
      </c>
      <c r="C188" s="63" t="s">
        <v>104</v>
      </c>
      <c r="D188" s="40" t="s">
        <v>105</v>
      </c>
      <c r="E188" s="38">
        <v>1954</v>
      </c>
      <c r="F188" s="27" t="s">
        <v>64</v>
      </c>
      <c r="G188" s="33"/>
      <c r="H188" s="11">
        <v>2</v>
      </c>
      <c r="I188" s="15">
        <v>8</v>
      </c>
      <c r="J188" s="10"/>
      <c r="K188" s="10">
        <v>1</v>
      </c>
      <c r="L188" s="10">
        <f t="shared" si="48"/>
        <v>11</v>
      </c>
      <c r="M188" s="10" t="str">
        <f t="shared" si="49"/>
        <v>0</v>
      </c>
      <c r="N188" s="1">
        <f t="shared" si="50"/>
        <v>11</v>
      </c>
      <c r="O188" s="16">
        <f t="shared" si="51"/>
        <v>3</v>
      </c>
    </row>
    <row r="189" spans="1:15" ht="14.25" customHeight="1">
      <c r="B189" s="37" t="s">
        <v>221</v>
      </c>
      <c r="C189" s="63" t="s">
        <v>104</v>
      </c>
      <c r="D189" s="40" t="s">
        <v>105</v>
      </c>
      <c r="E189" s="38">
        <v>1953</v>
      </c>
      <c r="F189" s="27" t="s">
        <v>64</v>
      </c>
      <c r="G189" s="33"/>
      <c r="H189" s="11"/>
      <c r="I189" s="15">
        <v>16</v>
      </c>
      <c r="J189" s="10"/>
      <c r="K189" s="10">
        <v>16</v>
      </c>
      <c r="L189" s="10">
        <f t="shared" si="48"/>
        <v>32</v>
      </c>
      <c r="M189" s="10" t="str">
        <f t="shared" si="49"/>
        <v>0</v>
      </c>
      <c r="N189" s="1">
        <f t="shared" si="50"/>
        <v>32</v>
      </c>
      <c r="O189" s="16">
        <f t="shared" si="51"/>
        <v>2</v>
      </c>
    </row>
    <row r="190" spans="1:15" s="8" customFormat="1">
      <c r="A190" s="31"/>
      <c r="B190" s="85" t="s">
        <v>263</v>
      </c>
      <c r="C190" s="126" t="s">
        <v>20</v>
      </c>
      <c r="D190" s="59" t="s">
        <v>19</v>
      </c>
      <c r="E190" s="88">
        <v>1955</v>
      </c>
      <c r="F190" s="27" t="s">
        <v>64</v>
      </c>
      <c r="G190" s="33"/>
      <c r="H190" s="11"/>
      <c r="I190" s="15"/>
      <c r="J190" s="10">
        <v>20</v>
      </c>
      <c r="K190" s="10"/>
      <c r="L190" s="10">
        <f t="shared" ref="L190:L207" si="52">SUM(G190:K190)-M190</f>
        <v>20</v>
      </c>
      <c r="M190" s="10" t="str">
        <f t="shared" ref="M190:M210" si="53">IF(O190&gt;=5,MIN(G190:K190),"0")</f>
        <v>0</v>
      </c>
      <c r="N190" s="1">
        <f t="shared" ref="N190:N210" si="54">SUM(G190:K190)</f>
        <v>20</v>
      </c>
      <c r="O190" s="16">
        <f t="shared" ref="O190:O210" si="55">COUNTIF(G190:K190,"&gt;=1")</f>
        <v>1</v>
      </c>
    </row>
    <row r="191" spans="1:15" s="8" customFormat="1">
      <c r="A191" s="31"/>
      <c r="B191" s="22" t="s">
        <v>349</v>
      </c>
      <c r="C191" s="53" t="s">
        <v>27</v>
      </c>
      <c r="D191" s="59" t="s">
        <v>26</v>
      </c>
      <c r="E191" s="10">
        <v>1957</v>
      </c>
      <c r="F191" s="27" t="s">
        <v>64</v>
      </c>
      <c r="G191" s="33"/>
      <c r="H191" s="11"/>
      <c r="I191" s="15"/>
      <c r="J191" s="10"/>
      <c r="K191" s="10">
        <v>20</v>
      </c>
      <c r="L191" s="10">
        <f t="shared" si="52"/>
        <v>20</v>
      </c>
      <c r="M191" s="10" t="str">
        <f t="shared" si="53"/>
        <v>0</v>
      </c>
      <c r="N191" s="1">
        <f t="shared" si="54"/>
        <v>20</v>
      </c>
      <c r="O191" s="16">
        <f t="shared" si="55"/>
        <v>1</v>
      </c>
    </row>
    <row r="192" spans="1:15">
      <c r="A192" s="32"/>
      <c r="B192" s="37" t="s">
        <v>186</v>
      </c>
      <c r="C192" s="55" t="s">
        <v>35</v>
      </c>
      <c r="D192" s="40" t="s">
        <v>108</v>
      </c>
      <c r="E192" s="38">
        <v>1957</v>
      </c>
      <c r="F192" s="27" t="s">
        <v>64</v>
      </c>
      <c r="G192" s="33"/>
      <c r="H192" s="11">
        <v>11</v>
      </c>
      <c r="I192" s="15"/>
      <c r="J192" s="10"/>
      <c r="K192" s="10">
        <v>8</v>
      </c>
      <c r="L192" s="10">
        <f t="shared" si="52"/>
        <v>19</v>
      </c>
      <c r="M192" s="10" t="str">
        <f t="shared" si="53"/>
        <v>0</v>
      </c>
      <c r="N192" s="1">
        <f t="shared" si="54"/>
        <v>19</v>
      </c>
      <c r="O192" s="16">
        <f t="shared" si="55"/>
        <v>2</v>
      </c>
    </row>
    <row r="193" spans="1:15">
      <c r="A193" s="32"/>
      <c r="B193" s="41" t="s">
        <v>125</v>
      </c>
      <c r="C193" s="102" t="s">
        <v>32</v>
      </c>
      <c r="D193" s="40" t="s">
        <v>126</v>
      </c>
      <c r="E193" s="38">
        <v>1949</v>
      </c>
      <c r="F193" s="27" t="s">
        <v>64</v>
      </c>
      <c r="G193" s="11">
        <v>12</v>
      </c>
      <c r="H193" s="11"/>
      <c r="I193" s="15"/>
      <c r="J193" s="10">
        <v>6</v>
      </c>
      <c r="K193" s="10"/>
      <c r="L193" s="10">
        <f t="shared" si="52"/>
        <v>18</v>
      </c>
      <c r="M193" s="10" t="str">
        <f t="shared" si="53"/>
        <v>0</v>
      </c>
      <c r="N193" s="1">
        <f t="shared" si="54"/>
        <v>18</v>
      </c>
      <c r="O193" s="16">
        <f t="shared" si="55"/>
        <v>2</v>
      </c>
    </row>
    <row r="194" spans="1:15">
      <c r="A194" s="32"/>
      <c r="B194" s="44" t="s">
        <v>222</v>
      </c>
      <c r="C194" s="61" t="s">
        <v>119</v>
      </c>
      <c r="D194" s="40" t="s">
        <v>23</v>
      </c>
      <c r="E194" s="38">
        <v>1957</v>
      </c>
      <c r="F194" s="27" t="s">
        <v>64</v>
      </c>
      <c r="G194" s="33"/>
      <c r="H194" s="11"/>
      <c r="I194" s="15">
        <v>12</v>
      </c>
      <c r="J194" s="10"/>
      <c r="K194" s="10"/>
      <c r="L194" s="10">
        <f t="shared" si="52"/>
        <v>12</v>
      </c>
      <c r="M194" s="10" t="str">
        <f t="shared" si="53"/>
        <v>0</v>
      </c>
      <c r="N194" s="1">
        <f t="shared" si="54"/>
        <v>12</v>
      </c>
      <c r="O194" s="16">
        <f t="shared" si="55"/>
        <v>1</v>
      </c>
    </row>
    <row r="195" spans="1:15">
      <c r="A195" s="32"/>
      <c r="B195" s="22" t="s">
        <v>188</v>
      </c>
      <c r="C195" s="58" t="s">
        <v>17</v>
      </c>
      <c r="D195" s="59" t="s">
        <v>16</v>
      </c>
      <c r="E195" s="10">
        <v>1956</v>
      </c>
      <c r="F195" s="27" t="s">
        <v>64</v>
      </c>
      <c r="G195" s="33"/>
      <c r="H195" s="11">
        <v>8</v>
      </c>
      <c r="I195" s="15"/>
      <c r="J195" s="10"/>
      <c r="K195" s="10">
        <v>4</v>
      </c>
      <c r="L195" s="10">
        <f t="shared" si="52"/>
        <v>12</v>
      </c>
      <c r="M195" s="10" t="str">
        <f t="shared" si="53"/>
        <v>0</v>
      </c>
      <c r="N195" s="1">
        <f t="shared" si="54"/>
        <v>12</v>
      </c>
      <c r="O195" s="16">
        <f t="shared" si="55"/>
        <v>2</v>
      </c>
    </row>
    <row r="196" spans="1:15">
      <c r="A196" s="32"/>
      <c r="B196" s="37" t="s">
        <v>350</v>
      </c>
      <c r="C196" s="55" t="s">
        <v>35</v>
      </c>
      <c r="D196" s="87" t="s">
        <v>108</v>
      </c>
      <c r="E196" s="38">
        <v>1957</v>
      </c>
      <c r="F196" s="27" t="s">
        <v>64</v>
      </c>
      <c r="G196" s="33"/>
      <c r="H196" s="11"/>
      <c r="I196" s="15"/>
      <c r="J196" s="10"/>
      <c r="K196" s="10">
        <v>12</v>
      </c>
      <c r="L196" s="10">
        <f t="shared" si="52"/>
        <v>12</v>
      </c>
      <c r="M196" s="10" t="str">
        <f t="shared" si="53"/>
        <v>0</v>
      </c>
      <c r="N196" s="1">
        <f t="shared" si="54"/>
        <v>12</v>
      </c>
      <c r="O196" s="16">
        <f t="shared" si="55"/>
        <v>1</v>
      </c>
    </row>
    <row r="197" spans="1:15">
      <c r="B197" s="85" t="s">
        <v>264</v>
      </c>
      <c r="C197" s="78" t="s">
        <v>214</v>
      </c>
      <c r="D197" s="87" t="s">
        <v>43</v>
      </c>
      <c r="E197" s="88">
        <v>1950</v>
      </c>
      <c r="F197" s="27" t="s">
        <v>64</v>
      </c>
      <c r="G197" s="33"/>
      <c r="H197" s="11"/>
      <c r="I197" s="15"/>
      <c r="J197" s="10">
        <v>8</v>
      </c>
      <c r="K197" s="10">
        <v>1</v>
      </c>
      <c r="L197" s="10">
        <f t="shared" si="52"/>
        <v>9</v>
      </c>
      <c r="M197" s="10" t="str">
        <f t="shared" si="53"/>
        <v>0</v>
      </c>
      <c r="N197" s="1">
        <f t="shared" si="54"/>
        <v>9</v>
      </c>
      <c r="O197" s="16">
        <f t="shared" si="55"/>
        <v>2</v>
      </c>
    </row>
    <row r="198" spans="1:15">
      <c r="B198" s="64" t="s">
        <v>351</v>
      </c>
      <c r="C198" s="46" t="s">
        <v>129</v>
      </c>
      <c r="D198" s="42" t="s">
        <v>130</v>
      </c>
      <c r="E198" s="67">
        <v>1954</v>
      </c>
      <c r="F198" s="27" t="s">
        <v>64</v>
      </c>
      <c r="G198" s="33"/>
      <c r="H198" s="11"/>
      <c r="I198" s="15"/>
      <c r="J198" s="10"/>
      <c r="K198" s="10">
        <v>9</v>
      </c>
      <c r="L198" s="10">
        <f t="shared" si="52"/>
        <v>9</v>
      </c>
      <c r="M198" s="10" t="str">
        <f t="shared" si="53"/>
        <v>0</v>
      </c>
      <c r="N198" s="1">
        <f t="shared" si="54"/>
        <v>9</v>
      </c>
      <c r="O198" s="16">
        <f t="shared" si="55"/>
        <v>1</v>
      </c>
    </row>
    <row r="199" spans="1:15">
      <c r="B199" s="37" t="s">
        <v>189</v>
      </c>
      <c r="C199" s="58" t="s">
        <v>17</v>
      </c>
      <c r="D199" s="40" t="s">
        <v>16</v>
      </c>
      <c r="E199" s="38">
        <v>1950</v>
      </c>
      <c r="F199" s="27" t="s">
        <v>64</v>
      </c>
      <c r="G199" s="33"/>
      <c r="H199" s="11">
        <v>7</v>
      </c>
      <c r="I199" s="15"/>
      <c r="J199" s="10"/>
      <c r="K199" s="10"/>
      <c r="L199" s="10">
        <f t="shared" si="52"/>
        <v>7</v>
      </c>
      <c r="M199" s="10" t="str">
        <f t="shared" si="53"/>
        <v>0</v>
      </c>
      <c r="N199" s="1">
        <f t="shared" si="54"/>
        <v>7</v>
      </c>
      <c r="O199" s="16">
        <f t="shared" si="55"/>
        <v>1</v>
      </c>
    </row>
    <row r="200" spans="1:15">
      <c r="B200" s="85" t="s">
        <v>352</v>
      </c>
      <c r="C200" s="48" t="s">
        <v>18</v>
      </c>
      <c r="D200" s="101" t="s">
        <v>83</v>
      </c>
      <c r="E200" s="88">
        <v>1952</v>
      </c>
      <c r="F200" s="27" t="s">
        <v>64</v>
      </c>
      <c r="G200" s="33"/>
      <c r="H200" s="11"/>
      <c r="I200" s="15"/>
      <c r="J200" s="10"/>
      <c r="K200" s="10">
        <v>7</v>
      </c>
      <c r="L200" s="10">
        <f t="shared" si="52"/>
        <v>7</v>
      </c>
      <c r="M200" s="10" t="str">
        <f t="shared" si="53"/>
        <v>0</v>
      </c>
      <c r="N200" s="1">
        <f t="shared" si="54"/>
        <v>7</v>
      </c>
      <c r="O200" s="16">
        <f t="shared" si="55"/>
        <v>1</v>
      </c>
    </row>
    <row r="201" spans="1:15">
      <c r="B201" s="64" t="s">
        <v>192</v>
      </c>
      <c r="C201" s="63" t="s">
        <v>104</v>
      </c>
      <c r="D201" s="40" t="s">
        <v>105</v>
      </c>
      <c r="E201" s="38">
        <v>1957</v>
      </c>
      <c r="F201" s="27" t="s">
        <v>64</v>
      </c>
      <c r="G201" s="33"/>
      <c r="H201" s="11">
        <v>5</v>
      </c>
      <c r="I201" s="15"/>
      <c r="J201" s="10"/>
      <c r="K201" s="10"/>
      <c r="L201" s="10">
        <f t="shared" si="52"/>
        <v>5</v>
      </c>
      <c r="M201" s="10" t="str">
        <f t="shared" si="53"/>
        <v>0</v>
      </c>
      <c r="N201" s="1">
        <f t="shared" si="54"/>
        <v>5</v>
      </c>
      <c r="O201" s="16">
        <f t="shared" si="55"/>
        <v>1</v>
      </c>
    </row>
    <row r="202" spans="1:15">
      <c r="B202" s="85" t="s">
        <v>353</v>
      </c>
      <c r="C202" s="53" t="s">
        <v>25</v>
      </c>
      <c r="D202" s="87" t="s">
        <v>93</v>
      </c>
      <c r="E202" s="88">
        <v>1949</v>
      </c>
      <c r="F202" s="27" t="s">
        <v>64</v>
      </c>
      <c r="G202" s="33"/>
      <c r="H202" s="11"/>
      <c r="I202" s="15"/>
      <c r="J202" s="10"/>
      <c r="K202" s="10">
        <v>5</v>
      </c>
      <c r="L202" s="10">
        <f t="shared" si="52"/>
        <v>5</v>
      </c>
      <c r="M202" s="10" t="str">
        <f t="shared" si="53"/>
        <v>0</v>
      </c>
      <c r="N202" s="1">
        <f t="shared" si="54"/>
        <v>5</v>
      </c>
      <c r="O202" s="16">
        <f t="shared" si="55"/>
        <v>1</v>
      </c>
    </row>
    <row r="203" spans="1:15">
      <c r="B203" s="85" t="s">
        <v>354</v>
      </c>
      <c r="C203" s="114" t="s">
        <v>214</v>
      </c>
      <c r="D203" s="87" t="s">
        <v>43</v>
      </c>
      <c r="E203" s="88">
        <v>1954</v>
      </c>
      <c r="F203" s="27" t="s">
        <v>64</v>
      </c>
      <c r="G203" s="33"/>
      <c r="H203" s="11"/>
      <c r="I203" s="15"/>
      <c r="J203" s="10"/>
      <c r="K203" s="10">
        <v>3</v>
      </c>
      <c r="L203" s="10">
        <f t="shared" si="52"/>
        <v>3</v>
      </c>
      <c r="M203" s="10" t="str">
        <f t="shared" si="53"/>
        <v>0</v>
      </c>
      <c r="N203" s="1">
        <f t="shared" si="54"/>
        <v>3</v>
      </c>
      <c r="O203" s="16">
        <f t="shared" si="55"/>
        <v>1</v>
      </c>
    </row>
    <row r="204" spans="1:15">
      <c r="B204" s="85" t="s">
        <v>355</v>
      </c>
      <c r="C204" s="78" t="s">
        <v>214</v>
      </c>
      <c r="D204" s="87" t="s">
        <v>43</v>
      </c>
      <c r="E204" s="88">
        <v>1956</v>
      </c>
      <c r="F204" s="27" t="s">
        <v>64</v>
      </c>
      <c r="G204" s="33"/>
      <c r="H204" s="11"/>
      <c r="I204" s="15"/>
      <c r="J204" s="10"/>
      <c r="K204" s="10">
        <v>2</v>
      </c>
      <c r="L204" s="10">
        <f t="shared" si="52"/>
        <v>2</v>
      </c>
      <c r="M204" s="10" t="str">
        <f t="shared" si="53"/>
        <v>0</v>
      </c>
      <c r="N204" s="1">
        <f t="shared" si="54"/>
        <v>2</v>
      </c>
      <c r="O204" s="16">
        <f t="shared" si="55"/>
        <v>1</v>
      </c>
    </row>
    <row r="205" spans="1:15">
      <c r="B205" s="85" t="s">
        <v>348</v>
      </c>
      <c r="C205" s="78" t="s">
        <v>214</v>
      </c>
      <c r="D205" s="87" t="s">
        <v>43</v>
      </c>
      <c r="E205" s="88">
        <v>1954</v>
      </c>
      <c r="F205" s="27" t="s">
        <v>64</v>
      </c>
      <c r="G205" s="33"/>
      <c r="H205" s="11"/>
      <c r="I205" s="15"/>
      <c r="J205" s="10"/>
      <c r="K205" s="10">
        <v>1</v>
      </c>
      <c r="L205" s="10">
        <f t="shared" si="52"/>
        <v>1</v>
      </c>
      <c r="M205" s="10" t="str">
        <f t="shared" si="53"/>
        <v>0</v>
      </c>
      <c r="N205" s="1">
        <f t="shared" si="54"/>
        <v>1</v>
      </c>
      <c r="O205" s="16">
        <f t="shared" si="55"/>
        <v>1</v>
      </c>
    </row>
    <row r="206" spans="1:15">
      <c r="B206" s="85" t="s">
        <v>356</v>
      </c>
      <c r="C206" s="56" t="s">
        <v>115</v>
      </c>
      <c r="D206" s="87" t="s">
        <v>116</v>
      </c>
      <c r="E206" s="88">
        <v>1954</v>
      </c>
      <c r="F206" s="27" t="s">
        <v>64</v>
      </c>
      <c r="G206" s="33"/>
      <c r="H206" s="11"/>
      <c r="I206" s="15"/>
      <c r="J206" s="10"/>
      <c r="K206" s="10">
        <v>1</v>
      </c>
      <c r="L206" s="10">
        <f t="shared" si="52"/>
        <v>1</v>
      </c>
      <c r="M206" s="10" t="str">
        <f t="shared" si="53"/>
        <v>0</v>
      </c>
      <c r="N206" s="1">
        <f t="shared" si="54"/>
        <v>1</v>
      </c>
      <c r="O206" s="16">
        <f t="shared" si="55"/>
        <v>1</v>
      </c>
    </row>
    <row r="207" spans="1:15">
      <c r="B207" s="64" t="s">
        <v>357</v>
      </c>
      <c r="C207" s="115" t="s">
        <v>129</v>
      </c>
      <c r="D207" s="42" t="s">
        <v>130</v>
      </c>
      <c r="E207" s="67">
        <v>1957</v>
      </c>
      <c r="F207" s="27" t="s">
        <v>64</v>
      </c>
      <c r="G207" s="33"/>
      <c r="H207" s="11"/>
      <c r="I207" s="15"/>
      <c r="J207" s="10"/>
      <c r="K207" s="10">
        <v>1</v>
      </c>
      <c r="L207" s="10">
        <f t="shared" si="52"/>
        <v>1</v>
      </c>
      <c r="M207" s="10" t="str">
        <f t="shared" si="53"/>
        <v>0</v>
      </c>
      <c r="N207" s="1">
        <f t="shared" si="54"/>
        <v>1</v>
      </c>
      <c r="O207" s="16">
        <f t="shared" si="55"/>
        <v>1</v>
      </c>
    </row>
    <row r="208" spans="1:15">
      <c r="F208" s="27" t="s">
        <v>64</v>
      </c>
      <c r="G208" s="33"/>
      <c r="H208" s="11"/>
      <c r="I208" s="15"/>
      <c r="J208" s="10"/>
      <c r="K208" s="10"/>
      <c r="L208" s="10">
        <f t="shared" ref="L208" si="56">SUM(G208:K208)-M208</f>
        <v>0</v>
      </c>
      <c r="M208" s="10" t="str">
        <f t="shared" si="53"/>
        <v>0</v>
      </c>
      <c r="N208" s="1">
        <f t="shared" si="54"/>
        <v>0</v>
      </c>
      <c r="O208" s="16">
        <f t="shared" si="55"/>
        <v>0</v>
      </c>
    </row>
    <row r="209" spans="1:15">
      <c r="F209" s="27" t="s">
        <v>64</v>
      </c>
      <c r="G209" s="33"/>
      <c r="H209" s="11"/>
      <c r="I209" s="15"/>
      <c r="J209" s="10"/>
      <c r="K209" s="10"/>
      <c r="L209" s="10">
        <f t="shared" ref="L209:L210" si="57">SUM(G209:K209)-M209</f>
        <v>0</v>
      </c>
      <c r="M209" s="10" t="str">
        <f t="shared" si="53"/>
        <v>0</v>
      </c>
      <c r="N209" s="1">
        <f t="shared" si="54"/>
        <v>0</v>
      </c>
      <c r="O209" s="16">
        <f t="shared" si="55"/>
        <v>0</v>
      </c>
    </row>
    <row r="210" spans="1:15">
      <c r="F210" s="27" t="s">
        <v>64</v>
      </c>
      <c r="G210" s="33"/>
      <c r="H210" s="11"/>
      <c r="I210" s="15"/>
      <c r="J210" s="10"/>
      <c r="K210" s="10"/>
      <c r="L210" s="10">
        <f t="shared" si="57"/>
        <v>0</v>
      </c>
      <c r="M210" s="10" t="str">
        <f t="shared" si="53"/>
        <v>0</v>
      </c>
      <c r="N210" s="1">
        <f t="shared" si="54"/>
        <v>0</v>
      </c>
      <c r="O210" s="16">
        <f t="shared" si="55"/>
        <v>0</v>
      </c>
    </row>
    <row r="211" spans="1:15" s="8" customFormat="1">
      <c r="A211" s="9"/>
      <c r="B211" s="9"/>
      <c r="C211" s="9"/>
      <c r="D211" s="9"/>
      <c r="E211" s="12" t="s">
        <v>77</v>
      </c>
      <c r="G211" s="9"/>
      <c r="H211" s="9"/>
      <c r="I211" s="10"/>
      <c r="J211" s="10"/>
      <c r="K211" s="10"/>
      <c r="L211" s="10"/>
      <c r="M211" s="10"/>
      <c r="N211" s="10"/>
      <c r="O211" s="16"/>
    </row>
    <row r="212" spans="1:15" s="8" customFormat="1">
      <c r="A212" s="21">
        <v>1</v>
      </c>
      <c r="B212" s="22" t="s">
        <v>190</v>
      </c>
      <c r="C212" s="60" t="s">
        <v>89</v>
      </c>
      <c r="D212" s="59" t="s">
        <v>36</v>
      </c>
      <c r="E212" s="10">
        <v>1944</v>
      </c>
      <c r="F212" s="28" t="s">
        <v>11</v>
      </c>
      <c r="G212" s="33"/>
      <c r="H212" s="11">
        <v>20</v>
      </c>
      <c r="I212" s="11">
        <v>20</v>
      </c>
      <c r="J212" s="10">
        <v>18</v>
      </c>
      <c r="K212" s="10">
        <v>18</v>
      </c>
      <c r="L212" s="10">
        <f t="shared" ref="L212:L219" si="58">SUM(G212:K212)-M212</f>
        <v>76</v>
      </c>
      <c r="M212" s="10" t="str">
        <f t="shared" ref="M212:M219" si="59">IF(O212&gt;=5,MIN(G212:K212),"0")</f>
        <v>0</v>
      </c>
      <c r="N212" s="1">
        <f t="shared" ref="N212:N219" si="60">SUM(G212:K212)</f>
        <v>76</v>
      </c>
      <c r="O212" s="16">
        <f t="shared" ref="O212:O219" si="61">COUNTIF(G212:K212,"&gt;=1")</f>
        <v>4</v>
      </c>
    </row>
    <row r="213" spans="1:15" s="8" customFormat="1">
      <c r="A213" s="21">
        <v>2</v>
      </c>
      <c r="B213" s="22" t="s">
        <v>191</v>
      </c>
      <c r="C213" s="46" t="s">
        <v>129</v>
      </c>
      <c r="D213" s="42" t="s">
        <v>130</v>
      </c>
      <c r="E213" s="10">
        <v>1944</v>
      </c>
      <c r="F213" s="28" t="s">
        <v>11</v>
      </c>
      <c r="G213" s="33"/>
      <c r="H213" s="11">
        <v>18</v>
      </c>
      <c r="I213" s="11">
        <v>18</v>
      </c>
      <c r="J213" s="10">
        <v>20</v>
      </c>
      <c r="K213" s="10">
        <v>16</v>
      </c>
      <c r="L213" s="10">
        <f t="shared" si="58"/>
        <v>72</v>
      </c>
      <c r="M213" s="10" t="str">
        <f t="shared" si="59"/>
        <v>0</v>
      </c>
      <c r="N213" s="1">
        <f t="shared" si="60"/>
        <v>72</v>
      </c>
      <c r="O213" s="16">
        <f t="shared" si="61"/>
        <v>4</v>
      </c>
    </row>
    <row r="214" spans="1:15" s="8" customFormat="1">
      <c r="A214" s="21">
        <v>3</v>
      </c>
      <c r="B214" s="41" t="s">
        <v>128</v>
      </c>
      <c r="C214" s="46" t="s">
        <v>129</v>
      </c>
      <c r="D214" s="42" t="s">
        <v>130</v>
      </c>
      <c r="E214" s="43">
        <v>1937</v>
      </c>
      <c r="F214" s="28" t="s">
        <v>11</v>
      </c>
      <c r="G214" s="11">
        <v>20</v>
      </c>
      <c r="H214" s="11">
        <v>16</v>
      </c>
      <c r="I214" s="11">
        <v>16</v>
      </c>
      <c r="J214" s="10">
        <v>16</v>
      </c>
      <c r="K214" s="10"/>
      <c r="L214" s="10">
        <f t="shared" si="58"/>
        <v>68</v>
      </c>
      <c r="M214" s="10" t="str">
        <f t="shared" si="59"/>
        <v>0</v>
      </c>
      <c r="N214" s="1">
        <f t="shared" si="60"/>
        <v>68</v>
      </c>
      <c r="O214" s="16">
        <f t="shared" si="61"/>
        <v>4</v>
      </c>
    </row>
    <row r="215" spans="1:15" s="8" customFormat="1">
      <c r="A215" s="13"/>
      <c r="B215" s="85" t="s">
        <v>345</v>
      </c>
      <c r="C215" s="53" t="s">
        <v>25</v>
      </c>
      <c r="D215" s="87" t="s">
        <v>93</v>
      </c>
      <c r="E215" s="88">
        <v>1947</v>
      </c>
      <c r="F215" s="28" t="s">
        <v>11</v>
      </c>
      <c r="G215" s="33"/>
      <c r="H215" s="11"/>
      <c r="I215" s="15"/>
      <c r="J215" s="10"/>
      <c r="K215" s="10">
        <v>20</v>
      </c>
      <c r="L215" s="10">
        <f t="shared" si="58"/>
        <v>20</v>
      </c>
      <c r="M215" s="10" t="str">
        <f t="shared" si="59"/>
        <v>0</v>
      </c>
      <c r="N215" s="1">
        <f t="shared" si="60"/>
        <v>20</v>
      </c>
      <c r="O215" s="16">
        <f t="shared" si="61"/>
        <v>1</v>
      </c>
    </row>
    <row r="216" spans="1:15">
      <c r="B216" s="37" t="s">
        <v>131</v>
      </c>
      <c r="C216" s="46" t="s">
        <v>129</v>
      </c>
      <c r="D216" s="42" t="s">
        <v>130</v>
      </c>
      <c r="E216" s="43">
        <v>1935</v>
      </c>
      <c r="F216" s="28" t="s">
        <v>11</v>
      </c>
      <c r="G216" s="11">
        <v>18</v>
      </c>
      <c r="H216" s="11"/>
      <c r="I216" s="11"/>
      <c r="J216" s="10"/>
      <c r="K216" s="10"/>
      <c r="L216" s="10">
        <f t="shared" si="58"/>
        <v>18</v>
      </c>
      <c r="M216" s="10" t="str">
        <f t="shared" si="59"/>
        <v>0</v>
      </c>
      <c r="N216" s="1">
        <f t="shared" si="60"/>
        <v>18</v>
      </c>
      <c r="O216" s="16">
        <f t="shared" si="61"/>
        <v>1</v>
      </c>
    </row>
    <row r="217" spans="1:15">
      <c r="B217" s="85" t="s">
        <v>265</v>
      </c>
      <c r="C217" s="122" t="s">
        <v>20</v>
      </c>
      <c r="D217" s="87" t="s">
        <v>19</v>
      </c>
      <c r="E217" s="10">
        <v>1946</v>
      </c>
      <c r="F217" s="28" t="s">
        <v>11</v>
      </c>
      <c r="G217" s="33"/>
      <c r="H217" s="11"/>
      <c r="I217" s="15"/>
      <c r="J217" s="10">
        <v>14</v>
      </c>
      <c r="K217" s="10"/>
      <c r="L217" s="10">
        <f t="shared" si="58"/>
        <v>14</v>
      </c>
      <c r="M217" s="10" t="str">
        <f t="shared" si="59"/>
        <v>0</v>
      </c>
      <c r="N217" s="1">
        <f t="shared" si="60"/>
        <v>14</v>
      </c>
      <c r="O217" s="16">
        <f t="shared" si="61"/>
        <v>1</v>
      </c>
    </row>
    <row r="218" spans="1:15">
      <c r="B218" s="85" t="s">
        <v>346</v>
      </c>
      <c r="C218" s="48" t="s">
        <v>18</v>
      </c>
      <c r="D218" s="87" t="s">
        <v>83</v>
      </c>
      <c r="E218" s="113">
        <v>1941</v>
      </c>
      <c r="F218" s="28" t="s">
        <v>11</v>
      </c>
      <c r="G218" s="33"/>
      <c r="H218" s="11"/>
      <c r="I218" s="15"/>
      <c r="J218" s="10"/>
      <c r="K218" s="10">
        <v>14</v>
      </c>
      <c r="L218" s="10">
        <f t="shared" si="58"/>
        <v>14</v>
      </c>
      <c r="M218" s="10" t="str">
        <f t="shared" si="59"/>
        <v>0</v>
      </c>
      <c r="N218" s="1">
        <f t="shared" si="60"/>
        <v>14</v>
      </c>
      <c r="O218" s="16">
        <f t="shared" si="61"/>
        <v>1</v>
      </c>
    </row>
    <row r="219" spans="1:15">
      <c r="B219" s="85" t="s">
        <v>347</v>
      </c>
      <c r="C219" s="78" t="s">
        <v>214</v>
      </c>
      <c r="D219" s="87" t="s">
        <v>43</v>
      </c>
      <c r="E219" s="88">
        <v>1940</v>
      </c>
      <c r="F219" s="28" t="s">
        <v>11</v>
      </c>
      <c r="G219" s="33"/>
      <c r="H219" s="11"/>
      <c r="I219" s="15"/>
      <c r="J219" s="10"/>
      <c r="K219" s="10">
        <v>13</v>
      </c>
      <c r="L219" s="10">
        <f t="shared" si="58"/>
        <v>13</v>
      </c>
      <c r="M219" s="10" t="str">
        <f t="shared" si="59"/>
        <v>0</v>
      </c>
      <c r="N219" s="1">
        <f t="shared" si="60"/>
        <v>13</v>
      </c>
      <c r="O219" s="16">
        <f t="shared" si="61"/>
        <v>1</v>
      </c>
    </row>
    <row r="220" spans="1:15">
      <c r="F220" s="28" t="s">
        <v>11</v>
      </c>
      <c r="G220" s="33"/>
      <c r="H220" s="11"/>
      <c r="I220" s="15"/>
      <c r="J220" s="10"/>
      <c r="K220" s="10"/>
      <c r="L220" s="10">
        <f t="shared" ref="L220:L222" si="62">SUM(G220:K220)-M220</f>
        <v>0</v>
      </c>
      <c r="M220" s="10" t="str">
        <f t="shared" ref="M220:M222" si="63">IF(O220&gt;=5,MIN(G220:K220),"0")</f>
        <v>0</v>
      </c>
      <c r="N220" s="1">
        <f t="shared" ref="N220:N222" si="64">SUM(G220:K220)</f>
        <v>0</v>
      </c>
      <c r="O220" s="16">
        <f t="shared" ref="O220:O222" si="65">COUNTIF(G220:K220,"&gt;=1")</f>
        <v>0</v>
      </c>
    </row>
    <row r="221" spans="1:15">
      <c r="F221" s="28" t="s">
        <v>11</v>
      </c>
      <c r="G221" s="33"/>
      <c r="H221" s="11"/>
      <c r="I221" s="15"/>
      <c r="J221" s="10"/>
      <c r="K221" s="10"/>
      <c r="L221" s="10">
        <f t="shared" si="62"/>
        <v>0</v>
      </c>
      <c r="M221" s="10" t="str">
        <f t="shared" si="63"/>
        <v>0</v>
      </c>
      <c r="N221" s="1">
        <f t="shared" si="64"/>
        <v>0</v>
      </c>
      <c r="O221" s="16">
        <f t="shared" si="65"/>
        <v>0</v>
      </c>
    </row>
    <row r="222" spans="1:15">
      <c r="F222" s="28" t="s">
        <v>11</v>
      </c>
      <c r="G222" s="33"/>
      <c r="H222" s="11"/>
      <c r="I222" s="15"/>
      <c r="J222" s="10"/>
      <c r="K222" s="10"/>
      <c r="L222" s="10">
        <f t="shared" si="62"/>
        <v>0</v>
      </c>
      <c r="M222" s="10" t="str">
        <f t="shared" si="63"/>
        <v>0</v>
      </c>
      <c r="N222" s="1">
        <f t="shared" si="64"/>
        <v>0</v>
      </c>
      <c r="O222" s="16">
        <f t="shared" si="65"/>
        <v>0</v>
      </c>
    </row>
    <row r="223" spans="1:15" s="8" customFormat="1">
      <c r="A223" s="11"/>
      <c r="B223" s="17"/>
      <c r="C223" s="9"/>
      <c r="D223" s="9"/>
      <c r="E223" s="12" t="s">
        <v>78</v>
      </c>
      <c r="G223" s="9"/>
      <c r="H223" s="9"/>
      <c r="I223" s="15"/>
      <c r="J223" s="10"/>
      <c r="K223" s="10"/>
      <c r="L223" s="10"/>
      <c r="M223" s="10"/>
      <c r="N223" s="10"/>
      <c r="O223" s="16"/>
    </row>
    <row r="224" spans="1:15" s="8" customFormat="1">
      <c r="A224" s="21">
        <v>1</v>
      </c>
      <c r="B224" s="44" t="s">
        <v>195</v>
      </c>
      <c r="C224" s="96" t="s">
        <v>98</v>
      </c>
      <c r="D224" s="66" t="s">
        <v>33</v>
      </c>
      <c r="E224" s="38">
        <v>1982</v>
      </c>
      <c r="F224" s="28" t="s">
        <v>12</v>
      </c>
      <c r="G224" s="33"/>
      <c r="H224" s="11">
        <v>20</v>
      </c>
      <c r="I224" s="11">
        <v>20</v>
      </c>
      <c r="J224" s="10">
        <v>20</v>
      </c>
      <c r="K224" s="10">
        <v>20</v>
      </c>
      <c r="L224" s="10">
        <f t="shared" ref="L224:L248" si="66">SUM(G224:K224)-M224</f>
        <v>80</v>
      </c>
      <c r="M224" s="10" t="str">
        <f t="shared" ref="M224:M248" si="67">IF(O224&gt;=5,MIN(G224:K224),"0")</f>
        <v>0</v>
      </c>
      <c r="N224" s="1">
        <f t="shared" ref="N224:N248" si="68">SUM(G224:K224)</f>
        <v>80</v>
      </c>
      <c r="O224" s="16">
        <f t="shared" ref="O224:O248" si="69">COUNTIF(G224:K224,"&gt;=1")</f>
        <v>4</v>
      </c>
    </row>
    <row r="225" spans="1:15" s="8" customFormat="1">
      <c r="A225" s="21">
        <v>2</v>
      </c>
      <c r="B225" s="37" t="s">
        <v>196</v>
      </c>
      <c r="C225" s="48" t="s">
        <v>18</v>
      </c>
      <c r="D225" s="40" t="s">
        <v>83</v>
      </c>
      <c r="E225" s="38">
        <v>1979</v>
      </c>
      <c r="F225" s="28" t="s">
        <v>12</v>
      </c>
      <c r="G225" s="33"/>
      <c r="H225" s="11">
        <v>18</v>
      </c>
      <c r="I225" s="15">
        <v>16</v>
      </c>
      <c r="J225" s="10">
        <v>16</v>
      </c>
      <c r="K225" s="10">
        <v>14</v>
      </c>
      <c r="L225" s="10">
        <f t="shared" si="66"/>
        <v>64</v>
      </c>
      <c r="M225" s="10" t="str">
        <f t="shared" si="67"/>
        <v>0</v>
      </c>
      <c r="N225" s="1">
        <f t="shared" si="68"/>
        <v>64</v>
      </c>
      <c r="O225" s="16">
        <f t="shared" si="69"/>
        <v>4</v>
      </c>
    </row>
    <row r="226" spans="1:15">
      <c r="A226" s="21">
        <v>3</v>
      </c>
      <c r="B226" s="34" t="s">
        <v>132</v>
      </c>
      <c r="C226" s="53" t="s">
        <v>25</v>
      </c>
      <c r="D226" s="40" t="s">
        <v>93</v>
      </c>
      <c r="E226" s="36">
        <v>1975</v>
      </c>
      <c r="F226" s="28" t="s">
        <v>12</v>
      </c>
      <c r="G226" s="11">
        <v>20</v>
      </c>
      <c r="H226" s="11">
        <v>14</v>
      </c>
      <c r="I226" s="11">
        <v>12</v>
      </c>
      <c r="J226" s="10"/>
      <c r="K226" s="10">
        <v>7</v>
      </c>
      <c r="L226" s="10">
        <f t="shared" si="66"/>
        <v>53</v>
      </c>
      <c r="M226" s="10" t="str">
        <f t="shared" si="67"/>
        <v>0</v>
      </c>
      <c r="N226" s="1">
        <f t="shared" si="68"/>
        <v>53</v>
      </c>
      <c r="O226" s="16">
        <f t="shared" si="69"/>
        <v>4</v>
      </c>
    </row>
    <row r="227" spans="1:15">
      <c r="A227" s="21">
        <v>4</v>
      </c>
      <c r="B227" s="37" t="s">
        <v>223</v>
      </c>
      <c r="C227" s="78" t="s">
        <v>214</v>
      </c>
      <c r="D227" s="40" t="s">
        <v>43</v>
      </c>
      <c r="E227" s="38">
        <v>1975</v>
      </c>
      <c r="F227" s="28" t="s">
        <v>12</v>
      </c>
      <c r="G227" s="33"/>
      <c r="H227" s="11"/>
      <c r="I227" s="15">
        <v>18</v>
      </c>
      <c r="J227" s="10">
        <v>18</v>
      </c>
      <c r="K227" s="10">
        <v>13</v>
      </c>
      <c r="L227" s="10">
        <f t="shared" si="66"/>
        <v>49</v>
      </c>
      <c r="M227" s="10" t="str">
        <f t="shared" si="67"/>
        <v>0</v>
      </c>
      <c r="N227" s="1">
        <f t="shared" si="68"/>
        <v>49</v>
      </c>
      <c r="O227" s="16">
        <f t="shared" si="69"/>
        <v>3</v>
      </c>
    </row>
    <row r="228" spans="1:15">
      <c r="A228" s="21">
        <v>5</v>
      </c>
      <c r="B228" s="34" t="s">
        <v>135</v>
      </c>
      <c r="C228" s="62" t="s">
        <v>20</v>
      </c>
      <c r="D228" s="40" t="s">
        <v>19</v>
      </c>
      <c r="E228" s="36">
        <v>1974</v>
      </c>
      <c r="F228" s="28" t="s">
        <v>12</v>
      </c>
      <c r="G228" s="11">
        <v>14</v>
      </c>
      <c r="H228" s="11">
        <v>10</v>
      </c>
      <c r="I228" s="15">
        <v>11</v>
      </c>
      <c r="J228" s="10">
        <v>6</v>
      </c>
      <c r="K228" s="10">
        <v>4</v>
      </c>
      <c r="L228" s="10">
        <f t="shared" si="66"/>
        <v>41</v>
      </c>
      <c r="M228" s="10">
        <f t="shared" si="67"/>
        <v>4</v>
      </c>
      <c r="N228" s="1">
        <f t="shared" si="68"/>
        <v>45</v>
      </c>
      <c r="O228" s="16">
        <f t="shared" si="69"/>
        <v>5</v>
      </c>
    </row>
    <row r="229" spans="1:15">
      <c r="A229" s="21">
        <v>6</v>
      </c>
      <c r="B229" s="47" t="s">
        <v>198</v>
      </c>
      <c r="C229" s="58" t="s">
        <v>17</v>
      </c>
      <c r="D229" s="116" t="s">
        <v>16</v>
      </c>
      <c r="E229" s="10">
        <v>1993</v>
      </c>
      <c r="F229" s="28" t="s">
        <v>12</v>
      </c>
      <c r="G229" s="33"/>
      <c r="H229" s="11">
        <v>13</v>
      </c>
      <c r="I229" s="15"/>
      <c r="J229" s="10">
        <v>8</v>
      </c>
      <c r="K229" s="10">
        <v>8</v>
      </c>
      <c r="L229" s="10">
        <f t="shared" si="66"/>
        <v>29</v>
      </c>
      <c r="M229" s="10" t="str">
        <f t="shared" si="67"/>
        <v>0</v>
      </c>
      <c r="N229" s="1">
        <f t="shared" si="68"/>
        <v>29</v>
      </c>
      <c r="O229" s="16">
        <f t="shared" si="69"/>
        <v>3</v>
      </c>
    </row>
    <row r="230" spans="1:15">
      <c r="A230" s="21">
        <v>7</v>
      </c>
      <c r="B230" s="37" t="s">
        <v>137</v>
      </c>
      <c r="C230" s="48" t="s">
        <v>18</v>
      </c>
      <c r="D230" s="40" t="s">
        <v>83</v>
      </c>
      <c r="E230" s="38">
        <v>1973</v>
      </c>
      <c r="F230" s="28" t="s">
        <v>12</v>
      </c>
      <c r="G230" s="11">
        <v>12</v>
      </c>
      <c r="H230" s="11">
        <v>6</v>
      </c>
      <c r="I230" s="15"/>
      <c r="J230" s="10"/>
      <c r="K230" s="10">
        <v>2</v>
      </c>
      <c r="L230" s="10">
        <f t="shared" si="66"/>
        <v>20</v>
      </c>
      <c r="M230" s="10" t="str">
        <f t="shared" si="67"/>
        <v>0</v>
      </c>
      <c r="N230" s="1">
        <f t="shared" si="68"/>
        <v>20</v>
      </c>
      <c r="O230" s="16">
        <f t="shared" si="69"/>
        <v>3</v>
      </c>
    </row>
    <row r="231" spans="1:15">
      <c r="A231" s="31"/>
      <c r="B231" s="34" t="s">
        <v>133</v>
      </c>
      <c r="C231" s="53" t="s">
        <v>27</v>
      </c>
      <c r="D231" s="40" t="s">
        <v>26</v>
      </c>
      <c r="E231" s="36">
        <v>1978</v>
      </c>
      <c r="F231" s="28" t="s">
        <v>12</v>
      </c>
      <c r="G231" s="11">
        <v>18</v>
      </c>
      <c r="H231" s="11"/>
      <c r="I231" s="11">
        <v>13</v>
      </c>
      <c r="J231" s="10"/>
      <c r="K231" s="10"/>
      <c r="L231" s="10">
        <f t="shared" si="66"/>
        <v>31</v>
      </c>
      <c r="M231" s="10" t="str">
        <f t="shared" si="67"/>
        <v>0</v>
      </c>
      <c r="N231" s="1">
        <f t="shared" si="68"/>
        <v>31</v>
      </c>
      <c r="O231" s="16">
        <f t="shared" si="69"/>
        <v>2</v>
      </c>
    </row>
    <row r="232" spans="1:15" s="8" customFormat="1">
      <c r="A232" s="32"/>
      <c r="B232" s="34" t="s">
        <v>134</v>
      </c>
      <c r="C232" s="48" t="s">
        <v>18</v>
      </c>
      <c r="D232" s="40" t="s">
        <v>83</v>
      </c>
      <c r="E232" s="36">
        <v>1983</v>
      </c>
      <c r="F232" s="28" t="s">
        <v>12</v>
      </c>
      <c r="G232" s="11">
        <v>16</v>
      </c>
      <c r="H232" s="11">
        <v>11</v>
      </c>
      <c r="I232" s="15"/>
      <c r="J232" s="10"/>
      <c r="K232" s="10"/>
      <c r="L232" s="10">
        <f t="shared" si="66"/>
        <v>27</v>
      </c>
      <c r="M232" s="10" t="str">
        <f t="shared" si="67"/>
        <v>0</v>
      </c>
      <c r="N232" s="1">
        <f t="shared" si="68"/>
        <v>27</v>
      </c>
      <c r="O232" s="16">
        <f t="shared" si="69"/>
        <v>2</v>
      </c>
    </row>
    <row r="233" spans="1:15" s="8" customFormat="1">
      <c r="A233" s="32"/>
      <c r="B233" s="74" t="s">
        <v>224</v>
      </c>
      <c r="C233" s="61" t="s">
        <v>119</v>
      </c>
      <c r="D233" s="18" t="s">
        <v>23</v>
      </c>
      <c r="E233" s="73">
        <v>1974</v>
      </c>
      <c r="F233" s="28" t="s">
        <v>12</v>
      </c>
      <c r="G233" s="33"/>
      <c r="H233" s="11"/>
      <c r="I233" s="15">
        <v>14</v>
      </c>
      <c r="J233" s="10">
        <v>13</v>
      </c>
      <c r="K233" s="10"/>
      <c r="L233" s="10">
        <f t="shared" si="66"/>
        <v>27</v>
      </c>
      <c r="M233" s="10" t="str">
        <f t="shared" si="67"/>
        <v>0</v>
      </c>
      <c r="N233" s="1">
        <f t="shared" si="68"/>
        <v>27</v>
      </c>
      <c r="O233" s="16">
        <f t="shared" si="69"/>
        <v>2</v>
      </c>
    </row>
    <row r="234" spans="1:15">
      <c r="A234" s="32"/>
      <c r="B234" s="94" t="s">
        <v>267</v>
      </c>
      <c r="C234" s="95" t="s">
        <v>129</v>
      </c>
      <c r="D234" s="42" t="s">
        <v>130</v>
      </c>
      <c r="E234" s="88">
        <v>1976</v>
      </c>
      <c r="F234" s="28" t="s">
        <v>12</v>
      </c>
      <c r="G234" s="33"/>
      <c r="H234" s="11"/>
      <c r="I234" s="15"/>
      <c r="J234" s="10">
        <v>14</v>
      </c>
      <c r="K234" s="10">
        <v>12</v>
      </c>
      <c r="L234" s="10">
        <f t="shared" si="66"/>
        <v>26</v>
      </c>
      <c r="M234" s="10" t="str">
        <f t="shared" si="67"/>
        <v>0</v>
      </c>
      <c r="N234" s="1">
        <f t="shared" si="68"/>
        <v>26</v>
      </c>
      <c r="O234" s="16">
        <f t="shared" si="69"/>
        <v>2</v>
      </c>
    </row>
    <row r="235" spans="1:15" s="8" customFormat="1">
      <c r="A235" s="32"/>
      <c r="B235" s="85" t="s">
        <v>268</v>
      </c>
      <c r="C235" s="58" t="s">
        <v>17</v>
      </c>
      <c r="D235" s="87" t="s">
        <v>16</v>
      </c>
      <c r="E235" s="88">
        <v>1976</v>
      </c>
      <c r="F235" s="28" t="s">
        <v>12</v>
      </c>
      <c r="G235" s="33"/>
      <c r="H235" s="11"/>
      <c r="I235" s="15"/>
      <c r="J235" s="10">
        <v>12</v>
      </c>
      <c r="K235" s="10">
        <v>11</v>
      </c>
      <c r="L235" s="10">
        <f t="shared" si="66"/>
        <v>23</v>
      </c>
      <c r="M235" s="10" t="str">
        <f t="shared" si="67"/>
        <v>0</v>
      </c>
      <c r="N235" s="1">
        <f t="shared" si="68"/>
        <v>23</v>
      </c>
      <c r="O235" s="16">
        <f t="shared" si="69"/>
        <v>2</v>
      </c>
    </row>
    <row r="236" spans="1:15">
      <c r="A236" s="32"/>
      <c r="B236" s="37" t="s">
        <v>197</v>
      </c>
      <c r="C236" s="68" t="s">
        <v>157</v>
      </c>
      <c r="D236" s="40" t="s">
        <v>150</v>
      </c>
      <c r="E236" s="38">
        <v>1982</v>
      </c>
      <c r="F236" s="28" t="s">
        <v>12</v>
      </c>
      <c r="G236" s="33"/>
      <c r="H236" s="11">
        <v>16</v>
      </c>
      <c r="I236" s="15"/>
      <c r="J236" s="10"/>
      <c r="K236" s="10">
        <v>6</v>
      </c>
      <c r="L236" s="10">
        <f t="shared" si="66"/>
        <v>22</v>
      </c>
      <c r="M236" s="10" t="str">
        <f t="shared" si="67"/>
        <v>0</v>
      </c>
      <c r="N236" s="1">
        <f t="shared" si="68"/>
        <v>22</v>
      </c>
      <c r="O236" s="16">
        <f t="shared" si="69"/>
        <v>2</v>
      </c>
    </row>
    <row r="237" spans="1:15">
      <c r="A237" s="32"/>
      <c r="B237" s="34" t="s">
        <v>136</v>
      </c>
      <c r="C237" s="48" t="s">
        <v>18</v>
      </c>
      <c r="D237" s="40" t="s">
        <v>83</v>
      </c>
      <c r="E237" s="36">
        <v>1977</v>
      </c>
      <c r="F237" s="28" t="s">
        <v>12</v>
      </c>
      <c r="G237" s="11">
        <v>13</v>
      </c>
      <c r="H237" s="11">
        <v>8</v>
      </c>
      <c r="I237" s="15"/>
      <c r="J237" s="10"/>
      <c r="K237" s="10"/>
      <c r="L237" s="10">
        <f t="shared" si="66"/>
        <v>21</v>
      </c>
      <c r="M237" s="10" t="str">
        <f t="shared" si="67"/>
        <v>0</v>
      </c>
      <c r="N237" s="1">
        <f t="shared" si="68"/>
        <v>21</v>
      </c>
      <c r="O237" s="16">
        <f t="shared" si="69"/>
        <v>2</v>
      </c>
    </row>
    <row r="238" spans="1:15" s="8" customFormat="1">
      <c r="A238" s="14"/>
      <c r="B238" s="85" t="s">
        <v>266</v>
      </c>
      <c r="C238" s="93" t="s">
        <v>231</v>
      </c>
      <c r="D238" s="87" t="s">
        <v>60</v>
      </c>
      <c r="E238" s="36">
        <v>1978</v>
      </c>
      <c r="F238" s="28" t="s">
        <v>12</v>
      </c>
      <c r="G238" s="33"/>
      <c r="H238" s="11"/>
      <c r="I238" s="15"/>
      <c r="J238" s="10">
        <v>11</v>
      </c>
      <c r="K238" s="10">
        <v>9</v>
      </c>
      <c r="L238" s="10">
        <f t="shared" si="66"/>
        <v>20</v>
      </c>
      <c r="M238" s="10" t="str">
        <f t="shared" si="67"/>
        <v>0</v>
      </c>
      <c r="N238" s="1">
        <f t="shared" si="68"/>
        <v>20</v>
      </c>
      <c r="O238" s="16">
        <f t="shared" si="69"/>
        <v>2</v>
      </c>
    </row>
    <row r="239" spans="1:15">
      <c r="A239" s="32"/>
      <c r="B239" s="86" t="s">
        <v>270</v>
      </c>
      <c r="C239" s="65" t="s">
        <v>98</v>
      </c>
      <c r="D239" s="66" t="s">
        <v>33</v>
      </c>
      <c r="E239" s="88">
        <v>1978</v>
      </c>
      <c r="F239" s="28" t="s">
        <v>12</v>
      </c>
      <c r="G239" s="33"/>
      <c r="H239" s="11"/>
      <c r="I239" s="15"/>
      <c r="J239" s="10">
        <v>9</v>
      </c>
      <c r="K239" s="10">
        <v>10</v>
      </c>
      <c r="L239" s="10">
        <f t="shared" si="66"/>
        <v>19</v>
      </c>
      <c r="M239" s="10" t="str">
        <f t="shared" si="67"/>
        <v>0</v>
      </c>
      <c r="N239" s="1">
        <f t="shared" si="68"/>
        <v>19</v>
      </c>
      <c r="O239" s="16">
        <f t="shared" si="69"/>
        <v>2</v>
      </c>
    </row>
    <row r="240" spans="1:15">
      <c r="B240" s="86" t="s">
        <v>358</v>
      </c>
      <c r="C240" s="54" t="s">
        <v>25</v>
      </c>
      <c r="D240" s="87" t="s">
        <v>93</v>
      </c>
      <c r="E240" s="88">
        <v>1976</v>
      </c>
      <c r="F240" s="28" t="s">
        <v>12</v>
      </c>
      <c r="G240" s="33"/>
      <c r="H240" s="11"/>
      <c r="I240" s="15"/>
      <c r="J240" s="10"/>
      <c r="K240" s="10">
        <v>18</v>
      </c>
      <c r="L240" s="10">
        <f t="shared" si="66"/>
        <v>18</v>
      </c>
      <c r="M240" s="10" t="str">
        <f t="shared" si="67"/>
        <v>0</v>
      </c>
      <c r="N240" s="1">
        <f t="shared" si="68"/>
        <v>18</v>
      </c>
      <c r="O240" s="16">
        <f t="shared" si="69"/>
        <v>1</v>
      </c>
    </row>
    <row r="241" spans="1:15">
      <c r="B241" s="37" t="s">
        <v>199</v>
      </c>
      <c r="C241" s="75" t="s">
        <v>49</v>
      </c>
      <c r="D241" s="40" t="s">
        <v>48</v>
      </c>
      <c r="E241" s="38">
        <v>1988</v>
      </c>
      <c r="F241" s="28" t="s">
        <v>12</v>
      </c>
      <c r="G241" s="33"/>
      <c r="H241" s="11">
        <v>12</v>
      </c>
      <c r="I241" s="15"/>
      <c r="J241" s="15">
        <v>5</v>
      </c>
      <c r="K241" s="10"/>
      <c r="L241" s="10">
        <f t="shared" si="66"/>
        <v>17</v>
      </c>
      <c r="M241" s="10" t="str">
        <f t="shared" si="67"/>
        <v>0</v>
      </c>
      <c r="N241" s="1">
        <f t="shared" si="68"/>
        <v>17</v>
      </c>
      <c r="O241" s="16">
        <f t="shared" si="69"/>
        <v>2</v>
      </c>
    </row>
    <row r="242" spans="1:15">
      <c r="B242" s="22" t="s">
        <v>225</v>
      </c>
      <c r="C242" s="63" t="s">
        <v>104</v>
      </c>
      <c r="D242" s="40" t="s">
        <v>105</v>
      </c>
      <c r="E242" s="10">
        <v>1975</v>
      </c>
      <c r="F242" s="28" t="s">
        <v>12</v>
      </c>
      <c r="G242" s="33"/>
      <c r="H242" s="11"/>
      <c r="I242" s="15">
        <v>10</v>
      </c>
      <c r="J242" s="10">
        <v>7</v>
      </c>
      <c r="K242" s="10"/>
      <c r="L242" s="10">
        <f t="shared" si="66"/>
        <v>17</v>
      </c>
      <c r="M242" s="10" t="str">
        <f t="shared" si="67"/>
        <v>0</v>
      </c>
      <c r="N242" s="1">
        <f t="shared" si="68"/>
        <v>17</v>
      </c>
      <c r="O242" s="16">
        <f t="shared" si="69"/>
        <v>2</v>
      </c>
    </row>
    <row r="243" spans="1:15">
      <c r="B243" s="85" t="s">
        <v>359</v>
      </c>
      <c r="C243" s="57" t="s">
        <v>87</v>
      </c>
      <c r="D243" s="87" t="s">
        <v>28</v>
      </c>
      <c r="E243" s="88">
        <v>1977</v>
      </c>
      <c r="F243" s="28" t="s">
        <v>12</v>
      </c>
      <c r="G243" s="33"/>
      <c r="H243" s="11"/>
      <c r="I243" s="15"/>
      <c r="J243" s="10"/>
      <c r="K243" s="10">
        <v>16</v>
      </c>
      <c r="L243" s="10">
        <f t="shared" si="66"/>
        <v>16</v>
      </c>
      <c r="M243" s="10" t="str">
        <f t="shared" si="67"/>
        <v>0</v>
      </c>
      <c r="N243" s="1">
        <f t="shared" si="68"/>
        <v>16</v>
      </c>
      <c r="O243" s="16">
        <f t="shared" si="69"/>
        <v>1</v>
      </c>
    </row>
    <row r="244" spans="1:15">
      <c r="B244" s="85" t="s">
        <v>269</v>
      </c>
      <c r="C244" s="90" t="s">
        <v>231</v>
      </c>
      <c r="D244" s="87" t="s">
        <v>60</v>
      </c>
      <c r="E244" s="73">
        <v>1974</v>
      </c>
      <c r="F244" s="28" t="s">
        <v>12</v>
      </c>
      <c r="G244" s="33"/>
      <c r="H244" s="11"/>
      <c r="I244" s="15"/>
      <c r="J244" s="10">
        <v>10</v>
      </c>
      <c r="K244" s="10"/>
      <c r="L244" s="10">
        <f t="shared" si="66"/>
        <v>10</v>
      </c>
      <c r="M244" s="10" t="str">
        <f t="shared" si="67"/>
        <v>0</v>
      </c>
      <c r="N244" s="1">
        <f t="shared" si="68"/>
        <v>10</v>
      </c>
      <c r="O244" s="16">
        <f t="shared" si="69"/>
        <v>1</v>
      </c>
    </row>
    <row r="245" spans="1:15">
      <c r="B245" s="37" t="s">
        <v>200</v>
      </c>
      <c r="C245" s="68" t="s">
        <v>157</v>
      </c>
      <c r="D245" s="40" t="s">
        <v>150</v>
      </c>
      <c r="E245" s="38">
        <v>1987</v>
      </c>
      <c r="F245" s="28" t="s">
        <v>12</v>
      </c>
      <c r="G245" s="33"/>
      <c r="H245" s="11">
        <v>9</v>
      </c>
      <c r="I245" s="15"/>
      <c r="J245" s="10"/>
      <c r="K245" s="10"/>
      <c r="L245" s="10">
        <f t="shared" si="66"/>
        <v>9</v>
      </c>
      <c r="M245" s="10" t="str">
        <f t="shared" si="67"/>
        <v>0</v>
      </c>
      <c r="N245" s="1">
        <f t="shared" si="68"/>
        <v>9</v>
      </c>
      <c r="O245" s="16">
        <f t="shared" si="69"/>
        <v>1</v>
      </c>
    </row>
    <row r="246" spans="1:15">
      <c r="B246" s="34" t="s">
        <v>201</v>
      </c>
      <c r="C246" s="48" t="s">
        <v>18</v>
      </c>
      <c r="D246" s="77" t="s">
        <v>83</v>
      </c>
      <c r="E246" s="36">
        <v>1978</v>
      </c>
      <c r="F246" s="28" t="s">
        <v>12</v>
      </c>
      <c r="G246" s="33"/>
      <c r="H246" s="11">
        <v>7</v>
      </c>
      <c r="I246" s="15"/>
      <c r="J246" s="10"/>
      <c r="K246" s="10"/>
      <c r="L246" s="10">
        <f t="shared" si="66"/>
        <v>7</v>
      </c>
      <c r="M246" s="10" t="str">
        <f t="shared" si="67"/>
        <v>0</v>
      </c>
      <c r="N246" s="1">
        <f t="shared" si="68"/>
        <v>7</v>
      </c>
      <c r="O246" s="16">
        <f t="shared" si="69"/>
        <v>1</v>
      </c>
    </row>
    <row r="247" spans="1:15">
      <c r="B247" s="85" t="s">
        <v>360</v>
      </c>
      <c r="C247" s="68" t="s">
        <v>157</v>
      </c>
      <c r="D247" s="87" t="s">
        <v>150</v>
      </c>
      <c r="E247" s="88">
        <v>1988</v>
      </c>
      <c r="F247" s="28" t="s">
        <v>12</v>
      </c>
      <c r="G247" s="33"/>
      <c r="H247" s="11"/>
      <c r="I247" s="15"/>
      <c r="J247" s="10"/>
      <c r="K247" s="10">
        <v>5</v>
      </c>
      <c r="L247" s="10">
        <f t="shared" si="66"/>
        <v>5</v>
      </c>
      <c r="M247" s="10" t="str">
        <f t="shared" si="67"/>
        <v>0</v>
      </c>
      <c r="N247" s="1">
        <f t="shared" si="68"/>
        <v>5</v>
      </c>
      <c r="O247" s="16">
        <f t="shared" si="69"/>
        <v>1</v>
      </c>
    </row>
    <row r="248" spans="1:15">
      <c r="B248" s="85" t="s">
        <v>361</v>
      </c>
      <c r="C248" s="55" t="s">
        <v>35</v>
      </c>
      <c r="D248" s="87" t="s">
        <v>108</v>
      </c>
      <c r="E248" s="88">
        <v>1983</v>
      </c>
      <c r="F248" s="28" t="s">
        <v>12</v>
      </c>
      <c r="G248" s="33"/>
      <c r="H248" s="11"/>
      <c r="I248" s="15"/>
      <c r="J248" s="10"/>
      <c r="K248" s="10">
        <v>3</v>
      </c>
      <c r="L248" s="10">
        <f t="shared" si="66"/>
        <v>3</v>
      </c>
      <c r="M248" s="10" t="str">
        <f t="shared" si="67"/>
        <v>0</v>
      </c>
      <c r="N248" s="1">
        <f t="shared" si="68"/>
        <v>3</v>
      </c>
      <c r="O248" s="16">
        <f t="shared" si="69"/>
        <v>1</v>
      </c>
    </row>
    <row r="249" spans="1:15">
      <c r="F249" s="28" t="s">
        <v>12</v>
      </c>
      <c r="G249" s="33"/>
      <c r="H249" s="11"/>
      <c r="I249" s="15"/>
      <c r="J249" s="10"/>
      <c r="K249" s="10"/>
      <c r="L249" s="10">
        <f t="shared" ref="L249" si="70">SUM(G249:K249)-M249</f>
        <v>0</v>
      </c>
      <c r="M249" s="10" t="str">
        <f t="shared" ref="M249" si="71">IF(O249&gt;=5,MIN(G249:K249),"0")</f>
        <v>0</v>
      </c>
      <c r="N249" s="1">
        <f t="shared" ref="N249" si="72">SUM(G249:K249)</f>
        <v>0</v>
      </c>
      <c r="O249" s="16">
        <f t="shared" ref="O249" si="73">COUNTIF(G249:K249,"&gt;=1")</f>
        <v>0</v>
      </c>
    </row>
    <row r="250" spans="1:15">
      <c r="F250" s="28" t="s">
        <v>12</v>
      </c>
      <c r="G250" s="33"/>
      <c r="H250" s="11"/>
      <c r="I250" s="15"/>
      <c r="J250" s="10"/>
      <c r="K250" s="10"/>
      <c r="L250" s="10">
        <f t="shared" ref="L250:L251" si="74">SUM(G250:K250)-M250</f>
        <v>0</v>
      </c>
      <c r="M250" s="10" t="str">
        <f t="shared" ref="M250:M251" si="75">IF(O250&gt;=5,MIN(G250:K250),"0")</f>
        <v>0</v>
      </c>
      <c r="N250" s="1">
        <f t="shared" ref="N250:N251" si="76">SUM(G250:K250)</f>
        <v>0</v>
      </c>
      <c r="O250" s="16">
        <f t="shared" ref="O250:O251" si="77">COUNTIF(G250:K250,"&gt;=1")</f>
        <v>0</v>
      </c>
    </row>
    <row r="251" spans="1:15">
      <c r="F251" s="28" t="s">
        <v>12</v>
      </c>
      <c r="G251" s="33"/>
      <c r="H251" s="11"/>
      <c r="I251" s="15"/>
      <c r="J251" s="10"/>
      <c r="K251" s="10"/>
      <c r="L251" s="10">
        <f t="shared" si="74"/>
        <v>0</v>
      </c>
      <c r="M251" s="10" t="str">
        <f t="shared" si="75"/>
        <v>0</v>
      </c>
      <c r="N251" s="1">
        <f t="shared" si="76"/>
        <v>0</v>
      </c>
      <c r="O251" s="16">
        <f t="shared" si="77"/>
        <v>0</v>
      </c>
    </row>
    <row r="252" spans="1:15" s="8" customFormat="1">
      <c r="A252" s="9"/>
      <c r="B252" s="9"/>
      <c r="C252" s="9"/>
      <c r="D252" s="9"/>
      <c r="E252" s="12" t="s">
        <v>79</v>
      </c>
      <c r="G252" s="9"/>
      <c r="H252" s="9"/>
      <c r="I252" s="10"/>
      <c r="J252" s="10"/>
      <c r="K252" s="10"/>
      <c r="L252" s="10"/>
      <c r="M252" s="10"/>
      <c r="N252" s="10"/>
      <c r="O252" s="16"/>
    </row>
    <row r="253" spans="1:15" s="8" customFormat="1">
      <c r="A253" s="21">
        <v>1</v>
      </c>
      <c r="B253" s="34" t="s">
        <v>138</v>
      </c>
      <c r="C253" s="58" t="s">
        <v>17</v>
      </c>
      <c r="D253" s="59" t="s">
        <v>16</v>
      </c>
      <c r="E253" s="36">
        <v>1967</v>
      </c>
      <c r="F253" s="27" t="s">
        <v>13</v>
      </c>
      <c r="G253" s="11">
        <v>20</v>
      </c>
      <c r="H253" s="11">
        <v>20</v>
      </c>
      <c r="I253" s="11"/>
      <c r="J253" s="11">
        <v>20</v>
      </c>
      <c r="K253" s="10">
        <v>12</v>
      </c>
      <c r="L253" s="10">
        <f t="shared" ref="L253:L271" si="78">SUM(G253:K253)-M253</f>
        <v>72</v>
      </c>
      <c r="M253" s="10" t="str">
        <f t="shared" ref="M253:M271" si="79">IF(O253&gt;=5,MIN(G253:K253),"0")</f>
        <v>0</v>
      </c>
      <c r="N253" s="1">
        <f t="shared" ref="N253:N271" si="80">SUM(G253:K253)</f>
        <v>72</v>
      </c>
      <c r="O253" s="16">
        <f t="shared" ref="O253:O271" si="81">COUNTIF(G253:K253,"&gt;=1")</f>
        <v>4</v>
      </c>
    </row>
    <row r="254" spans="1:15" s="8" customFormat="1">
      <c r="A254" s="21">
        <v>2</v>
      </c>
      <c r="B254" s="44" t="s">
        <v>139</v>
      </c>
      <c r="C254" s="54" t="s">
        <v>25</v>
      </c>
      <c r="D254" s="40" t="s">
        <v>93</v>
      </c>
      <c r="E254" s="38">
        <v>1971</v>
      </c>
      <c r="F254" s="27" t="s">
        <v>13</v>
      </c>
      <c r="G254" s="11">
        <v>18</v>
      </c>
      <c r="H254" s="11">
        <v>18</v>
      </c>
      <c r="I254" s="11">
        <v>20</v>
      </c>
      <c r="J254" s="11"/>
      <c r="K254" s="10">
        <v>16</v>
      </c>
      <c r="L254" s="10">
        <f t="shared" si="78"/>
        <v>72</v>
      </c>
      <c r="M254" s="10" t="str">
        <f t="shared" si="79"/>
        <v>0</v>
      </c>
      <c r="N254" s="1">
        <f t="shared" si="80"/>
        <v>72</v>
      </c>
      <c r="O254" s="16">
        <f t="shared" si="81"/>
        <v>4</v>
      </c>
    </row>
    <row r="255" spans="1:15" s="8" customFormat="1">
      <c r="A255" s="21">
        <v>3</v>
      </c>
      <c r="B255" s="34" t="s">
        <v>140</v>
      </c>
      <c r="C255" s="55" t="s">
        <v>35</v>
      </c>
      <c r="D255" s="40" t="s">
        <v>108</v>
      </c>
      <c r="E255" s="36">
        <v>1964</v>
      </c>
      <c r="F255" s="27" t="s">
        <v>13</v>
      </c>
      <c r="G255" s="11">
        <v>16</v>
      </c>
      <c r="H255" s="11">
        <v>14</v>
      </c>
      <c r="I255" s="11">
        <v>18</v>
      </c>
      <c r="J255" s="10"/>
      <c r="K255" s="10">
        <v>13</v>
      </c>
      <c r="L255" s="10">
        <f t="shared" si="78"/>
        <v>61</v>
      </c>
      <c r="M255" s="10" t="str">
        <f t="shared" si="79"/>
        <v>0</v>
      </c>
      <c r="N255" s="1">
        <f t="shared" si="80"/>
        <v>61</v>
      </c>
      <c r="O255" s="16">
        <f t="shared" si="81"/>
        <v>4</v>
      </c>
    </row>
    <row r="256" spans="1:15">
      <c r="A256" s="21">
        <v>4</v>
      </c>
      <c r="B256" s="44" t="s">
        <v>141</v>
      </c>
      <c r="C256" s="61" t="s">
        <v>119</v>
      </c>
      <c r="D256" s="40" t="s">
        <v>23</v>
      </c>
      <c r="E256" s="38">
        <v>1964</v>
      </c>
      <c r="F256" s="27" t="s">
        <v>13</v>
      </c>
      <c r="G256" s="11">
        <v>14</v>
      </c>
      <c r="H256" s="11">
        <v>13</v>
      </c>
      <c r="I256" s="15">
        <v>16</v>
      </c>
      <c r="J256" s="10">
        <v>10</v>
      </c>
      <c r="K256" s="10"/>
      <c r="L256" s="10">
        <f t="shared" si="78"/>
        <v>53</v>
      </c>
      <c r="M256" s="10" t="str">
        <f t="shared" si="79"/>
        <v>0</v>
      </c>
      <c r="N256" s="1">
        <f t="shared" si="80"/>
        <v>53</v>
      </c>
      <c r="O256" s="16">
        <f t="shared" si="81"/>
        <v>4</v>
      </c>
    </row>
    <row r="257" spans="1:15" s="8" customFormat="1">
      <c r="A257" s="21">
        <v>5</v>
      </c>
      <c r="B257" s="37" t="s">
        <v>202</v>
      </c>
      <c r="C257" s="58" t="s">
        <v>17</v>
      </c>
      <c r="D257" s="40" t="s">
        <v>16</v>
      </c>
      <c r="E257" s="38">
        <v>1966</v>
      </c>
      <c r="F257" s="27" t="s">
        <v>13</v>
      </c>
      <c r="G257" s="33"/>
      <c r="H257" s="11">
        <v>16</v>
      </c>
      <c r="I257" s="15"/>
      <c r="J257" s="10">
        <v>16</v>
      </c>
      <c r="K257" s="10">
        <v>18</v>
      </c>
      <c r="L257" s="10">
        <f t="shared" si="78"/>
        <v>50</v>
      </c>
      <c r="M257" s="10" t="str">
        <f t="shared" si="79"/>
        <v>0</v>
      </c>
      <c r="N257" s="1">
        <f t="shared" si="80"/>
        <v>50</v>
      </c>
      <c r="O257" s="16">
        <f t="shared" si="81"/>
        <v>3</v>
      </c>
    </row>
    <row r="258" spans="1:15">
      <c r="A258" s="21">
        <v>6</v>
      </c>
      <c r="B258" s="34" t="s">
        <v>142</v>
      </c>
      <c r="C258" s="53" t="s">
        <v>27</v>
      </c>
      <c r="D258" s="40" t="s">
        <v>26</v>
      </c>
      <c r="E258" s="36">
        <v>1968</v>
      </c>
      <c r="F258" s="27" t="s">
        <v>13</v>
      </c>
      <c r="G258" s="11">
        <v>13</v>
      </c>
      <c r="H258" s="11">
        <v>12</v>
      </c>
      <c r="I258" s="15">
        <v>14</v>
      </c>
      <c r="J258" s="10">
        <v>7</v>
      </c>
      <c r="K258" s="10"/>
      <c r="L258" s="10">
        <f t="shared" si="78"/>
        <v>46</v>
      </c>
      <c r="M258" s="10" t="str">
        <f t="shared" si="79"/>
        <v>0</v>
      </c>
      <c r="N258" s="1">
        <f t="shared" si="80"/>
        <v>46</v>
      </c>
      <c r="O258" s="16">
        <f t="shared" si="81"/>
        <v>4</v>
      </c>
    </row>
    <row r="259" spans="1:15">
      <c r="A259" s="21">
        <v>7</v>
      </c>
      <c r="B259" s="34" t="s">
        <v>143</v>
      </c>
      <c r="C259" s="58" t="s">
        <v>17</v>
      </c>
      <c r="D259" s="59" t="s">
        <v>16</v>
      </c>
      <c r="E259" s="36">
        <v>1968</v>
      </c>
      <c r="F259" s="27" t="s">
        <v>13</v>
      </c>
      <c r="G259" s="11">
        <v>12</v>
      </c>
      <c r="H259" s="11"/>
      <c r="I259" s="15"/>
      <c r="J259" s="10">
        <v>11</v>
      </c>
      <c r="K259" s="10">
        <v>10</v>
      </c>
      <c r="L259" s="10">
        <f t="shared" si="78"/>
        <v>33</v>
      </c>
      <c r="M259" s="10" t="str">
        <f t="shared" si="79"/>
        <v>0</v>
      </c>
      <c r="N259" s="1">
        <f t="shared" si="80"/>
        <v>33</v>
      </c>
      <c r="O259" s="16">
        <f t="shared" si="81"/>
        <v>3</v>
      </c>
    </row>
    <row r="260" spans="1:15" s="8" customFormat="1">
      <c r="A260" s="21">
        <v>8</v>
      </c>
      <c r="B260" s="22" t="s">
        <v>203</v>
      </c>
      <c r="C260" s="58" t="s">
        <v>17</v>
      </c>
      <c r="D260" s="59" t="s">
        <v>16</v>
      </c>
      <c r="E260" s="10">
        <v>1963</v>
      </c>
      <c r="F260" s="27" t="s">
        <v>13</v>
      </c>
      <c r="G260" s="33"/>
      <c r="H260" s="11">
        <v>11</v>
      </c>
      <c r="I260" s="15"/>
      <c r="J260" s="10">
        <v>9</v>
      </c>
      <c r="K260" s="10">
        <v>8</v>
      </c>
      <c r="L260" s="10">
        <f t="shared" si="78"/>
        <v>28</v>
      </c>
      <c r="M260" s="10" t="str">
        <f t="shared" si="79"/>
        <v>0</v>
      </c>
      <c r="N260" s="1">
        <f t="shared" si="80"/>
        <v>28</v>
      </c>
      <c r="O260" s="16">
        <f t="shared" si="81"/>
        <v>3</v>
      </c>
    </row>
    <row r="261" spans="1:15">
      <c r="A261" s="21"/>
      <c r="B261" s="85" t="s">
        <v>273</v>
      </c>
      <c r="C261" s="62" t="s">
        <v>20</v>
      </c>
      <c r="D261" s="101" t="s">
        <v>19</v>
      </c>
      <c r="E261" s="88">
        <v>1969</v>
      </c>
      <c r="F261" s="27" t="s">
        <v>13</v>
      </c>
      <c r="G261" s="33"/>
      <c r="H261" s="11"/>
      <c r="I261" s="15"/>
      <c r="J261" s="10">
        <v>13</v>
      </c>
      <c r="K261" s="10">
        <v>14</v>
      </c>
      <c r="L261" s="10">
        <f t="shared" si="78"/>
        <v>27</v>
      </c>
      <c r="M261" s="10" t="str">
        <f t="shared" si="79"/>
        <v>0</v>
      </c>
      <c r="N261" s="1">
        <f t="shared" si="80"/>
        <v>27</v>
      </c>
      <c r="O261" s="16">
        <f t="shared" si="81"/>
        <v>2</v>
      </c>
    </row>
    <row r="262" spans="1:15">
      <c r="A262" s="21"/>
      <c r="B262" s="94" t="s">
        <v>362</v>
      </c>
      <c r="C262" s="46" t="s">
        <v>129</v>
      </c>
      <c r="D262" s="42" t="s">
        <v>130</v>
      </c>
      <c r="E262" s="67">
        <v>1968</v>
      </c>
      <c r="F262" s="27" t="s">
        <v>13</v>
      </c>
      <c r="G262" s="33"/>
      <c r="H262" s="11"/>
      <c r="I262" s="15"/>
      <c r="J262" s="10"/>
      <c r="K262" s="10">
        <v>20</v>
      </c>
      <c r="L262" s="10">
        <f t="shared" si="78"/>
        <v>20</v>
      </c>
      <c r="M262" s="10" t="str">
        <f t="shared" si="79"/>
        <v>0</v>
      </c>
      <c r="N262" s="1">
        <f t="shared" si="80"/>
        <v>20</v>
      </c>
      <c r="O262" s="16">
        <f t="shared" si="81"/>
        <v>1</v>
      </c>
    </row>
    <row r="263" spans="1:15">
      <c r="A263" s="32"/>
      <c r="B263" s="85" t="s">
        <v>271</v>
      </c>
      <c r="C263" s="58" t="s">
        <v>17</v>
      </c>
      <c r="D263" s="87" t="s">
        <v>16</v>
      </c>
      <c r="E263" s="88">
        <v>1967</v>
      </c>
      <c r="F263" s="27" t="s">
        <v>13</v>
      </c>
      <c r="G263" s="33"/>
      <c r="H263" s="11"/>
      <c r="I263" s="15"/>
      <c r="J263" s="10">
        <v>18</v>
      </c>
      <c r="K263" s="10"/>
      <c r="L263" s="10">
        <f t="shared" si="78"/>
        <v>18</v>
      </c>
      <c r="M263" s="10" t="str">
        <f t="shared" si="79"/>
        <v>0</v>
      </c>
      <c r="N263" s="1">
        <f t="shared" si="80"/>
        <v>18</v>
      </c>
      <c r="O263" s="16">
        <f t="shared" si="81"/>
        <v>1</v>
      </c>
    </row>
    <row r="264" spans="1:15">
      <c r="A264" s="32"/>
      <c r="B264" s="22" t="s">
        <v>276</v>
      </c>
      <c r="C264" s="58" t="s">
        <v>17</v>
      </c>
      <c r="D264" s="59" t="s">
        <v>16</v>
      </c>
      <c r="E264" s="10">
        <v>1972</v>
      </c>
      <c r="F264" s="27" t="s">
        <v>13</v>
      </c>
      <c r="G264" s="33"/>
      <c r="H264" s="11"/>
      <c r="I264" s="15"/>
      <c r="J264" s="10">
        <v>8</v>
      </c>
      <c r="K264" s="10">
        <v>9</v>
      </c>
      <c r="L264" s="10">
        <f t="shared" si="78"/>
        <v>17</v>
      </c>
      <c r="M264" s="10" t="str">
        <f t="shared" si="79"/>
        <v>0</v>
      </c>
      <c r="N264" s="1">
        <f t="shared" si="80"/>
        <v>17</v>
      </c>
      <c r="O264" s="16">
        <f t="shared" si="81"/>
        <v>2</v>
      </c>
    </row>
    <row r="265" spans="1:15">
      <c r="B265" s="85" t="s">
        <v>272</v>
      </c>
      <c r="C265" s="90" t="s">
        <v>231</v>
      </c>
      <c r="D265" s="87" t="s">
        <v>60</v>
      </c>
      <c r="E265" s="38">
        <v>1972</v>
      </c>
      <c r="F265" s="27" t="s">
        <v>13</v>
      </c>
      <c r="G265" s="33"/>
      <c r="H265" s="11"/>
      <c r="I265" s="15"/>
      <c r="J265" s="10">
        <v>14</v>
      </c>
      <c r="K265" s="10"/>
      <c r="L265" s="10">
        <f t="shared" si="78"/>
        <v>14</v>
      </c>
      <c r="M265" s="10" t="str">
        <f t="shared" si="79"/>
        <v>0</v>
      </c>
      <c r="N265" s="1">
        <f t="shared" si="80"/>
        <v>14</v>
      </c>
      <c r="O265" s="16">
        <f t="shared" si="81"/>
        <v>1</v>
      </c>
    </row>
    <row r="266" spans="1:15">
      <c r="B266" s="37" t="s">
        <v>228</v>
      </c>
      <c r="C266" s="84" t="s">
        <v>18</v>
      </c>
      <c r="D266" s="40" t="s">
        <v>83</v>
      </c>
      <c r="E266" s="38">
        <v>1971</v>
      </c>
      <c r="F266" s="27" t="s">
        <v>13</v>
      </c>
      <c r="G266" s="33"/>
      <c r="H266" s="11"/>
      <c r="I266" s="15">
        <v>13</v>
      </c>
      <c r="J266" s="10"/>
      <c r="K266" s="10"/>
      <c r="L266" s="10">
        <f t="shared" si="78"/>
        <v>13</v>
      </c>
      <c r="M266" s="10" t="str">
        <f t="shared" si="79"/>
        <v>0</v>
      </c>
      <c r="N266" s="1">
        <f t="shared" si="80"/>
        <v>13</v>
      </c>
      <c r="O266" s="16">
        <f t="shared" si="81"/>
        <v>1</v>
      </c>
    </row>
    <row r="267" spans="1:15">
      <c r="B267" s="34" t="s">
        <v>275</v>
      </c>
      <c r="C267" s="90" t="s">
        <v>231</v>
      </c>
      <c r="D267" s="87" t="s">
        <v>60</v>
      </c>
      <c r="E267" s="38">
        <v>1965</v>
      </c>
      <c r="F267" s="27" t="s">
        <v>13</v>
      </c>
      <c r="G267" s="33"/>
      <c r="H267" s="11"/>
      <c r="I267" s="15"/>
      <c r="J267" s="10">
        <v>12</v>
      </c>
      <c r="K267" s="10"/>
      <c r="L267" s="10">
        <f t="shared" si="78"/>
        <v>12</v>
      </c>
      <c r="M267" s="10" t="str">
        <f t="shared" si="79"/>
        <v>0</v>
      </c>
      <c r="N267" s="1">
        <f t="shared" si="80"/>
        <v>12</v>
      </c>
      <c r="O267" s="16">
        <f t="shared" si="81"/>
        <v>1</v>
      </c>
    </row>
    <row r="268" spans="1:15">
      <c r="B268" s="22" t="s">
        <v>363</v>
      </c>
      <c r="C268" s="53" t="s">
        <v>27</v>
      </c>
      <c r="D268" s="116" t="s">
        <v>26</v>
      </c>
      <c r="E268" s="10">
        <v>1965</v>
      </c>
      <c r="F268" s="27" t="s">
        <v>13</v>
      </c>
      <c r="G268" s="33"/>
      <c r="H268" s="11"/>
      <c r="I268" s="15"/>
      <c r="J268" s="10"/>
      <c r="K268" s="10">
        <v>11</v>
      </c>
      <c r="L268" s="10">
        <f t="shared" si="78"/>
        <v>11</v>
      </c>
      <c r="M268" s="10" t="str">
        <f t="shared" si="79"/>
        <v>0</v>
      </c>
      <c r="N268" s="1">
        <f t="shared" si="80"/>
        <v>11</v>
      </c>
      <c r="O268" s="16">
        <f t="shared" si="81"/>
        <v>1</v>
      </c>
    </row>
    <row r="269" spans="1:15">
      <c r="B269" s="22" t="s">
        <v>204</v>
      </c>
      <c r="C269" s="75" t="s">
        <v>49</v>
      </c>
      <c r="D269" s="82" t="s">
        <v>48</v>
      </c>
      <c r="E269" s="10">
        <v>1969</v>
      </c>
      <c r="F269" s="27" t="s">
        <v>13</v>
      </c>
      <c r="G269" s="33"/>
      <c r="H269" s="11">
        <v>10</v>
      </c>
      <c r="I269" s="15"/>
      <c r="J269" s="10"/>
      <c r="K269" s="10"/>
      <c r="L269" s="10">
        <f t="shared" si="78"/>
        <v>10</v>
      </c>
      <c r="M269" s="10" t="str">
        <f t="shared" si="79"/>
        <v>0</v>
      </c>
      <c r="N269" s="1">
        <f t="shared" si="80"/>
        <v>10</v>
      </c>
      <c r="O269" s="16">
        <f t="shared" si="81"/>
        <v>1</v>
      </c>
    </row>
    <row r="270" spans="1:15">
      <c r="B270" s="85" t="s">
        <v>364</v>
      </c>
      <c r="C270" s="53" t="s">
        <v>25</v>
      </c>
      <c r="D270" s="87" t="s">
        <v>93</v>
      </c>
      <c r="E270" s="88">
        <v>1970</v>
      </c>
      <c r="F270" s="27" t="s">
        <v>13</v>
      </c>
      <c r="G270" s="33"/>
      <c r="H270" s="11"/>
      <c r="I270" s="15"/>
      <c r="J270" s="10"/>
      <c r="K270" s="10">
        <v>7</v>
      </c>
      <c r="L270" s="10">
        <f t="shared" si="78"/>
        <v>7</v>
      </c>
      <c r="M270" s="10" t="str">
        <f t="shared" si="79"/>
        <v>0</v>
      </c>
      <c r="N270" s="1">
        <f t="shared" si="80"/>
        <v>7</v>
      </c>
      <c r="O270" s="16">
        <f t="shared" si="81"/>
        <v>1</v>
      </c>
    </row>
    <row r="271" spans="1:15">
      <c r="B271" s="37" t="s">
        <v>144</v>
      </c>
      <c r="C271" s="56" t="s">
        <v>115</v>
      </c>
      <c r="D271" s="40" t="s">
        <v>116</v>
      </c>
      <c r="E271" s="38">
        <v>1965</v>
      </c>
      <c r="F271" s="27" t="s">
        <v>13</v>
      </c>
      <c r="G271" s="45" t="s">
        <v>145</v>
      </c>
      <c r="H271" s="11"/>
      <c r="I271" s="15"/>
      <c r="J271" s="10"/>
      <c r="K271" s="10"/>
      <c r="L271" s="10">
        <f t="shared" si="78"/>
        <v>0</v>
      </c>
      <c r="M271" s="10" t="str">
        <f t="shared" si="79"/>
        <v>0</v>
      </c>
      <c r="N271" s="1">
        <f t="shared" si="80"/>
        <v>0</v>
      </c>
      <c r="O271" s="16">
        <f t="shared" si="81"/>
        <v>0</v>
      </c>
    </row>
    <row r="272" spans="1:15">
      <c r="F272" s="27" t="s">
        <v>13</v>
      </c>
      <c r="G272" s="33"/>
      <c r="H272" s="11"/>
      <c r="I272" s="15"/>
      <c r="J272" s="10"/>
      <c r="K272" s="10"/>
      <c r="L272" s="10">
        <f t="shared" ref="L272:L274" si="82">SUM(G272:K272)-M272</f>
        <v>0</v>
      </c>
      <c r="M272" s="10" t="str">
        <f t="shared" ref="M272:M274" si="83">IF(O272&gt;=5,MIN(G272:K272),"0")</f>
        <v>0</v>
      </c>
      <c r="N272" s="1">
        <f t="shared" ref="N272:N274" si="84">SUM(G272:K272)</f>
        <v>0</v>
      </c>
      <c r="O272" s="16">
        <f t="shared" ref="O272:O274" si="85">COUNTIF(G272:K272,"&gt;=1")</f>
        <v>0</v>
      </c>
    </row>
    <row r="273" spans="1:15">
      <c r="F273" s="27" t="s">
        <v>13</v>
      </c>
      <c r="G273" s="33"/>
      <c r="H273" s="11"/>
      <c r="I273" s="15"/>
      <c r="J273" s="10"/>
      <c r="K273" s="10"/>
      <c r="L273" s="10">
        <f t="shared" si="82"/>
        <v>0</v>
      </c>
      <c r="M273" s="10" t="str">
        <f t="shared" si="83"/>
        <v>0</v>
      </c>
      <c r="N273" s="1">
        <f t="shared" si="84"/>
        <v>0</v>
      </c>
      <c r="O273" s="16">
        <f t="shared" si="85"/>
        <v>0</v>
      </c>
    </row>
    <row r="274" spans="1:15">
      <c r="F274" s="27" t="s">
        <v>13</v>
      </c>
      <c r="G274" s="33"/>
      <c r="H274" s="11"/>
      <c r="I274" s="15"/>
      <c r="J274" s="10"/>
      <c r="K274" s="10"/>
      <c r="L274" s="10">
        <f t="shared" si="82"/>
        <v>0</v>
      </c>
      <c r="M274" s="10" t="str">
        <f t="shared" si="83"/>
        <v>0</v>
      </c>
      <c r="N274" s="1">
        <f t="shared" si="84"/>
        <v>0</v>
      </c>
      <c r="O274" s="16">
        <f t="shared" si="85"/>
        <v>0</v>
      </c>
    </row>
    <row r="275" spans="1:15" s="8" customFormat="1">
      <c r="A275" s="11"/>
      <c r="B275" s="17"/>
      <c r="C275" s="9"/>
      <c r="D275" s="9"/>
      <c r="E275" s="12" t="s">
        <v>80</v>
      </c>
      <c r="G275" s="9"/>
      <c r="H275" s="9"/>
      <c r="I275" s="15"/>
      <c r="J275" s="10"/>
      <c r="K275" s="10"/>
      <c r="L275" s="10"/>
      <c r="M275" s="10"/>
      <c r="N275" s="10"/>
      <c r="O275" s="16"/>
    </row>
    <row r="276" spans="1:15" s="8" customFormat="1">
      <c r="A276" s="21">
        <v>1</v>
      </c>
      <c r="B276" s="34" t="s">
        <v>146</v>
      </c>
      <c r="C276" s="62" t="s">
        <v>20</v>
      </c>
      <c r="D276" s="40" t="s">
        <v>19</v>
      </c>
      <c r="E276" s="36">
        <v>1959</v>
      </c>
      <c r="F276" s="28" t="s">
        <v>14</v>
      </c>
      <c r="G276" s="76">
        <v>20</v>
      </c>
      <c r="H276" s="11"/>
      <c r="I276" s="76">
        <v>20</v>
      </c>
      <c r="J276" s="10">
        <v>20</v>
      </c>
      <c r="K276" s="10">
        <v>20</v>
      </c>
      <c r="L276" s="10">
        <f t="shared" ref="L276:L285" si="86">SUM(G276:K276)-M276</f>
        <v>80</v>
      </c>
      <c r="M276" s="10" t="str">
        <f t="shared" ref="M276:M285" si="87">IF(O276&gt;=5,MIN(G276:K276),"0")</f>
        <v>0</v>
      </c>
      <c r="N276" s="1">
        <f t="shared" ref="N276:N285" si="88">SUM(G276:K276)</f>
        <v>80</v>
      </c>
      <c r="O276" s="16">
        <f t="shared" ref="O276:O285" si="89">COUNTIF(G276:K276,"&gt;=1")</f>
        <v>4</v>
      </c>
    </row>
    <row r="277" spans="1:15" s="8" customFormat="1">
      <c r="A277" s="21">
        <v>2</v>
      </c>
      <c r="B277" s="37" t="s">
        <v>206</v>
      </c>
      <c r="C277" s="84" t="s">
        <v>18</v>
      </c>
      <c r="D277" s="40" t="s">
        <v>83</v>
      </c>
      <c r="E277" s="38">
        <v>1959</v>
      </c>
      <c r="F277" s="28" t="s">
        <v>14</v>
      </c>
      <c r="G277" s="33"/>
      <c r="H277" s="11">
        <v>18</v>
      </c>
      <c r="I277" s="15">
        <v>14</v>
      </c>
      <c r="J277" s="10">
        <v>16</v>
      </c>
      <c r="K277" s="10">
        <v>16</v>
      </c>
      <c r="L277" s="10">
        <f t="shared" si="86"/>
        <v>64</v>
      </c>
      <c r="M277" s="10" t="str">
        <f t="shared" si="87"/>
        <v>0</v>
      </c>
      <c r="N277" s="1">
        <f t="shared" si="88"/>
        <v>64</v>
      </c>
      <c r="O277" s="16">
        <f t="shared" si="89"/>
        <v>4</v>
      </c>
    </row>
    <row r="278" spans="1:15">
      <c r="A278" s="21">
        <v>3</v>
      </c>
      <c r="B278" s="22" t="s">
        <v>207</v>
      </c>
      <c r="C278" s="58" t="s">
        <v>17</v>
      </c>
      <c r="D278" s="59" t="s">
        <v>16</v>
      </c>
      <c r="E278" s="10">
        <v>1950</v>
      </c>
      <c r="F278" s="28" t="s">
        <v>14</v>
      </c>
      <c r="G278" s="33"/>
      <c r="H278" s="11">
        <v>16</v>
      </c>
      <c r="I278" s="15"/>
      <c r="J278" s="10">
        <v>14</v>
      </c>
      <c r="K278" s="10">
        <v>13</v>
      </c>
      <c r="L278" s="10">
        <f t="shared" si="86"/>
        <v>43</v>
      </c>
      <c r="M278" s="10" t="str">
        <f t="shared" si="87"/>
        <v>0</v>
      </c>
      <c r="N278" s="1">
        <f t="shared" si="88"/>
        <v>43</v>
      </c>
      <c r="O278" s="16">
        <f t="shared" si="89"/>
        <v>3</v>
      </c>
    </row>
    <row r="279" spans="1:15">
      <c r="A279" s="32"/>
      <c r="B279" s="22" t="s">
        <v>205</v>
      </c>
      <c r="C279" s="62" t="s">
        <v>20</v>
      </c>
      <c r="D279" s="59" t="s">
        <v>19</v>
      </c>
      <c r="E279" s="10">
        <v>1953</v>
      </c>
      <c r="F279" s="28" t="s">
        <v>14</v>
      </c>
      <c r="G279" s="33"/>
      <c r="H279" s="76">
        <v>20</v>
      </c>
      <c r="I279" s="76"/>
      <c r="J279" s="10"/>
      <c r="K279" s="10"/>
      <c r="L279" s="10">
        <f t="shared" si="86"/>
        <v>20</v>
      </c>
      <c r="M279" s="10" t="str">
        <f t="shared" si="87"/>
        <v>0</v>
      </c>
      <c r="N279" s="1">
        <f t="shared" si="88"/>
        <v>20</v>
      </c>
      <c r="O279" s="16">
        <f t="shared" si="89"/>
        <v>1</v>
      </c>
    </row>
    <row r="280" spans="1:15" s="8" customFormat="1">
      <c r="A280" s="31"/>
      <c r="B280" s="47" t="s">
        <v>227</v>
      </c>
      <c r="C280" s="60" t="s">
        <v>89</v>
      </c>
      <c r="D280" s="59" t="s">
        <v>36</v>
      </c>
      <c r="E280" s="10">
        <v>1947</v>
      </c>
      <c r="F280" s="28" t="s">
        <v>14</v>
      </c>
      <c r="G280" s="33"/>
      <c r="H280" s="11"/>
      <c r="I280" s="15">
        <v>18</v>
      </c>
      <c r="K280" s="10"/>
      <c r="L280" s="10">
        <f t="shared" si="86"/>
        <v>18</v>
      </c>
      <c r="M280" s="10" t="str">
        <f t="shared" si="87"/>
        <v>0</v>
      </c>
      <c r="N280" s="1">
        <f t="shared" si="88"/>
        <v>18</v>
      </c>
      <c r="O280" s="16">
        <f t="shared" si="89"/>
        <v>1</v>
      </c>
    </row>
    <row r="281" spans="1:15">
      <c r="B281" s="34" t="s">
        <v>274</v>
      </c>
      <c r="C281" s="90" t="s">
        <v>231</v>
      </c>
      <c r="D281" s="101" t="s">
        <v>60</v>
      </c>
      <c r="E281" s="88">
        <v>1961</v>
      </c>
      <c r="F281" s="28" t="s">
        <v>14</v>
      </c>
      <c r="G281" s="33"/>
      <c r="H281" s="11"/>
      <c r="I281" s="15"/>
      <c r="J281" s="10">
        <v>18</v>
      </c>
      <c r="K281" s="10"/>
      <c r="L281" s="10">
        <f t="shared" si="86"/>
        <v>18</v>
      </c>
      <c r="M281" s="10" t="str">
        <f t="shared" si="87"/>
        <v>0</v>
      </c>
      <c r="N281" s="1">
        <f t="shared" si="88"/>
        <v>18</v>
      </c>
      <c r="O281" s="16">
        <f t="shared" si="89"/>
        <v>1</v>
      </c>
    </row>
    <row r="282" spans="1:15">
      <c r="B282" s="47" t="s">
        <v>365</v>
      </c>
      <c r="C282" s="58" t="s">
        <v>17</v>
      </c>
      <c r="D282" s="59" t="s">
        <v>16</v>
      </c>
      <c r="E282" s="38">
        <v>1962</v>
      </c>
      <c r="F282" s="28" t="s">
        <v>14</v>
      </c>
      <c r="G282" s="33"/>
      <c r="H282" s="11"/>
      <c r="I282" s="15"/>
      <c r="J282" s="10"/>
      <c r="K282" s="10">
        <v>18</v>
      </c>
      <c r="L282" s="10">
        <f t="shared" si="86"/>
        <v>18</v>
      </c>
      <c r="M282" s="10" t="str">
        <f t="shared" si="87"/>
        <v>0</v>
      </c>
      <c r="N282" s="1">
        <f t="shared" si="88"/>
        <v>18</v>
      </c>
      <c r="O282" s="16">
        <f t="shared" si="89"/>
        <v>1</v>
      </c>
    </row>
    <row r="283" spans="1:15">
      <c r="B283" s="22" t="s">
        <v>226</v>
      </c>
      <c r="C283" s="58" t="s">
        <v>17</v>
      </c>
      <c r="D283" s="116" t="s">
        <v>16</v>
      </c>
      <c r="E283" s="1">
        <v>1956</v>
      </c>
      <c r="F283" s="28" t="s">
        <v>14</v>
      </c>
      <c r="G283" s="33"/>
      <c r="H283" s="11"/>
      <c r="I283" s="15">
        <v>16</v>
      </c>
      <c r="J283" s="10"/>
      <c r="K283" s="10"/>
      <c r="L283" s="10">
        <f t="shared" si="86"/>
        <v>16</v>
      </c>
      <c r="M283" s="10" t="str">
        <f t="shared" si="87"/>
        <v>0</v>
      </c>
      <c r="N283" s="1">
        <f t="shared" si="88"/>
        <v>16</v>
      </c>
      <c r="O283" s="16">
        <f t="shared" si="89"/>
        <v>1</v>
      </c>
    </row>
    <row r="284" spans="1:15">
      <c r="B284" s="85" t="s">
        <v>366</v>
      </c>
      <c r="C284" s="117" t="s">
        <v>148</v>
      </c>
      <c r="D284" s="118" t="s">
        <v>147</v>
      </c>
      <c r="E284" s="113">
        <v>1960</v>
      </c>
      <c r="F284" s="28" t="s">
        <v>14</v>
      </c>
      <c r="G284" s="33"/>
      <c r="H284" s="11"/>
      <c r="I284" s="15"/>
      <c r="J284" s="10"/>
      <c r="K284" s="10">
        <v>14</v>
      </c>
      <c r="L284" s="10">
        <f t="shared" si="86"/>
        <v>14</v>
      </c>
      <c r="M284" s="10" t="str">
        <f t="shared" si="87"/>
        <v>0</v>
      </c>
      <c r="N284" s="1">
        <f t="shared" si="88"/>
        <v>14</v>
      </c>
      <c r="O284" s="16">
        <f t="shared" si="89"/>
        <v>1</v>
      </c>
    </row>
    <row r="285" spans="1:15">
      <c r="B285" s="94" t="s">
        <v>367</v>
      </c>
      <c r="C285" s="115" t="s">
        <v>129</v>
      </c>
      <c r="D285" s="42" t="s">
        <v>130</v>
      </c>
      <c r="E285" s="67">
        <v>1951</v>
      </c>
      <c r="F285" s="28" t="s">
        <v>14</v>
      </c>
      <c r="G285" s="33"/>
      <c r="H285" s="11"/>
      <c r="I285" s="15"/>
      <c r="J285" s="10"/>
      <c r="K285" s="10">
        <v>12</v>
      </c>
      <c r="L285" s="10">
        <f t="shared" si="86"/>
        <v>12</v>
      </c>
      <c r="M285" s="10" t="str">
        <f t="shared" si="87"/>
        <v>0</v>
      </c>
      <c r="N285" s="1">
        <f t="shared" si="88"/>
        <v>12</v>
      </c>
      <c r="O285" s="16">
        <f t="shared" si="89"/>
        <v>1</v>
      </c>
    </row>
    <row r="286" spans="1:15">
      <c r="F286" s="28" t="s">
        <v>14</v>
      </c>
      <c r="G286" s="33"/>
      <c r="H286" s="11"/>
      <c r="I286" s="15"/>
      <c r="J286" s="10"/>
      <c r="K286" s="10"/>
      <c r="L286" s="10">
        <f t="shared" ref="L286:L288" si="90">SUM(G286:K286)-M286</f>
        <v>0</v>
      </c>
      <c r="M286" s="10" t="str">
        <f t="shared" ref="M286:M288" si="91">IF(O286&gt;=5,MIN(G286:K286),"0")</f>
        <v>0</v>
      </c>
      <c r="N286" s="1">
        <f t="shared" ref="N286:N288" si="92">SUM(G286:K286)</f>
        <v>0</v>
      </c>
      <c r="O286" s="16">
        <f t="shared" ref="O286:O288" si="93">COUNTIF(G286:K286,"&gt;=1")</f>
        <v>0</v>
      </c>
    </row>
    <row r="287" spans="1:15">
      <c r="F287" s="28" t="s">
        <v>14</v>
      </c>
      <c r="G287" s="33"/>
      <c r="H287" s="11"/>
      <c r="I287" s="15"/>
      <c r="J287" s="10"/>
      <c r="K287" s="10"/>
      <c r="L287" s="10">
        <f t="shared" si="90"/>
        <v>0</v>
      </c>
      <c r="M287" s="10" t="str">
        <f t="shared" si="91"/>
        <v>0</v>
      </c>
      <c r="N287" s="1">
        <f t="shared" si="92"/>
        <v>0</v>
      </c>
      <c r="O287" s="16">
        <f t="shared" si="93"/>
        <v>0</v>
      </c>
    </row>
    <row r="288" spans="1:15">
      <c r="F288" s="28" t="s">
        <v>14</v>
      </c>
      <c r="G288" s="33"/>
      <c r="H288" s="11"/>
      <c r="I288" s="15"/>
      <c r="J288" s="10"/>
      <c r="K288" s="10"/>
      <c r="L288" s="10">
        <f t="shared" si="90"/>
        <v>0</v>
      </c>
      <c r="M288" s="10" t="str">
        <f t="shared" si="91"/>
        <v>0</v>
      </c>
      <c r="N288" s="1">
        <f t="shared" si="92"/>
        <v>0</v>
      </c>
      <c r="O288" s="16">
        <f t="shared" si="93"/>
        <v>0</v>
      </c>
    </row>
  </sheetData>
  <sheetProtection selectLockedCells="1" selectUnlockedCells="1"/>
  <sortState ref="B276:O285">
    <sortCondition descending="1" ref="L276:L285"/>
  </sortState>
  <mergeCells count="1">
    <mergeCell ref="A1:O1"/>
  </mergeCells>
  <conditionalFormatting sqref="M113:M175 O2 M276:M288 M5:M43 M212:M222 M45:M111 M253:M274 M224:M251 M177:M210">
    <cfRule type="cellIs" dxfId="1" priority="118" stopIfTrue="1" operator="lessThan">
      <formula>7</formula>
    </cfRule>
  </conditionalFormatting>
  <printOptions horizontalCentered="1" gridLines="1"/>
  <pageMargins left="0.39370078740157483" right="0.39370078740157483" top="0.59055118110236227" bottom="0.59055118110236227" header="0.51181102362204722" footer="0.31496062992125984"/>
  <pageSetup paperSize="9" scale="60" firstPageNumber="0" orientation="portrait" horizontalDpi="300" verticalDpi="300" r:id="rId1"/>
  <headerFooter alignWithMargins="0"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zoomScale="90" zoomScaleNormal="90" workbookViewId="0">
      <selection activeCell="J17" sqref="J17"/>
    </sheetView>
  </sheetViews>
  <sheetFormatPr defaultColWidth="10.5703125" defaultRowHeight="15"/>
  <cols>
    <col min="1" max="1" width="3.42578125" customWidth="1"/>
    <col min="2" max="2" width="6.85546875" customWidth="1"/>
    <col min="3" max="3" width="59" customWidth="1"/>
    <col min="4" max="4" width="1" customWidth="1"/>
    <col min="5" max="10" width="9.5703125" customWidth="1"/>
    <col min="11" max="13" width="10.140625" customWidth="1"/>
    <col min="14" max="243" width="9.140625" customWidth="1"/>
  </cols>
  <sheetData>
    <row r="1" spans="1:10" ht="44.25">
      <c r="A1" s="128" t="s">
        <v>69</v>
      </c>
      <c r="B1" s="128"/>
      <c r="C1" s="128"/>
      <c r="D1" s="128"/>
      <c r="E1" s="128"/>
      <c r="F1" s="128"/>
      <c r="G1" s="128"/>
      <c r="H1" s="128"/>
      <c r="I1" s="128"/>
      <c r="J1" s="128"/>
    </row>
    <row r="2" spans="1:10" ht="93" customHeight="1">
      <c r="A2" s="18"/>
      <c r="B2" s="19"/>
      <c r="C2" s="20"/>
      <c r="D2" s="19"/>
      <c r="E2" s="5" t="s">
        <v>81</v>
      </c>
      <c r="F2" s="5" t="s">
        <v>70</v>
      </c>
      <c r="G2" s="5" t="s">
        <v>229</v>
      </c>
      <c r="H2" s="5" t="s">
        <v>71</v>
      </c>
      <c r="I2" s="5" t="s">
        <v>72</v>
      </c>
      <c r="J2" s="6" t="s">
        <v>15</v>
      </c>
    </row>
    <row r="3" spans="1:10" ht="23.25" customHeight="1">
      <c r="A3" s="21">
        <v>1</v>
      </c>
      <c r="B3" s="22" t="s">
        <v>16</v>
      </c>
      <c r="C3" s="23" t="s">
        <v>17</v>
      </c>
      <c r="E3" s="24">
        <f>SUM(INDIVIDUALI!G7,INDIVIDUALI!G13,INDIVIDUALI!G19,INDIVIDUALI!G20,INDIVIDUALI!G30,INDIVIDUALI!G40,INDIVIDUALI!G46,INDIVIDUALI!G48,INDIVIDUALI!G50,INDIVIDUALI!G55,INDIVIDUALI!G57,INDIVIDUALI!G58,INDIVIDUALI!G69,INDIVIDUALI!G79,INDIVIDUALI!G86,INDIVIDUALI!G90,INDIVIDUALI!G92,INDIVIDUALI!G100,INDIVIDUALI!G102,INDIVIDUALI!G103,INDIVIDUALI!G106,INDIVIDUALI!G117,INDIVIDUALI!G119,INDIVIDUALI!G125,INDIVIDUALI!G129,INDIVIDUALI!G130,INDIVIDUALI!G139,INDIVIDUALI!G141,INDIVIDUALI!G143,INDIVIDUALI!G144,INDIVIDUALI!G157,INDIVIDUALI!G181,INDIVIDUALI!G182,INDIVIDUALI!G185,INDIVIDUALI!G195,INDIVIDUALI!G199,INDIVIDUALI!G229,INDIVIDUALI!G235,INDIVIDUALI!G253,INDIVIDUALI!G257,INDIVIDUALI!G259,INDIVIDUALI!G260,INDIVIDUALI!G263,INDIVIDUALI!G264,INDIVIDUALI!G278,INDIVIDUALI!G282,INDIVIDUALI!G283)</f>
        <v>129</v>
      </c>
      <c r="F3" s="24">
        <f>SUM(INDIVIDUALI!H7,INDIVIDUALI!H13,INDIVIDUALI!H19,INDIVIDUALI!H20,INDIVIDUALI!H30,INDIVIDUALI!H40,INDIVIDUALI!H46,INDIVIDUALI!H48,INDIVIDUALI!H50,INDIVIDUALI!H55,INDIVIDUALI!H57,INDIVIDUALI!H58,INDIVIDUALI!H69,INDIVIDUALI!H79,INDIVIDUALI!H86,INDIVIDUALI!H90,INDIVIDUALI!H92,INDIVIDUALI!H100,INDIVIDUALI!H102,INDIVIDUALI!H103,INDIVIDUALI!H106,INDIVIDUALI!H117,INDIVIDUALI!H119,INDIVIDUALI!H125,INDIVIDUALI!H129,INDIVIDUALI!H130,INDIVIDUALI!H139,INDIVIDUALI!H141,INDIVIDUALI!H143,INDIVIDUALI!H144,INDIVIDUALI!H157,INDIVIDUALI!H181,INDIVIDUALI!H182,INDIVIDUALI!H185,INDIVIDUALI!H195,INDIVIDUALI!H199,INDIVIDUALI!H229,INDIVIDUALI!H235,INDIVIDUALI!H253,INDIVIDUALI!H257,INDIVIDUALI!H259,INDIVIDUALI!H260,INDIVIDUALI!H263,INDIVIDUALI!H264,INDIVIDUALI!H278,INDIVIDUALI!H282,INDIVIDUALI!H283)</f>
        <v>244</v>
      </c>
      <c r="G3" s="24">
        <f>SUM(INDIVIDUALI!I7,INDIVIDUALI!I13,INDIVIDUALI!I19,INDIVIDUALI!I20,INDIVIDUALI!I30,INDIVIDUALI!I40,INDIVIDUALI!I46,INDIVIDUALI!I48,INDIVIDUALI!I50,INDIVIDUALI!I55,INDIVIDUALI!I57,INDIVIDUALI!I58,INDIVIDUALI!I69,INDIVIDUALI!I79,INDIVIDUALI!I86,INDIVIDUALI!I90,INDIVIDUALI!I92,INDIVIDUALI!I100,INDIVIDUALI!I102,INDIVIDUALI!I103,INDIVIDUALI!I106,INDIVIDUALI!I117,INDIVIDUALI!I119,INDIVIDUALI!I125,INDIVIDUALI!I129,INDIVIDUALI!I130,INDIVIDUALI!I139,INDIVIDUALI!I141,INDIVIDUALI!I143,INDIVIDUALI!I144,INDIVIDUALI!I157,INDIVIDUALI!I181,INDIVIDUALI!I182,INDIVIDUALI!I185,INDIVIDUALI!I195,INDIVIDUALI!I199,INDIVIDUALI!I229,INDIVIDUALI!I235,INDIVIDUALI!I253,INDIVIDUALI!I257,INDIVIDUALI!I259,INDIVIDUALI!I260,INDIVIDUALI!I263,INDIVIDUALI!I264,INDIVIDUALI!I278,INDIVIDUALI!I282,INDIVIDUALI!I283)</f>
        <v>92</v>
      </c>
      <c r="H3" s="24">
        <f>SUM(INDIVIDUALI!J7,INDIVIDUALI!J13,INDIVIDUALI!J19,INDIVIDUALI!J20,INDIVIDUALI!J30,INDIVIDUALI!J40,INDIVIDUALI!J46,INDIVIDUALI!J48,INDIVIDUALI!J50,INDIVIDUALI!J55,INDIVIDUALI!J57,INDIVIDUALI!J58,INDIVIDUALI!J69,INDIVIDUALI!J79,INDIVIDUALI!J86,INDIVIDUALI!J90,INDIVIDUALI!J92,INDIVIDUALI!J100,INDIVIDUALI!J102,INDIVIDUALI!J103,INDIVIDUALI!J106,INDIVIDUALI!J117,INDIVIDUALI!J119,INDIVIDUALI!J125,INDIVIDUALI!J129,INDIVIDUALI!J130,INDIVIDUALI!J139,INDIVIDUALI!J141,INDIVIDUALI!J143,INDIVIDUALI!J144,INDIVIDUALI!J157,INDIVIDUALI!J181,INDIVIDUALI!J182,INDIVIDUALI!J185,INDIVIDUALI!J195,INDIVIDUALI!J199,INDIVIDUALI!J229,INDIVIDUALI!J235,INDIVIDUALI!J253,INDIVIDUALI!J257,INDIVIDUALI!J259,INDIVIDUALI!J260,INDIVIDUALI!J263,INDIVIDUALI!J264,INDIVIDUALI!J278,INDIVIDUALI!J282,INDIVIDUALI!J283)</f>
        <v>282</v>
      </c>
      <c r="I3" s="24">
        <f>SUM(INDIVIDUALI!K7,INDIVIDUALI!K13,INDIVIDUALI!K19,INDIVIDUALI!K20,INDIVIDUALI!K30,INDIVIDUALI!K40,INDIVIDUALI!K46,INDIVIDUALI!K48,INDIVIDUALI!K50,INDIVIDUALI!K55,INDIVIDUALI!K57,INDIVIDUALI!K58,INDIVIDUALI!K69,INDIVIDUALI!K79,INDIVIDUALI!K86,INDIVIDUALI!K90,INDIVIDUALI!K92,INDIVIDUALI!K100,INDIVIDUALI!K102,INDIVIDUALI!K103,INDIVIDUALI!K106,INDIVIDUALI!K117,INDIVIDUALI!K119,INDIVIDUALI!K125,INDIVIDUALI!K129,INDIVIDUALI!K130,INDIVIDUALI!K139,INDIVIDUALI!K141,INDIVIDUALI!K143,INDIVIDUALI!K144,INDIVIDUALI!K157,INDIVIDUALI!K181,INDIVIDUALI!K182,INDIVIDUALI!K185,INDIVIDUALI!K195,INDIVIDUALI!K199,INDIVIDUALI!K229,INDIVIDUALI!K235,INDIVIDUALI!K253,INDIVIDUALI!K257,INDIVIDUALI!K259,INDIVIDUALI!K260,INDIVIDUALI!K263,INDIVIDUALI!K264,INDIVIDUALI!K278,INDIVIDUALI!K282,INDIVIDUALI!K283)</f>
        <v>220</v>
      </c>
      <c r="J3" s="24">
        <f>SUM(E3:I3)</f>
        <v>967</v>
      </c>
    </row>
    <row r="4" spans="1:10" ht="23.25" customHeight="1">
      <c r="A4" s="21">
        <v>2</v>
      </c>
      <c r="B4" s="51" t="s">
        <v>83</v>
      </c>
      <c r="C4" s="23" t="s">
        <v>18</v>
      </c>
      <c r="E4" s="24">
        <f>SUM(INDIVIDUALI!G5,INDIVIDUALI!G6,INDIVIDUALI!G10,INDIVIDUALI!G18,INDIVIDUALI!G22,INDIVIDUALI!G36,INDIVIDUALI!G52,INDIVIDUALI!G56,INDIVIDUALI!G67,INDIVIDUALI!G71,INDIVIDUALI!G73,INDIVIDUALI!G115,INDIVIDUALI!G124,INDIVIDUALI!G160,INDIVIDUALI!G163,INDIVIDUALI!G168,INDIVIDUALI!G170,INDIVIDUALI!G179,INDIVIDUALI!G183,INDIVIDUALI!G200,INDIVIDUALI!G218,INDIVIDUALI!G225,INDIVIDUALI!G230,INDIVIDUALI!G232,INDIVIDUALI!G237,INDIVIDUALI!G246,INDIVIDUALI!G266,INDIVIDUALI!G277)</f>
        <v>141</v>
      </c>
      <c r="F4" s="24">
        <f>SUM(INDIVIDUALI!H5,INDIVIDUALI!H6,INDIVIDUALI!H10,INDIVIDUALI!H18,INDIVIDUALI!H22,INDIVIDUALI!H36,INDIVIDUALI!H52,INDIVIDUALI!H56,INDIVIDUALI!H67,INDIVIDUALI!H71,INDIVIDUALI!H73,INDIVIDUALI!H115,INDIVIDUALI!H124,INDIVIDUALI!H160,INDIVIDUALI!H163,INDIVIDUALI!H168,INDIVIDUALI!H170,INDIVIDUALI!H179,INDIVIDUALI!H183,INDIVIDUALI!H200,INDIVIDUALI!H218,INDIVIDUALI!H225,INDIVIDUALI!H230,INDIVIDUALI!H232,INDIVIDUALI!H237,INDIVIDUALI!H246,INDIVIDUALI!H266,INDIVIDUALI!H277)</f>
        <v>168</v>
      </c>
      <c r="G4" s="24">
        <f>SUM(INDIVIDUALI!I5,INDIVIDUALI!I6,INDIVIDUALI!I10,INDIVIDUALI!I18,INDIVIDUALI!I22,INDIVIDUALI!I36,INDIVIDUALI!I52,INDIVIDUALI!I56,INDIVIDUALI!I67,INDIVIDUALI!I71,INDIVIDUALI!I73,INDIVIDUALI!I115,INDIVIDUALI!I124,INDIVIDUALI!I160,INDIVIDUALI!I163,INDIVIDUALI!I168,INDIVIDUALI!I170,INDIVIDUALI!I179,INDIVIDUALI!I183,INDIVIDUALI!I200,INDIVIDUALI!I218,INDIVIDUALI!I225,INDIVIDUALI!I230,INDIVIDUALI!I232,INDIVIDUALI!I237,INDIVIDUALI!I246,INDIVIDUALI!I266,INDIVIDUALI!I277)</f>
        <v>134</v>
      </c>
      <c r="H4" s="24">
        <f>SUM(INDIVIDUALI!J5,INDIVIDUALI!J6,INDIVIDUALI!J10,INDIVIDUALI!J18,INDIVIDUALI!J22,INDIVIDUALI!J36,INDIVIDUALI!J52,INDIVIDUALI!J56,INDIVIDUALI!J67,INDIVIDUALI!J71,INDIVIDUALI!J73,INDIVIDUALI!J115,INDIVIDUALI!J124,INDIVIDUALI!J160,INDIVIDUALI!J163,INDIVIDUALI!J168,INDIVIDUALI!J170,INDIVIDUALI!J179,INDIVIDUALI!J183,INDIVIDUALI!J200,INDIVIDUALI!J218,INDIVIDUALI!J225,INDIVIDUALI!J230,INDIVIDUALI!J232,INDIVIDUALI!J237,INDIVIDUALI!J246,INDIVIDUALI!J266,INDIVIDUALI!J277)</f>
        <v>135</v>
      </c>
      <c r="I4" s="24">
        <f>SUM(INDIVIDUALI!K5,INDIVIDUALI!K6,INDIVIDUALI!K10,INDIVIDUALI!K18,INDIVIDUALI!K22,INDIVIDUALI!K36,INDIVIDUALI!K52,INDIVIDUALI!K56,INDIVIDUALI!K67,INDIVIDUALI!K71,INDIVIDUALI!K73,INDIVIDUALI!K115,INDIVIDUALI!K124,INDIVIDUALI!K160,INDIVIDUALI!K163,INDIVIDUALI!K168,INDIVIDUALI!K170,INDIVIDUALI!K179,INDIVIDUALI!K183,INDIVIDUALI!K200,INDIVIDUALI!K218,INDIVIDUALI!K225,INDIVIDUALI!K230,INDIVIDUALI!K232,INDIVIDUALI!K237,INDIVIDUALI!K246,INDIVIDUALI!K266,INDIVIDUALI!K277)</f>
        <v>134</v>
      </c>
      <c r="J4" s="24">
        <f>SUM(E4:I4)</f>
        <v>712</v>
      </c>
    </row>
    <row r="5" spans="1:10" ht="23.25" customHeight="1">
      <c r="A5" s="21">
        <v>3</v>
      </c>
      <c r="B5" s="22" t="s">
        <v>28</v>
      </c>
      <c r="C5" s="23" t="s">
        <v>29</v>
      </c>
      <c r="E5" s="24">
        <f>SUM(INDIVIDUALI!G8,INDIVIDUALI!G17,INDIVIDUALI!G45,INDIVIDUALI!G64,INDIVIDUALI!G66,INDIVIDUALI!G75,INDIVIDUALI!G113,INDIVIDUALI!G114,INDIVIDUALI!G122,INDIVIDUALI!G123,INDIVIDUALI!G146,INDIVIDUALI!G180,INDIVIDUALI!G187,INDIVIDUALI!G243)</f>
        <v>40</v>
      </c>
      <c r="F5" s="24">
        <f>SUM(INDIVIDUALI!H8,INDIVIDUALI!H17,INDIVIDUALI!H45,INDIVIDUALI!H64,INDIVIDUALI!H66,INDIVIDUALI!H75,INDIVIDUALI!H113,INDIVIDUALI!H114,INDIVIDUALI!H122,INDIVIDUALI!H123,INDIVIDUALI!H146,INDIVIDUALI!H180,INDIVIDUALI!H187,INDIVIDUALI!H243)</f>
        <v>112</v>
      </c>
      <c r="G5" s="24">
        <f>SUM(INDIVIDUALI!I8,INDIVIDUALI!I17,INDIVIDUALI!I45,INDIVIDUALI!I64,INDIVIDUALI!I66,INDIVIDUALI!I75,INDIVIDUALI!I113,INDIVIDUALI!I114,INDIVIDUALI!I122,INDIVIDUALI!I123,INDIVIDUALI!I146,INDIVIDUALI!I180,INDIVIDUALI!I187,INDIVIDUALI!I243)</f>
        <v>142</v>
      </c>
      <c r="H5" s="24">
        <f>SUM(INDIVIDUALI!J8,INDIVIDUALI!J17,INDIVIDUALI!J45,INDIVIDUALI!J64,INDIVIDUALI!J66,INDIVIDUALI!J75,INDIVIDUALI!J113,INDIVIDUALI!J114,INDIVIDUALI!J122,INDIVIDUALI!J123,INDIVIDUALI!J146,INDIVIDUALI!J180,INDIVIDUALI!J187,INDIVIDUALI!J243)</f>
        <v>71</v>
      </c>
      <c r="I5" s="24">
        <f>SUM(INDIVIDUALI!K8,INDIVIDUALI!K17,INDIVIDUALI!K45,INDIVIDUALI!K64,INDIVIDUALI!K66,INDIVIDUALI!K75,INDIVIDUALI!K113,INDIVIDUALI!K114,INDIVIDUALI!K122,INDIVIDUALI!K123,INDIVIDUALI!K146,INDIVIDUALI!K180,INDIVIDUALI!K187,INDIVIDUALI!K243)</f>
        <v>115</v>
      </c>
      <c r="J5" s="24">
        <f>SUM(E5:I5)</f>
        <v>480</v>
      </c>
    </row>
    <row r="6" spans="1:10" ht="23.25" customHeight="1">
      <c r="A6" s="21">
        <v>4</v>
      </c>
      <c r="B6" s="52" t="s">
        <v>93</v>
      </c>
      <c r="C6" s="23" t="s">
        <v>25</v>
      </c>
      <c r="E6" s="24">
        <f>SUM(INDIVIDUALI!G35,INDIVIDUALI!G49,INDIVIDUALI!G54,INDIVIDUALI!G77,INDIVIDUALI!G80,INDIVIDUALI!G96,INDIVIDUALI!G104,INDIVIDUALI!G133,INDIVIDUALI!G134,INDIVIDUALI!G137,INDIVIDUALI!G152,INDIVIDUALI!G164,INDIVIDUALI!G172,INDIVIDUALI!G178,INDIVIDUALI!G202,INDIVIDUALI!G215,INDIVIDUALI!G226,INDIVIDUALI!G240,INDIVIDUALI!G254,INDIVIDUALI!G270)</f>
        <v>69</v>
      </c>
      <c r="F6" s="24">
        <f>SUM(INDIVIDUALI!H35,INDIVIDUALI!H49,INDIVIDUALI!H54,INDIVIDUALI!H77,INDIVIDUALI!H80,INDIVIDUALI!H96,INDIVIDUALI!H104,INDIVIDUALI!H133,INDIVIDUALI!H134,INDIVIDUALI!H137,INDIVIDUALI!H152,INDIVIDUALI!H164,INDIVIDUALI!H172,INDIVIDUALI!H178,INDIVIDUALI!H202,INDIVIDUALI!H215,INDIVIDUALI!H226,INDIVIDUALI!H240,INDIVIDUALI!H254,INDIVIDUALI!H270)</f>
        <v>78</v>
      </c>
      <c r="G6" s="24">
        <f>SUM(INDIVIDUALI!I35,INDIVIDUALI!I49,INDIVIDUALI!I54,INDIVIDUALI!I77,INDIVIDUALI!I80,INDIVIDUALI!I96,INDIVIDUALI!I104,INDIVIDUALI!I133,INDIVIDUALI!I134,INDIVIDUALI!I137,INDIVIDUALI!I152,INDIVIDUALI!I164,INDIVIDUALI!I172,INDIVIDUALI!I178,INDIVIDUALI!I202,INDIVIDUALI!I215,INDIVIDUALI!I226,INDIVIDUALI!I240,INDIVIDUALI!I254,INDIVIDUALI!I270)</f>
        <v>72</v>
      </c>
      <c r="H6" s="24">
        <f>SUM(INDIVIDUALI!J35,INDIVIDUALI!J49,INDIVIDUALI!J54,INDIVIDUALI!J77,INDIVIDUALI!J80,INDIVIDUALI!J96,INDIVIDUALI!J104,INDIVIDUALI!J133,INDIVIDUALI!J134,INDIVIDUALI!J137,INDIVIDUALI!J152,INDIVIDUALI!J164,INDIVIDUALI!J172,INDIVIDUALI!J178,INDIVIDUALI!J202,INDIVIDUALI!J215,INDIVIDUALI!J226,INDIVIDUALI!J240,INDIVIDUALI!J254,INDIVIDUALI!J270)</f>
        <v>42</v>
      </c>
      <c r="I6" s="24">
        <f>SUM(INDIVIDUALI!K35,INDIVIDUALI!K49,INDIVIDUALI!K54,INDIVIDUALI!K77,INDIVIDUALI!K80,INDIVIDUALI!K96,INDIVIDUALI!K104,INDIVIDUALI!K133,INDIVIDUALI!K134,INDIVIDUALI!K137,INDIVIDUALI!K152,INDIVIDUALI!K164,INDIVIDUALI!K172,INDIVIDUALI!K178,INDIVIDUALI!K202,INDIVIDUALI!K215,INDIVIDUALI!K226,INDIVIDUALI!K240,INDIVIDUALI!K254,INDIVIDUALI!K270)</f>
        <v>131</v>
      </c>
      <c r="J6" s="24">
        <f t="shared" ref="J6" si="0">SUM(E6:I6)</f>
        <v>392</v>
      </c>
    </row>
    <row r="7" spans="1:10" ht="23.25" customHeight="1">
      <c r="A7" s="21">
        <v>5</v>
      </c>
      <c r="B7" s="22" t="s">
        <v>19</v>
      </c>
      <c r="C7" s="23" t="s">
        <v>20</v>
      </c>
      <c r="E7" s="24">
        <f>SUM(INDIVIDUALI!G29,INDIVIDUALI!G126,INDIVIDUALI!G128,INDIVIDUALI!G135,INDIVIDUALI!G186,INDIVIDUALI!G190,INDIVIDUALI!G217,INDIVIDUALI!G228,INDIVIDUALI!G261,INDIVIDUALI!G276,INDIVIDUALI!G279)</f>
        <v>67</v>
      </c>
      <c r="F7" s="24">
        <f>SUM(INDIVIDUALI!H29,INDIVIDUALI!H126,INDIVIDUALI!H128,INDIVIDUALI!H135,INDIVIDUALI!H186,INDIVIDUALI!H190,INDIVIDUALI!H217,INDIVIDUALI!H228,INDIVIDUALI!H261,INDIVIDUALI!H276,INDIVIDUALI!H279)</f>
        <v>39</v>
      </c>
      <c r="G7" s="24">
        <f>SUM(INDIVIDUALI!I29,INDIVIDUALI!I126,INDIVIDUALI!I128,INDIVIDUALI!I135,INDIVIDUALI!I186,INDIVIDUALI!I190,INDIVIDUALI!I217,INDIVIDUALI!I228,INDIVIDUALI!I261,INDIVIDUALI!I276,INDIVIDUALI!I279)</f>
        <v>39</v>
      </c>
      <c r="H7" s="24">
        <f>SUM(INDIVIDUALI!J29,INDIVIDUALI!J126,INDIVIDUALI!J128,INDIVIDUALI!J135,INDIVIDUALI!J186,INDIVIDUALI!J190,INDIVIDUALI!J217,INDIVIDUALI!J228,INDIVIDUALI!J261,INDIVIDUALI!J276,INDIVIDUALI!J279)</f>
        <v>91</v>
      </c>
      <c r="I7" s="24">
        <f>SUM(INDIVIDUALI!K29,INDIVIDUALI!K126,INDIVIDUALI!K128,INDIVIDUALI!K135,INDIVIDUALI!K186,INDIVIDUALI!K190,INDIVIDUALI!K217,INDIVIDUALI!K228,INDIVIDUALI!K261,INDIVIDUALI!K276,INDIVIDUALI!K279)</f>
        <v>41</v>
      </c>
      <c r="J7" s="24">
        <f>SUM(E7:I7)</f>
        <v>277</v>
      </c>
    </row>
    <row r="8" spans="1:10" ht="23.25" customHeight="1">
      <c r="A8" s="21">
        <v>6</v>
      </c>
      <c r="B8" s="22" t="s">
        <v>33</v>
      </c>
      <c r="C8" s="25" t="s">
        <v>34</v>
      </c>
      <c r="E8" s="24">
        <f>SUM(INDIVIDUALI!G9,INDIVIDUALI!G11,INDIVIDUALI!G12,INDIVIDUALI!G16,INDIVIDUALI!G24,INDIVIDUALI!G53,INDIVIDUALI!G61,INDIVIDUALI!G224,INDIVIDUALI!G239)</f>
        <v>9</v>
      </c>
      <c r="F8" s="24">
        <f>SUM(INDIVIDUALI!H9,INDIVIDUALI!H11,INDIVIDUALI!H12,INDIVIDUALI!H16,INDIVIDUALI!H24,INDIVIDUALI!H53,INDIVIDUALI!H61,INDIVIDUALI!H224,INDIVIDUALI!H239)</f>
        <v>65</v>
      </c>
      <c r="G8" s="24">
        <f>SUM(INDIVIDUALI!I9,INDIVIDUALI!I11,INDIVIDUALI!I12,INDIVIDUALI!I16,INDIVIDUALI!I24,INDIVIDUALI!I53,INDIVIDUALI!I61,INDIVIDUALI!I224,INDIVIDUALI!I239)</f>
        <v>77</v>
      </c>
      <c r="H8" s="24">
        <f>SUM(INDIVIDUALI!J9,INDIVIDUALI!J11,INDIVIDUALI!J12,INDIVIDUALI!J16,INDIVIDUALI!J24,INDIVIDUALI!J53,INDIVIDUALI!J61,INDIVIDUALI!J224,INDIVIDUALI!J239)</f>
        <v>50</v>
      </c>
      <c r="I8" s="24">
        <f>SUM(INDIVIDUALI!K9,INDIVIDUALI!K11,INDIVIDUALI!K12,INDIVIDUALI!K16,INDIVIDUALI!K24,INDIVIDUALI!K53,INDIVIDUALI!K61,INDIVIDUALI!K224,INDIVIDUALI!K239)</f>
        <v>63</v>
      </c>
      <c r="J8" s="24">
        <f t="shared" ref="J8" si="1">SUM(E8:I8)</f>
        <v>264</v>
      </c>
    </row>
    <row r="9" spans="1:10" ht="23.25" customHeight="1">
      <c r="A9" s="21">
        <v>7</v>
      </c>
      <c r="B9" s="47" t="s">
        <v>130</v>
      </c>
      <c r="C9" s="23" t="s">
        <v>129</v>
      </c>
      <c r="E9" s="24">
        <f>SUM(INDIVIDUALI!G91,INDIVIDUALI!G150,INDIVIDUALI!G158,INDIVIDUALI!G159,INDIVIDUALI!G165,INDIVIDUALI!G166,INDIVIDUALI!G198,INDIVIDUALI!G207,INDIVIDUALI!G213,INDIVIDUALI!G214,INDIVIDUALI!G216,INDIVIDUALI!G234,INDIVIDUALI!G262,INDIVIDUALI!G285)</f>
        <v>38</v>
      </c>
      <c r="F9" s="24">
        <f>SUM(INDIVIDUALI!H91,INDIVIDUALI!H150,INDIVIDUALI!H158,INDIVIDUALI!H159,INDIVIDUALI!H165,INDIVIDUALI!H166,INDIVIDUALI!H198,INDIVIDUALI!H207,INDIVIDUALI!H213,INDIVIDUALI!H214,INDIVIDUALI!H216,INDIVIDUALI!H234,INDIVIDUALI!H262,INDIVIDUALI!H285)</f>
        <v>34</v>
      </c>
      <c r="G9" s="24">
        <f>SUM(INDIVIDUALI!I91,INDIVIDUALI!I150,INDIVIDUALI!I158,INDIVIDUALI!I159,INDIVIDUALI!I165,INDIVIDUALI!I166,INDIVIDUALI!I198,INDIVIDUALI!I207,INDIVIDUALI!I213,INDIVIDUALI!I214,INDIVIDUALI!I216,INDIVIDUALI!I234,INDIVIDUALI!I262,INDIVIDUALI!I285)</f>
        <v>34</v>
      </c>
      <c r="H9" s="24">
        <f>SUM(INDIVIDUALI!J91,INDIVIDUALI!J150,INDIVIDUALI!J158,INDIVIDUALI!J159,INDIVIDUALI!J165,INDIVIDUALI!J166,INDIVIDUALI!J198,INDIVIDUALI!J207,INDIVIDUALI!J213,INDIVIDUALI!J214,INDIVIDUALI!J216,INDIVIDUALI!J234,INDIVIDUALI!J262,INDIVIDUALI!J285)</f>
        <v>50</v>
      </c>
      <c r="I9" s="24">
        <f>SUM(INDIVIDUALI!K91,INDIVIDUALI!K150,INDIVIDUALI!K158,INDIVIDUALI!K159,INDIVIDUALI!K165,INDIVIDUALI!K166,INDIVIDUALI!K198,INDIVIDUALI!K207,INDIVIDUALI!K213,INDIVIDUALI!K214,INDIVIDUALI!K216,INDIVIDUALI!K234,INDIVIDUALI!K262,INDIVIDUALI!K285)</f>
        <v>80</v>
      </c>
      <c r="J9" s="24">
        <f>SUM(E9:I9)</f>
        <v>236</v>
      </c>
    </row>
    <row r="10" spans="1:10" ht="23.25" customHeight="1">
      <c r="A10" s="21">
        <v>8</v>
      </c>
      <c r="B10" s="22" t="s">
        <v>26</v>
      </c>
      <c r="C10" s="23" t="s">
        <v>27</v>
      </c>
      <c r="E10" s="24">
        <f>SUM(INDIVIDUALI!G70,INDIVIDUALI!G76,INDIVIDUALI!G120,INDIVIDUALI!G177,INDIVIDUALI!G191,INDIVIDUALI!G231,INDIVIDUALI!G258,INDIVIDUALI!G268)</f>
        <v>73</v>
      </c>
      <c r="F10" s="24">
        <f>SUM(INDIVIDUALI!H70,INDIVIDUALI!H76,INDIVIDUALI!H120,INDIVIDUALI!H177,INDIVIDUALI!H191,INDIVIDUALI!H231,INDIVIDUALI!H258,INDIVIDUALI!H268)</f>
        <v>42</v>
      </c>
      <c r="G10" s="24">
        <f>SUM(INDIVIDUALI!I70,INDIVIDUALI!I76,INDIVIDUALI!I120,INDIVIDUALI!I177,INDIVIDUALI!I191,INDIVIDUALI!I231,INDIVIDUALI!I258,INDIVIDUALI!I268)</f>
        <v>54</v>
      </c>
      <c r="H10" s="24">
        <f>SUM(INDIVIDUALI!J70,INDIVIDUALI!J76,INDIVIDUALI!J120,INDIVIDUALI!J177,INDIVIDUALI!J191,INDIVIDUALI!J231,INDIVIDUALI!J258,INDIVIDUALI!J268)</f>
        <v>8</v>
      </c>
      <c r="I10" s="24">
        <f>SUM(INDIVIDUALI!K70,INDIVIDUALI!K76,INDIVIDUALI!K120,INDIVIDUALI!K177,INDIVIDUALI!K191,INDIVIDUALI!K231,INDIVIDUALI!K258,INDIVIDUALI!K268)</f>
        <v>51</v>
      </c>
      <c r="J10" s="24">
        <f>SUM(E10:I10)</f>
        <v>228</v>
      </c>
    </row>
    <row r="11" spans="1:10" ht="23.25" customHeight="1">
      <c r="A11" s="21">
        <v>9</v>
      </c>
      <c r="B11" s="52" t="s">
        <v>105</v>
      </c>
      <c r="C11" s="23" t="s">
        <v>21</v>
      </c>
      <c r="E11" s="24">
        <f>SUM(INDIVIDUALI!G116,INDIVIDUALI!G121,INDIVIDUALI!G131,INDIVIDUALI!G184,INDIVIDUALI!G189,INDIVIDUALI!G188,INDIVIDUALI!G201,INDIVIDUALI!G242)</f>
        <v>32</v>
      </c>
      <c r="F11" s="24">
        <f>SUM(INDIVIDUALI!H116,INDIVIDUALI!H121,INDIVIDUALI!H131,INDIVIDUALI!H184,INDIVIDUALI!H189,INDIVIDUALI!H188,INDIVIDUALI!H201,INDIVIDUALI!H242)</f>
        <v>29</v>
      </c>
      <c r="G11" s="24">
        <f>SUM(INDIVIDUALI!I116,INDIVIDUALI!I121,INDIVIDUALI!I131,INDIVIDUALI!I184,INDIVIDUALI!I189,INDIVIDUALI!I188,INDIVIDUALI!I201,INDIVIDUALI!I242)</f>
        <v>69</v>
      </c>
      <c r="H11" s="24">
        <f>SUM(INDIVIDUALI!J116,INDIVIDUALI!J121,INDIVIDUALI!J131,INDIVIDUALI!J184,INDIVIDUALI!J189,INDIVIDUALI!J188,INDIVIDUALI!J201,INDIVIDUALI!J242)</f>
        <v>32</v>
      </c>
      <c r="I11" s="24">
        <f>SUM(INDIVIDUALI!K116,INDIVIDUALI!K121,INDIVIDUALI!K131,INDIVIDUALI!K184,INDIVIDUALI!K189,INDIVIDUALI!K188,INDIVIDUALI!K201,INDIVIDUALI!K242)</f>
        <v>41</v>
      </c>
      <c r="J11" s="24">
        <f>SUM(E11:I11)</f>
        <v>203</v>
      </c>
    </row>
    <row r="12" spans="1:10" ht="23.25" customHeight="1">
      <c r="A12" s="21">
        <v>10</v>
      </c>
      <c r="B12" s="22" t="s">
        <v>23</v>
      </c>
      <c r="C12" s="23" t="s">
        <v>24</v>
      </c>
      <c r="E12" s="24">
        <f>SUM(INDIVIDUALI!G47,INDIVIDUALI!G81,INDIVIDUALI!G82,INDIVIDUALI!G93,INDIVIDUALI!G99,INDIVIDUALI!G105,INDIVIDUALI!G138,INDIVIDUALI!G148,INDIVIDUALI!G151,INDIVIDUALI!G153,INDIVIDUALI!G161,INDIVIDUALI!G194,INDIVIDUALI!G233,INDIVIDUALI!G256)</f>
        <v>17</v>
      </c>
      <c r="F12" s="24">
        <f>SUM(INDIVIDUALI!H47,INDIVIDUALI!H81,INDIVIDUALI!H82,INDIVIDUALI!H93,INDIVIDUALI!H99,INDIVIDUALI!H105,INDIVIDUALI!H138,INDIVIDUALI!H148,INDIVIDUALI!H151,INDIVIDUALI!H153,INDIVIDUALI!H161,INDIVIDUALI!H194,INDIVIDUALI!H233,INDIVIDUALI!H256)</f>
        <v>29</v>
      </c>
      <c r="G12" s="24">
        <f>SUM(INDIVIDUALI!I47,INDIVIDUALI!I81,INDIVIDUALI!I82,INDIVIDUALI!I93,INDIVIDUALI!I99,INDIVIDUALI!I105,INDIVIDUALI!I138,INDIVIDUALI!I148,INDIVIDUALI!I151,INDIVIDUALI!I153,INDIVIDUALI!I161,INDIVIDUALI!I194,INDIVIDUALI!I233,INDIVIDUALI!I256)</f>
        <v>75</v>
      </c>
      <c r="H12" s="24">
        <f>SUM(INDIVIDUALI!J47,INDIVIDUALI!J81,INDIVIDUALI!J82,INDIVIDUALI!J93,INDIVIDUALI!J99,INDIVIDUALI!J105,INDIVIDUALI!J138,INDIVIDUALI!J148,INDIVIDUALI!J151,INDIVIDUALI!J153,INDIVIDUALI!J161,INDIVIDUALI!J194,INDIVIDUALI!J233,INDIVIDUALI!J256)</f>
        <v>44</v>
      </c>
      <c r="I12" s="24">
        <f>SUM(INDIVIDUALI!K47,INDIVIDUALI!K81,INDIVIDUALI!K82,INDIVIDUALI!K93,INDIVIDUALI!K99,INDIVIDUALI!K105,INDIVIDUALI!K138,INDIVIDUALI!K148,INDIVIDUALI!K151,INDIVIDUALI!K153,INDIVIDUALI!K161,INDIVIDUALI!K194,INDIVIDUALI!K233,INDIVIDUALI!K256)</f>
        <v>29</v>
      </c>
      <c r="J12" s="24">
        <f>SUM(E12:I12)</f>
        <v>194</v>
      </c>
    </row>
    <row r="13" spans="1:10" ht="23.25" customHeight="1">
      <c r="A13" s="21">
        <v>11</v>
      </c>
      <c r="B13" s="52" t="s">
        <v>108</v>
      </c>
      <c r="C13" s="23" t="s">
        <v>35</v>
      </c>
      <c r="E13" s="24">
        <f>SUM(INDIVIDUALI!G32,INDIVIDUALI!G38,INDIVIDUALI!G65,INDIVIDUALI!G98,INDIVIDUALI!G108,INDIVIDUALI!G118,INDIVIDUALI!G127,INDIVIDUALI!G145,INDIVIDUALI!G162,INDIVIDUALI!G171,INDIVIDUALI!G192,INDIVIDUALI!G196,INDIVIDUALI!G248,INDIVIDUALI!G255)</f>
        <v>31</v>
      </c>
      <c r="F13" s="24">
        <f>SUM(INDIVIDUALI!H32,INDIVIDUALI!H38,INDIVIDUALI!H65,INDIVIDUALI!H98,INDIVIDUALI!H108,INDIVIDUALI!H118,INDIVIDUALI!H127,INDIVIDUALI!H145,INDIVIDUALI!H162,INDIVIDUALI!H171,INDIVIDUALI!H192,INDIVIDUALI!H196,INDIVIDUALI!H248,INDIVIDUALI!H255)</f>
        <v>33</v>
      </c>
      <c r="G13" s="24">
        <f>SUM(INDIVIDUALI!I32,INDIVIDUALI!I38,INDIVIDUALI!I65,INDIVIDUALI!I98,INDIVIDUALI!I108,INDIVIDUALI!I118,INDIVIDUALI!I127,INDIVIDUALI!I145,INDIVIDUALI!I162,INDIVIDUALI!I171,INDIVIDUALI!I192,INDIVIDUALI!I196,INDIVIDUALI!I248,INDIVIDUALI!I255)</f>
        <v>25</v>
      </c>
      <c r="H13" s="24">
        <f>SUM(INDIVIDUALI!J32,INDIVIDUALI!J38,INDIVIDUALI!J65,INDIVIDUALI!J98,INDIVIDUALI!J108,INDIVIDUALI!J118,INDIVIDUALI!J127,INDIVIDUALI!J145,INDIVIDUALI!J162,INDIVIDUALI!J171,INDIVIDUALI!J192,INDIVIDUALI!J196,INDIVIDUALI!J248,INDIVIDUALI!J255)</f>
        <v>5</v>
      </c>
      <c r="I13" s="24">
        <f>SUM(INDIVIDUALI!K32,INDIVIDUALI!K38,INDIVIDUALI!K65,INDIVIDUALI!K98,INDIVIDUALI!K108,INDIVIDUALI!K118,INDIVIDUALI!K127,INDIVIDUALI!K145,INDIVIDUALI!K162,INDIVIDUALI!K171,INDIVIDUALI!K192,INDIVIDUALI!K196,INDIVIDUALI!K248,INDIVIDUALI!K255)</f>
        <v>69</v>
      </c>
      <c r="J13" s="24">
        <f>SUM(E13:I13)</f>
        <v>163</v>
      </c>
    </row>
    <row r="14" spans="1:10" ht="23.25" customHeight="1">
      <c r="A14" s="21">
        <v>12</v>
      </c>
      <c r="B14" s="29" t="s">
        <v>60</v>
      </c>
      <c r="C14" s="23" t="s">
        <v>61</v>
      </c>
      <c r="E14" s="24">
        <f>SUM(INDIVIDUALI!G15,INDIVIDUALI!G21,INDIVIDUALI!G33,INDIVIDUALI!G34,INDIVIDUALI!G72,INDIVIDUALI!G87,INDIVIDUALI!G88,INDIVIDUALI!G97,INDIVIDUALI!G101,INDIVIDUALI!G140,INDIVIDUALI!G154,INDIVIDUALI!G155,INDIVIDUALI!G156,INDIVIDUALI!G238,INDIVIDUALI!G244,INDIVIDUALI!G265,INDIVIDUALI!G267,INDIVIDUALI!G281)</f>
        <v>0</v>
      </c>
      <c r="F14" s="24">
        <f>SUM(INDIVIDUALI!H15,INDIVIDUALI!H21,INDIVIDUALI!H33,INDIVIDUALI!H34,INDIVIDUALI!H72,INDIVIDUALI!H87,INDIVIDUALI!H88,INDIVIDUALI!H97,INDIVIDUALI!H101,INDIVIDUALI!H140,INDIVIDUALI!H154,INDIVIDUALI!H155,INDIVIDUALI!H156,INDIVIDUALI!H238,INDIVIDUALI!H244,INDIVIDUALI!H265,INDIVIDUALI!H267,INDIVIDUALI!H281)</f>
        <v>0</v>
      </c>
      <c r="G14" s="24">
        <f>SUM(INDIVIDUALI!I15,INDIVIDUALI!I21,INDIVIDUALI!I33,INDIVIDUALI!I34,INDIVIDUALI!I72,INDIVIDUALI!I87,INDIVIDUALI!I88,INDIVIDUALI!I97,INDIVIDUALI!I101,INDIVIDUALI!I140,INDIVIDUALI!I154,INDIVIDUALI!I155,INDIVIDUALI!I156,INDIVIDUALI!I238,INDIVIDUALI!I244,INDIVIDUALI!I265,INDIVIDUALI!I267,INDIVIDUALI!I281)</f>
        <v>0</v>
      </c>
      <c r="H14" s="24">
        <f>SUM(INDIVIDUALI!J15,INDIVIDUALI!J21,INDIVIDUALI!J33,INDIVIDUALI!J34,INDIVIDUALI!J72,INDIVIDUALI!J87,INDIVIDUALI!J88,INDIVIDUALI!J97,INDIVIDUALI!J101,INDIVIDUALI!J140,INDIVIDUALI!J154,INDIVIDUALI!J155,INDIVIDUALI!J156,INDIVIDUALI!J238,INDIVIDUALI!J244,INDIVIDUALI!J265,INDIVIDUALI!J267,INDIVIDUALI!J281)</f>
        <v>126</v>
      </c>
      <c r="I14" s="24">
        <f>SUM(INDIVIDUALI!K15,INDIVIDUALI!K21,INDIVIDUALI!K33,INDIVIDUALI!K34,INDIVIDUALI!K72,INDIVIDUALI!K87,INDIVIDUALI!K88,INDIVIDUALI!K97,INDIVIDUALI!K101,INDIVIDUALI!K140,INDIVIDUALI!K154,INDIVIDUALI!K155,INDIVIDUALI!K156,INDIVIDUALI!K238,INDIVIDUALI!K244,INDIVIDUALI!K265,INDIVIDUALI!K267,INDIVIDUALI!K281)</f>
        <v>25</v>
      </c>
      <c r="J14" s="24">
        <f t="shared" ref="J14" si="2">SUM(E14:I14)</f>
        <v>151</v>
      </c>
    </row>
    <row r="15" spans="1:10" ht="23.25" customHeight="1">
      <c r="A15" s="21">
        <v>13</v>
      </c>
      <c r="B15" s="22" t="s">
        <v>36</v>
      </c>
      <c r="C15" s="23" t="s">
        <v>37</v>
      </c>
      <c r="E15" s="24">
        <f>SUM(INDIVIDUALI!G59,INDIVIDUALI!G132,INDIVIDUALI!G212,INDIVIDUALI!G280)</f>
        <v>18</v>
      </c>
      <c r="F15" s="24">
        <f>SUM(INDIVIDUALI!H59,INDIVIDUALI!H132,INDIVIDUALI!H212,INDIVIDUALI!H280)</f>
        <v>20</v>
      </c>
      <c r="G15" s="24">
        <f>SUM(INDIVIDUALI!I59,INDIVIDUALI!I132,INDIVIDUALI!I212,INDIVIDUALI!I280)</f>
        <v>56</v>
      </c>
      <c r="H15" s="24">
        <f>SUM(INDIVIDUALI!J59,INDIVIDUALI!J132,INDIVIDUALI!J212,INDIVIDUALI!J280)</f>
        <v>18</v>
      </c>
      <c r="I15" s="24">
        <f>SUM(INDIVIDUALI!K59,INDIVIDUALI!K132,INDIVIDUALI!K212,INDIVIDUALI!K280)</f>
        <v>31</v>
      </c>
      <c r="J15" s="24">
        <f>SUM(E15:I15)</f>
        <v>143</v>
      </c>
    </row>
    <row r="16" spans="1:10" ht="23.25" customHeight="1">
      <c r="A16" s="21">
        <v>14</v>
      </c>
      <c r="B16" s="52" t="s">
        <v>150</v>
      </c>
      <c r="C16" s="23" t="s">
        <v>47</v>
      </c>
      <c r="E16" s="24">
        <f>SUM(INDIVIDUALI!G26,INDIVIDUALI!G27,INDIVIDUALI!G37,INDIVIDUALI!G60,INDIVIDUALI!G63,INDIVIDUALI!G85,INDIVIDUALI!G236,INDIVIDUALI!G245,INDIVIDUALI!G247)</f>
        <v>0</v>
      </c>
      <c r="F16" s="24">
        <f>SUM(INDIVIDUALI!H26,INDIVIDUALI!H27,INDIVIDUALI!H37,INDIVIDUALI!H60,INDIVIDUALI!H63,INDIVIDUALI!H85,INDIVIDUALI!H236,INDIVIDUALI!H245,INDIVIDUALI!H247)</f>
        <v>51</v>
      </c>
      <c r="G16" s="24">
        <f>SUM(INDIVIDUALI!I26,INDIVIDUALI!I27,INDIVIDUALI!I37,INDIVIDUALI!I60,INDIVIDUALI!I63,INDIVIDUALI!I85,INDIVIDUALI!I236,INDIVIDUALI!I245,INDIVIDUALI!I247)</f>
        <v>0</v>
      </c>
      <c r="H16" s="24">
        <f>SUM(INDIVIDUALI!J26,INDIVIDUALI!J27,INDIVIDUALI!J37,INDIVIDUALI!J60,INDIVIDUALI!J63,INDIVIDUALI!J85,INDIVIDUALI!J236,INDIVIDUALI!J245,INDIVIDUALI!J247)</f>
        <v>18</v>
      </c>
      <c r="I16" s="24">
        <f>SUM(INDIVIDUALI!K26,INDIVIDUALI!K27,INDIVIDUALI!K37,INDIVIDUALI!K60,INDIVIDUALI!K63,INDIVIDUALI!K85,INDIVIDUALI!K236,INDIVIDUALI!K245,INDIVIDUALI!K247)</f>
        <v>24</v>
      </c>
      <c r="J16" s="24">
        <f>SUM(E16:I16)</f>
        <v>93</v>
      </c>
    </row>
    <row r="17" spans="1:10" ht="23.25" customHeight="1">
      <c r="A17" s="21">
        <v>15</v>
      </c>
      <c r="B17" s="22" t="s">
        <v>43</v>
      </c>
      <c r="C17" s="23" t="s">
        <v>44</v>
      </c>
      <c r="E17" s="24">
        <f>SUM(INDIVIDUALI!G83,INDIVIDUALI!G169,INDIVIDUALI!G197,INDIVIDUALI!G203,INDIVIDUALI!G204,INDIVIDUALI!G205,INDIVIDUALI!G219,INDIVIDUALI!G227)</f>
        <v>0</v>
      </c>
      <c r="F17" s="24">
        <f>SUM(INDIVIDUALI!H83,INDIVIDUALI!H169,INDIVIDUALI!H197,INDIVIDUALI!H203,INDIVIDUALI!H204,INDIVIDUALI!H205,INDIVIDUALI!H219,INDIVIDUALI!H227)</f>
        <v>0</v>
      </c>
      <c r="G17" s="24">
        <f>SUM(INDIVIDUALI!I83,INDIVIDUALI!I169,INDIVIDUALI!I197,INDIVIDUALI!I203,INDIVIDUALI!I204,INDIVIDUALI!I205,INDIVIDUALI!I219,INDIVIDUALI!I227)</f>
        <v>20</v>
      </c>
      <c r="H17" s="24">
        <f>SUM(INDIVIDUALI!J83,INDIVIDUALI!J169,INDIVIDUALI!J197,INDIVIDUALI!J203,INDIVIDUALI!J204,INDIVIDUALI!J205,INDIVIDUALI!J219,INDIVIDUALI!J227)</f>
        <v>27</v>
      </c>
      <c r="I17" s="24">
        <f>SUM(INDIVIDUALI!K83,INDIVIDUALI!K169,INDIVIDUALI!K197,INDIVIDUALI!K203,INDIVIDUALI!K204,INDIVIDUALI!K205,INDIVIDUALI!K219,INDIVIDUALI!K227)</f>
        <v>34</v>
      </c>
      <c r="J17" s="24">
        <f>SUM(E17:I17)</f>
        <v>81</v>
      </c>
    </row>
    <row r="18" spans="1:10" ht="23.25" customHeight="1">
      <c r="A18" s="21">
        <v>16</v>
      </c>
      <c r="B18" s="22" t="s">
        <v>38</v>
      </c>
      <c r="C18" s="23" t="s">
        <v>39</v>
      </c>
      <c r="E18" s="24">
        <f>SUM(INDIVIDUALI!G23,INDIVIDUALI!G25,INDIVIDUALI!G31,INDIVIDUALI!G39,INDIVIDUALI!G51,INDIVIDUALI!G95,INDIVIDUALI!G107)</f>
        <v>0</v>
      </c>
      <c r="F18" s="24">
        <f>SUM(INDIVIDUALI!H23,INDIVIDUALI!H25,INDIVIDUALI!H31,INDIVIDUALI!H39,INDIVIDUALI!H51,INDIVIDUALI!H95,INDIVIDUALI!H107)</f>
        <v>11</v>
      </c>
      <c r="G18" s="24">
        <f>SUM(INDIVIDUALI!I23,INDIVIDUALI!I25,INDIVIDUALI!I31,INDIVIDUALI!I39,INDIVIDUALI!I51,INDIVIDUALI!I95,INDIVIDUALI!I107)</f>
        <v>21</v>
      </c>
      <c r="H18" s="24">
        <f>SUM(INDIVIDUALI!J23,INDIVIDUALI!J25,INDIVIDUALI!J31,INDIVIDUALI!J39,INDIVIDUALI!J51,INDIVIDUALI!J95,INDIVIDUALI!J107)</f>
        <v>28</v>
      </c>
      <c r="I18" s="24">
        <f>SUM(INDIVIDUALI!K23,INDIVIDUALI!K25,INDIVIDUALI!K31,INDIVIDUALI!K39,INDIVIDUALI!K51,INDIVIDUALI!K95,INDIVIDUALI!K107)</f>
        <v>6</v>
      </c>
      <c r="J18" s="24">
        <f>SUM(E18:I18)</f>
        <v>66</v>
      </c>
    </row>
    <row r="19" spans="1:10" ht="23.25" customHeight="1">
      <c r="A19" s="21">
        <v>17</v>
      </c>
      <c r="B19" s="52" t="s">
        <v>116</v>
      </c>
      <c r="C19" s="23" t="s">
        <v>22</v>
      </c>
      <c r="E19" s="24">
        <f>SUM(INDIVIDUALI!G14,INDIVIDUALI!G68,INDIVIDUALI!G84,INDIVIDUALI!G149,INDIVIDUALI!G206,INDIVIDUALI!G271)</f>
        <v>5</v>
      </c>
      <c r="F19" s="24">
        <f>SUM(INDIVIDUALI!H14,INDIVIDUALI!H68,INDIVIDUALI!H84,INDIVIDUALI!H149,INDIVIDUALI!H206,INDIVIDUALI!H271)</f>
        <v>7</v>
      </c>
      <c r="G19" s="24">
        <f>SUM(INDIVIDUALI!I14,INDIVIDUALI!I68,INDIVIDUALI!I84,INDIVIDUALI!I149,INDIVIDUALI!I206,INDIVIDUALI!I271)</f>
        <v>0</v>
      </c>
      <c r="H19" s="24">
        <f>SUM(INDIVIDUALI!J14,INDIVIDUALI!J68,INDIVIDUALI!J84,INDIVIDUALI!J149,INDIVIDUALI!J206,INDIVIDUALI!J271)</f>
        <v>3</v>
      </c>
      <c r="I19" s="24">
        <f>SUM(INDIVIDUALI!K14,INDIVIDUALI!K68,INDIVIDUALI!K84,INDIVIDUALI!K149,INDIVIDUALI!K206,INDIVIDUALI!K271)</f>
        <v>18</v>
      </c>
      <c r="J19" s="24">
        <f t="shared" ref="J19" si="3">SUM(E19:I19)</f>
        <v>33</v>
      </c>
    </row>
    <row r="20" spans="1:10" ht="23.25" customHeight="1">
      <c r="A20" s="21">
        <v>18</v>
      </c>
      <c r="B20" s="52" t="s">
        <v>126</v>
      </c>
      <c r="C20" s="23" t="s">
        <v>32</v>
      </c>
      <c r="E20" s="24">
        <f>SUM(INDIVIDUALI!G28,INDIVIDUALI!G193)</f>
        <v>12</v>
      </c>
      <c r="F20" s="24">
        <f>SUM(INDIVIDUALI!H28,INDIVIDUALI!H193)</f>
        <v>0</v>
      </c>
      <c r="G20" s="24">
        <f>SUM(INDIVIDUALI!I28,INDIVIDUALI!I193)</f>
        <v>0</v>
      </c>
      <c r="H20" s="24">
        <f>SUM(INDIVIDUALI!J28,INDIVIDUALI!J193)</f>
        <v>6</v>
      </c>
      <c r="I20" s="24">
        <f>SUM(INDIVIDUALI!K28,INDIVIDUALI!K193)</f>
        <v>10</v>
      </c>
      <c r="J20" s="24">
        <f>SUM(E20:I20)</f>
        <v>28</v>
      </c>
    </row>
    <row r="21" spans="1:10" ht="23.25" customHeight="1">
      <c r="A21" s="21">
        <v>19</v>
      </c>
      <c r="B21" s="22" t="s">
        <v>48</v>
      </c>
      <c r="C21" s="23" t="s">
        <v>49</v>
      </c>
      <c r="E21" s="24">
        <f>SUM(INDIVIDUALI!G241,INDIVIDUALI!G269)</f>
        <v>0</v>
      </c>
      <c r="F21" s="24">
        <f>SUM(INDIVIDUALI!H241,INDIVIDUALI!H269)</f>
        <v>22</v>
      </c>
      <c r="G21" s="24">
        <f>SUM(INDIVIDUALI!I241,INDIVIDUALI!I269)</f>
        <v>0</v>
      </c>
      <c r="H21" s="24">
        <f>SUM(INDIVIDUALI!J241,INDIVIDUALI!J269)</f>
        <v>5</v>
      </c>
      <c r="I21" s="24">
        <f>SUM(INDIVIDUALI!K241,INDIVIDUALI!K269)</f>
        <v>0</v>
      </c>
      <c r="J21" s="24">
        <f t="shared" ref="J21" si="4">SUM(E21:I21)</f>
        <v>27</v>
      </c>
    </row>
    <row r="22" spans="1:10" ht="23.25" customHeight="1">
      <c r="A22" s="21">
        <v>20</v>
      </c>
      <c r="B22" s="22" t="s">
        <v>30</v>
      </c>
      <c r="C22" s="23" t="s">
        <v>31</v>
      </c>
      <c r="E22" s="24">
        <f>SUM(INDIVIDUALI!G136)</f>
        <v>0</v>
      </c>
      <c r="F22" s="24">
        <f>SUM(INDIVIDUALI!H136)</f>
        <v>0</v>
      </c>
      <c r="G22" s="24">
        <f>SUM(INDIVIDUALI!I136)</f>
        <v>0</v>
      </c>
      <c r="H22" s="24">
        <f>SUM(INDIVIDUALI!J136)</f>
        <v>0</v>
      </c>
      <c r="I22" s="24">
        <f>SUM(INDIVIDUALI!K136)</f>
        <v>14</v>
      </c>
      <c r="J22" s="24">
        <f t="shared" ref="J22:J29" si="5">SUM(E22:I22)</f>
        <v>14</v>
      </c>
    </row>
    <row r="23" spans="1:10" ht="23.25" customHeight="1">
      <c r="A23" s="21">
        <v>21</v>
      </c>
      <c r="B23" s="49" t="s">
        <v>147</v>
      </c>
      <c r="C23" s="50" t="s">
        <v>148</v>
      </c>
      <c r="E23" s="24">
        <f>SUM(INDIVIDUALI!G284)</f>
        <v>0</v>
      </c>
      <c r="F23" s="24">
        <f>SUM(INDIVIDUALI!H284)</f>
        <v>0</v>
      </c>
      <c r="G23" s="24">
        <f>SUM(INDIVIDUALI!I284)</f>
        <v>0</v>
      </c>
      <c r="H23" s="24">
        <f>SUM(INDIVIDUALI!J284)</f>
        <v>0</v>
      </c>
      <c r="I23" s="24">
        <f>SUM(INDIVIDUALI!K284)</f>
        <v>14</v>
      </c>
      <c r="J23" s="24">
        <f t="shared" si="5"/>
        <v>14</v>
      </c>
    </row>
    <row r="24" spans="1:10" ht="23.25" customHeight="1">
      <c r="A24" s="21">
        <v>22</v>
      </c>
      <c r="B24" s="29" t="s">
        <v>151</v>
      </c>
      <c r="C24" s="23" t="s">
        <v>59</v>
      </c>
      <c r="E24" s="24">
        <f>SUM(INDIVIDUALI!G142)</f>
        <v>0</v>
      </c>
      <c r="F24" s="24">
        <f>SUM(INDIVIDUALI!H142)</f>
        <v>0</v>
      </c>
      <c r="G24" s="24">
        <f>SUM(INDIVIDUALI!I142)</f>
        <v>0</v>
      </c>
      <c r="H24" s="24">
        <f>SUM(INDIVIDUALI!J142)</f>
        <v>0</v>
      </c>
      <c r="I24" s="24">
        <f>SUM(INDIVIDUALI!K142)</f>
        <v>10</v>
      </c>
      <c r="J24" s="24">
        <f t="shared" si="5"/>
        <v>10</v>
      </c>
    </row>
    <row r="25" spans="1:10" ht="23.25" customHeight="1">
      <c r="A25" s="21">
        <v>23</v>
      </c>
      <c r="B25" s="52" t="s">
        <v>171</v>
      </c>
      <c r="C25" s="23" t="s">
        <v>58</v>
      </c>
      <c r="E25" s="24">
        <f>SUM(INDIVIDUALI!G74)</f>
        <v>0</v>
      </c>
      <c r="F25" s="24">
        <f>SUM(INDIVIDUALI!H74)</f>
        <v>8</v>
      </c>
      <c r="G25" s="24">
        <f>SUM(INDIVIDUALI!I74)</f>
        <v>0</v>
      </c>
      <c r="H25" s="24">
        <f>SUM(INDIVIDUALI!J74)</f>
        <v>0</v>
      </c>
      <c r="I25" s="24">
        <f>SUM(INDIVIDUALI!K74)</f>
        <v>0</v>
      </c>
      <c r="J25" s="24">
        <f t="shared" si="5"/>
        <v>8</v>
      </c>
    </row>
    <row r="26" spans="1:10" ht="23.25" customHeight="1">
      <c r="A26" s="21">
        <v>24</v>
      </c>
      <c r="B26" s="29" t="s">
        <v>62</v>
      </c>
      <c r="C26" s="23" t="s">
        <v>63</v>
      </c>
      <c r="E26" s="24">
        <f>SUM(INDIVIDUALI!G147)</f>
        <v>0</v>
      </c>
      <c r="F26" s="24">
        <f>SUM(INDIVIDUALI!H147)</f>
        <v>0</v>
      </c>
      <c r="G26" s="24">
        <f>SUM(INDIVIDUALI!I147)</f>
        <v>0</v>
      </c>
      <c r="H26" s="24">
        <f>SUM(INDIVIDUALI!J147)</f>
        <v>7</v>
      </c>
      <c r="I26" s="24">
        <f>SUM(INDIVIDUALI!K147)</f>
        <v>0</v>
      </c>
      <c r="J26" s="24">
        <f t="shared" si="5"/>
        <v>7</v>
      </c>
    </row>
    <row r="27" spans="1:10" ht="23.25" customHeight="1">
      <c r="A27" s="21">
        <v>25</v>
      </c>
      <c r="B27" s="47" t="s">
        <v>248</v>
      </c>
      <c r="C27" s="23" t="s">
        <v>247</v>
      </c>
      <c r="E27" s="24">
        <f>SUM(INDIVIDUALI!G78)</f>
        <v>0</v>
      </c>
      <c r="F27" s="24">
        <f>SUM(INDIVIDUALI!H78)</f>
        <v>0</v>
      </c>
      <c r="G27" s="24">
        <f>SUM(INDIVIDUALI!I78)</f>
        <v>0</v>
      </c>
      <c r="H27" s="24">
        <f>SUM(INDIVIDUALI!J78)</f>
        <v>5</v>
      </c>
      <c r="I27" s="24">
        <f>SUM(INDIVIDUALI!K78)</f>
        <v>0</v>
      </c>
      <c r="J27" s="24">
        <f t="shared" si="5"/>
        <v>5</v>
      </c>
    </row>
    <row r="28" spans="1:10" ht="23.25" customHeight="1">
      <c r="A28" s="21">
        <v>26</v>
      </c>
      <c r="B28" s="52" t="s">
        <v>149</v>
      </c>
      <c r="C28" s="23" t="s">
        <v>40</v>
      </c>
      <c r="E28" s="24">
        <f>SUM(INDIVIDUALI!G89)</f>
        <v>0</v>
      </c>
      <c r="F28" s="24">
        <f>SUM(INDIVIDUALI!H89)</f>
        <v>0</v>
      </c>
      <c r="G28" s="24">
        <f>SUM(INDIVIDUALI!I89)</f>
        <v>0</v>
      </c>
      <c r="H28" s="24">
        <f>SUM(INDIVIDUALI!J89)</f>
        <v>1</v>
      </c>
      <c r="I28" s="24">
        <f>SUM(INDIVIDUALI!K89)</f>
        <v>0</v>
      </c>
      <c r="J28" s="24">
        <f t="shared" si="5"/>
        <v>1</v>
      </c>
    </row>
    <row r="29" spans="1:10" ht="23.25" customHeight="1">
      <c r="A29" s="21">
        <v>27</v>
      </c>
      <c r="B29" s="22" t="s">
        <v>45</v>
      </c>
      <c r="C29" s="23" t="s">
        <v>46</v>
      </c>
      <c r="E29" s="24">
        <f>SUM(INDIVIDUALI!G167)</f>
        <v>0</v>
      </c>
      <c r="F29" s="24">
        <f>SUM(INDIVIDUALI!H167)</f>
        <v>0</v>
      </c>
      <c r="G29" s="24">
        <f>SUM(INDIVIDUALI!I167)</f>
        <v>0</v>
      </c>
      <c r="H29" s="24">
        <f>SUM(INDIVIDUALI!J167)</f>
        <v>0</v>
      </c>
      <c r="I29" s="24">
        <f>SUM(INDIVIDUALI!K167)</f>
        <v>1</v>
      </c>
      <c r="J29" s="24">
        <f t="shared" si="5"/>
        <v>1</v>
      </c>
    </row>
    <row r="30" spans="1:10" ht="23.25" customHeight="1">
      <c r="A30" s="21">
        <v>28</v>
      </c>
      <c r="B30" s="22" t="s">
        <v>41</v>
      </c>
      <c r="C30" s="23" t="s">
        <v>42</v>
      </c>
      <c r="E30" s="24"/>
      <c r="F30" s="24"/>
      <c r="G30" s="24"/>
      <c r="H30" s="24"/>
      <c r="I30" s="24"/>
      <c r="J30" s="24">
        <f t="shared" ref="J30" si="6">SUM(E30:I30)</f>
        <v>0</v>
      </c>
    </row>
    <row r="31" spans="1:10" ht="23.25" customHeight="1">
      <c r="A31" s="21">
        <v>29</v>
      </c>
      <c r="B31" s="22" t="s">
        <v>50</v>
      </c>
      <c r="C31" s="23" t="s">
        <v>51</v>
      </c>
      <c r="E31" s="24"/>
      <c r="F31" s="24"/>
      <c r="G31" s="24"/>
      <c r="H31" s="24"/>
      <c r="I31" s="24"/>
      <c r="J31" s="24">
        <f>SUM(E31:I31)</f>
        <v>0</v>
      </c>
    </row>
    <row r="32" spans="1:10" ht="23.25" customHeight="1">
      <c r="A32" s="21">
        <v>30</v>
      </c>
      <c r="B32" s="22" t="s">
        <v>52</v>
      </c>
      <c r="C32" s="23" t="s">
        <v>53</v>
      </c>
      <c r="E32" s="24"/>
      <c r="F32" s="24"/>
      <c r="G32" s="24"/>
      <c r="H32" s="24"/>
      <c r="I32" s="24"/>
      <c r="J32" s="24">
        <f t="shared" ref="J32:J34" si="7">SUM(E32:I32)</f>
        <v>0</v>
      </c>
    </row>
    <row r="33" spans="1:10" ht="23.25" customHeight="1">
      <c r="A33" s="21">
        <v>31</v>
      </c>
      <c r="B33" s="22" t="s">
        <v>54</v>
      </c>
      <c r="C33" s="23" t="s">
        <v>55</v>
      </c>
      <c r="E33" s="24"/>
      <c r="F33" s="24"/>
      <c r="G33" s="24"/>
      <c r="H33" s="24"/>
      <c r="I33" s="24"/>
      <c r="J33" s="24">
        <f t="shared" si="7"/>
        <v>0</v>
      </c>
    </row>
    <row r="34" spans="1:10" ht="23.25" customHeight="1">
      <c r="A34" s="21">
        <v>32</v>
      </c>
      <c r="B34" s="22" t="s">
        <v>56</v>
      </c>
      <c r="C34" s="23" t="s">
        <v>57</v>
      </c>
      <c r="E34" s="24"/>
      <c r="F34" s="24"/>
      <c r="G34" s="24"/>
      <c r="H34" s="24"/>
      <c r="I34" s="24"/>
      <c r="J34" s="24">
        <f t="shared" si="7"/>
        <v>0</v>
      </c>
    </row>
    <row r="35" spans="1:10" ht="23.25" customHeight="1">
      <c r="A35" s="21">
        <v>33</v>
      </c>
      <c r="B35" s="29" t="s">
        <v>66</v>
      </c>
      <c r="C35" s="30" t="s">
        <v>67</v>
      </c>
      <c r="J35" s="24">
        <f>SUM(E35:I35)</f>
        <v>0</v>
      </c>
    </row>
  </sheetData>
  <sheetProtection selectLockedCells="1" selectUnlockedCells="1"/>
  <mergeCells count="1">
    <mergeCell ref="A1:J1"/>
  </mergeCells>
  <conditionalFormatting sqref="J1">
    <cfRule type="cellIs" dxfId="0" priority="1" stopIfTrue="1" operator="lessThan">
      <formula>6</formula>
    </cfRule>
  </conditionalFormatting>
  <printOptions horizontalCentered="1" gridLines="1"/>
  <pageMargins left="0.59055118110236227" right="0.59055118110236227" top="0.59055118110236227" bottom="0.59055118110236227" header="0.51181102362204722" footer="0.51181102362204722"/>
  <pageSetup paperSize="9" scale="70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7</vt:i4>
      </vt:variant>
    </vt:vector>
  </HeadingPairs>
  <TitlesOfParts>
    <vt:vector size="9" baseType="lpstr">
      <vt:lpstr>INDIVIDUALI</vt:lpstr>
      <vt:lpstr>SOCIETA</vt:lpstr>
      <vt:lpstr>_1Excel_BuiltIn__FilterDatabase_1</vt:lpstr>
      <vt:lpstr>INDIVIDUALI!Area_stampa</vt:lpstr>
      <vt:lpstr>Excel_BuiltIn__FilterDatabase</vt:lpstr>
      <vt:lpstr>Excel_BuiltIn_Print_Area_1</vt:lpstr>
      <vt:lpstr>Excel_BuiltIn_Print_Titles_1</vt:lpstr>
      <vt:lpstr>Excel_BuiltIn_Print_Titles_1_1</vt:lpstr>
      <vt:lpstr>INDIVIDUALI!Titoli_stampa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Roberta</dc:creator>
  <cp:lastModifiedBy>user</cp:lastModifiedBy>
  <cp:lastPrinted>2017-08-29T09:16:56Z</cp:lastPrinted>
  <dcterms:created xsi:type="dcterms:W3CDTF">2016-05-01T17:47:58Z</dcterms:created>
  <dcterms:modified xsi:type="dcterms:W3CDTF">2017-11-13T07:42:55Z</dcterms:modified>
</cp:coreProperties>
</file>