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817"/>
  </bookViews>
  <sheets>
    <sheet name="C STRADA" sheetId="1" r:id="rId1"/>
    <sheet name="SOCIETA" sheetId="2" r:id="rId2"/>
  </sheets>
  <externalReferences>
    <externalReference r:id="rId3"/>
  </externalReferences>
  <definedNames>
    <definedName name="_xlnm._FilterDatabase" localSheetId="0" hidden="1">'C STRADA'!$A$4:$IU$442</definedName>
    <definedName name="_xlnm.Print_Area" localSheetId="0">'C STRADA'!$A$1:$X$435</definedName>
    <definedName name="CATEGORIE">[1]categorie!$A$1:$B$186</definedName>
    <definedName name="Excel_BuiltIn__FilterDatabase">'C STRADA'!$4:$434</definedName>
    <definedName name="_xlnm.Print_Titles" localSheetId="0">'C STRADA'!$1:$2</definedName>
  </definedNames>
  <calcPr calcId="125725"/>
</workbook>
</file>

<file path=xl/calcChain.xml><?xml version="1.0" encoding="utf-8"?>
<calcChain xmlns="http://schemas.openxmlformats.org/spreadsheetml/2006/main">
  <c r="M21" i="2"/>
  <c r="L21"/>
  <c r="K21"/>
  <c r="J21"/>
  <c r="I21"/>
  <c r="H21"/>
  <c r="G21"/>
  <c r="G20"/>
  <c r="H20"/>
  <c r="I20"/>
  <c r="J20"/>
  <c r="K20"/>
  <c r="L20"/>
  <c r="F21"/>
  <c r="T50" l="1"/>
  <c r="T49" l="1"/>
  <c r="W48" s="1"/>
  <c r="T48"/>
  <c r="T47"/>
  <c r="T46"/>
  <c r="T45"/>
  <c r="M44"/>
  <c r="L44"/>
  <c r="K44"/>
  <c r="J44"/>
  <c r="I44"/>
  <c r="H44"/>
  <c r="G44"/>
  <c r="F44"/>
  <c r="W46" l="1"/>
  <c r="W45"/>
  <c r="W49"/>
  <c r="T44"/>
  <c r="W47"/>
  <c r="W44"/>
  <c r="M43"/>
  <c r="L43"/>
  <c r="K43"/>
  <c r="J43"/>
  <c r="M42"/>
  <c r="L42"/>
  <c r="K42"/>
  <c r="J42"/>
  <c r="I42"/>
  <c r="H42"/>
  <c r="G42"/>
  <c r="F42"/>
  <c r="M41"/>
  <c r="L41"/>
  <c r="K41"/>
  <c r="J41"/>
  <c r="I41"/>
  <c r="H41"/>
  <c r="G41"/>
  <c r="F41"/>
  <c r="M40"/>
  <c r="L40"/>
  <c r="K40"/>
  <c r="J40"/>
  <c r="I40"/>
  <c r="H40"/>
  <c r="G40"/>
  <c r="F40"/>
  <c r="M39"/>
  <c r="L39"/>
  <c r="K39"/>
  <c r="J39"/>
  <c r="I39"/>
  <c r="H39"/>
  <c r="G39"/>
  <c r="F39"/>
  <c r="M38"/>
  <c r="L38"/>
  <c r="K38"/>
  <c r="J38"/>
  <c r="I38"/>
  <c r="H38"/>
  <c r="G38"/>
  <c r="F38"/>
  <c r="M37"/>
  <c r="L37"/>
  <c r="K37"/>
  <c r="J37"/>
  <c r="I37"/>
  <c r="H37"/>
  <c r="G37"/>
  <c r="F37"/>
  <c r="T38" l="1"/>
  <c r="W38" s="1"/>
  <c r="T41"/>
  <c r="W41" s="1"/>
  <c r="T42"/>
  <c r="W42" s="1"/>
  <c r="T37"/>
  <c r="W37" s="1"/>
  <c r="T40"/>
  <c r="W40" s="1"/>
  <c r="T39"/>
  <c r="W39" s="1"/>
  <c r="T43"/>
  <c r="W43" s="1"/>
  <c r="M36"/>
  <c r="L36"/>
  <c r="K36"/>
  <c r="J36"/>
  <c r="I36"/>
  <c r="H36"/>
  <c r="G36"/>
  <c r="F36"/>
  <c r="M35"/>
  <c r="L35"/>
  <c r="K35"/>
  <c r="J35"/>
  <c r="I35"/>
  <c r="H35"/>
  <c r="G35"/>
  <c r="F35"/>
  <c r="M34"/>
  <c r="L34"/>
  <c r="K34"/>
  <c r="J34"/>
  <c r="I34"/>
  <c r="H34"/>
  <c r="G34"/>
  <c r="F34"/>
  <c r="M33"/>
  <c r="L33"/>
  <c r="K33"/>
  <c r="J33"/>
  <c r="I33"/>
  <c r="H33"/>
  <c r="G33"/>
  <c r="F33"/>
  <c r="M32"/>
  <c r="L32"/>
  <c r="K32"/>
  <c r="J32"/>
  <c r="I32"/>
  <c r="H32"/>
  <c r="G32"/>
  <c r="F32"/>
  <c r="M31"/>
  <c r="L31"/>
  <c r="K31"/>
  <c r="J31"/>
  <c r="I31"/>
  <c r="H31"/>
  <c r="G31"/>
  <c r="F31"/>
  <c r="M30"/>
  <c r="L30"/>
  <c r="K30"/>
  <c r="J30"/>
  <c r="I30"/>
  <c r="H30"/>
  <c r="G30"/>
  <c r="F30"/>
  <c r="M28"/>
  <c r="L28"/>
  <c r="K28"/>
  <c r="J28"/>
  <c r="I28"/>
  <c r="H28"/>
  <c r="G28"/>
  <c r="F28"/>
  <c r="M29"/>
  <c r="L29"/>
  <c r="K29"/>
  <c r="J29"/>
  <c r="I29"/>
  <c r="H29"/>
  <c r="G29"/>
  <c r="F29"/>
  <c r="M27"/>
  <c r="L27"/>
  <c r="K27"/>
  <c r="J27"/>
  <c r="I27"/>
  <c r="H27"/>
  <c r="G27"/>
  <c r="F27"/>
  <c r="M26"/>
  <c r="L26"/>
  <c r="K26"/>
  <c r="J26"/>
  <c r="I26"/>
  <c r="H26"/>
  <c r="G26"/>
  <c r="F26"/>
  <c r="T26" l="1"/>
  <c r="W26" s="1"/>
  <c r="T30"/>
  <c r="W30" s="1"/>
  <c r="T28"/>
  <c r="T33"/>
  <c r="W33" s="1"/>
  <c r="W28"/>
  <c r="T34"/>
  <c r="W34" s="1"/>
  <c r="T29"/>
  <c r="W29" s="1"/>
  <c r="T32"/>
  <c r="W32" s="1"/>
  <c r="T36"/>
  <c r="W36" s="1"/>
  <c r="T27"/>
  <c r="W27" s="1"/>
  <c r="T31"/>
  <c r="W31" s="1"/>
  <c r="T35"/>
  <c r="W35" s="1"/>
  <c r="M25"/>
  <c r="L25"/>
  <c r="K25"/>
  <c r="J25"/>
  <c r="I25"/>
  <c r="H25"/>
  <c r="G25"/>
  <c r="F25"/>
  <c r="M24"/>
  <c r="L24"/>
  <c r="K24"/>
  <c r="J24"/>
  <c r="I24"/>
  <c r="H24"/>
  <c r="G24"/>
  <c r="F24"/>
  <c r="M23"/>
  <c r="L23"/>
  <c r="K23"/>
  <c r="J23"/>
  <c r="I23"/>
  <c r="H23"/>
  <c r="G23"/>
  <c r="F23"/>
  <c r="M22"/>
  <c r="L22"/>
  <c r="K22"/>
  <c r="J22"/>
  <c r="I22"/>
  <c r="H22"/>
  <c r="G22"/>
  <c r="F22"/>
  <c r="T21"/>
  <c r="M20"/>
  <c r="F20"/>
  <c r="M19"/>
  <c r="L19"/>
  <c r="K19"/>
  <c r="J19"/>
  <c r="I19"/>
  <c r="H19"/>
  <c r="G19"/>
  <c r="F19"/>
  <c r="M18"/>
  <c r="L18"/>
  <c r="K18"/>
  <c r="J18"/>
  <c r="I18"/>
  <c r="H18"/>
  <c r="G18"/>
  <c r="F18"/>
  <c r="M17"/>
  <c r="L17"/>
  <c r="K17"/>
  <c r="J17"/>
  <c r="I17"/>
  <c r="H17"/>
  <c r="G17"/>
  <c r="F17"/>
  <c r="M16"/>
  <c r="L16"/>
  <c r="K16"/>
  <c r="J16"/>
  <c r="I16"/>
  <c r="H16"/>
  <c r="G16"/>
  <c r="F16"/>
  <c r="M15"/>
  <c r="L15"/>
  <c r="K15"/>
  <c r="J15"/>
  <c r="I15"/>
  <c r="H15"/>
  <c r="G15"/>
  <c r="F15"/>
  <c r="M14"/>
  <c r="L14"/>
  <c r="K14"/>
  <c r="J14"/>
  <c r="I14"/>
  <c r="H14"/>
  <c r="G14"/>
  <c r="F14"/>
  <c r="W11"/>
  <c r="V11"/>
  <c r="U11"/>
  <c r="T11"/>
  <c r="S11"/>
  <c r="R11"/>
  <c r="Q11"/>
  <c r="P11"/>
  <c r="O11"/>
  <c r="N11"/>
  <c r="M11"/>
  <c r="L11"/>
  <c r="K11"/>
  <c r="J11"/>
  <c r="I11"/>
  <c r="E21" s="1"/>
  <c r="H11"/>
  <c r="G11"/>
  <c r="F11"/>
  <c r="E11"/>
  <c r="X442" i="1"/>
  <c r="W442"/>
  <c r="E14" i="2" l="1"/>
  <c r="E17"/>
  <c r="E18"/>
  <c r="E23"/>
  <c r="E15"/>
  <c r="V442" i="1"/>
  <c r="U442" s="1"/>
  <c r="W21" i="2"/>
  <c r="T15"/>
  <c r="T14"/>
  <c r="W14" s="1"/>
  <c r="T18"/>
  <c r="W18" s="1"/>
  <c r="T25"/>
  <c r="W25" s="1"/>
  <c r="T22"/>
  <c r="W22" s="1"/>
  <c r="T17"/>
  <c r="W17" s="1"/>
  <c r="T24"/>
  <c r="W24" s="1"/>
  <c r="T19"/>
  <c r="T16"/>
  <c r="W16" s="1"/>
  <c r="W19"/>
  <c r="T20"/>
  <c r="W20" s="1"/>
  <c r="T23"/>
  <c r="W23" s="1"/>
  <c r="X441" i="1"/>
  <c r="W441"/>
  <c r="X440"/>
  <c r="W440"/>
  <c r="X439"/>
  <c r="W439"/>
  <c r="X438"/>
  <c r="W438"/>
  <c r="X437"/>
  <c r="W437"/>
  <c r="X436"/>
  <c r="W436"/>
  <c r="X435"/>
  <c r="W435"/>
  <c r="X434"/>
  <c r="W434"/>
  <c r="X433"/>
  <c r="W433"/>
  <c r="W15" i="2" l="1"/>
  <c r="V434" i="1"/>
  <c r="U434" s="1"/>
  <c r="V436"/>
  <c r="U436" s="1"/>
  <c r="V433"/>
  <c r="U433" s="1"/>
  <c r="V437"/>
  <c r="U437" s="1"/>
  <c r="V435"/>
  <c r="U435" s="1"/>
  <c r="V438"/>
  <c r="U438" s="1"/>
  <c r="V440"/>
  <c r="U440" s="1"/>
  <c r="V439"/>
  <c r="U439" s="1"/>
  <c r="V441"/>
  <c r="U441" s="1"/>
  <c r="X432"/>
  <c r="W432"/>
  <c r="X431"/>
  <c r="W431"/>
  <c r="X430"/>
  <c r="W430"/>
  <c r="X429"/>
  <c r="W429"/>
  <c r="X428"/>
  <c r="W428"/>
  <c r="X426"/>
  <c r="W426"/>
  <c r="X425"/>
  <c r="W425"/>
  <c r="X424"/>
  <c r="W424"/>
  <c r="X423"/>
  <c r="W423"/>
  <c r="X422"/>
  <c r="W422"/>
  <c r="X421"/>
  <c r="W421"/>
  <c r="X420"/>
  <c r="W420"/>
  <c r="X419"/>
  <c r="W419"/>
  <c r="X418"/>
  <c r="W418"/>
  <c r="X417"/>
  <c r="W417"/>
  <c r="X416"/>
  <c r="W416"/>
  <c r="X415"/>
  <c r="W415"/>
  <c r="X414"/>
  <c r="W414"/>
  <c r="X413"/>
  <c r="W413"/>
  <c r="V430" l="1"/>
  <c r="U430" s="1"/>
  <c r="V429"/>
  <c r="U429" s="1"/>
  <c r="V419"/>
  <c r="U419" s="1"/>
  <c r="V421"/>
  <c r="U421" s="1"/>
  <c r="V423"/>
  <c r="U423" s="1"/>
  <c r="V425"/>
  <c r="U425" s="1"/>
  <c r="V416"/>
  <c r="U416" s="1"/>
  <c r="V417"/>
  <c r="U417" s="1"/>
  <c r="V420"/>
  <c r="U420" s="1"/>
  <c r="V422"/>
  <c r="U422" s="1"/>
  <c r="V424"/>
  <c r="U424" s="1"/>
  <c r="V426"/>
  <c r="U426" s="1"/>
  <c r="V431"/>
  <c r="U431" s="1"/>
  <c r="V414"/>
  <c r="U414" s="1"/>
  <c r="V413"/>
  <c r="U413" s="1"/>
  <c r="V415"/>
  <c r="U415" s="1"/>
  <c r="V418"/>
  <c r="U418" s="1"/>
  <c r="V428"/>
  <c r="U428" s="1"/>
  <c r="V432"/>
  <c r="U432" s="1"/>
  <c r="X412"/>
  <c r="W412"/>
  <c r="X411"/>
  <c r="W411"/>
  <c r="X410"/>
  <c r="W410"/>
  <c r="X409"/>
  <c r="W409"/>
  <c r="X408"/>
  <c r="W408"/>
  <c r="X407"/>
  <c r="W407"/>
  <c r="X406"/>
  <c r="W406"/>
  <c r="X405"/>
  <c r="W405"/>
  <c r="X404"/>
  <c r="W404"/>
  <c r="V404" s="1"/>
  <c r="U404" s="1"/>
  <c r="X403"/>
  <c r="W403"/>
  <c r="X402"/>
  <c r="W402"/>
  <c r="X400"/>
  <c r="W400"/>
  <c r="X399"/>
  <c r="W399"/>
  <c r="X398"/>
  <c r="W398"/>
  <c r="X397"/>
  <c r="W397"/>
  <c r="X396"/>
  <c r="W396"/>
  <c r="X395"/>
  <c r="W395"/>
  <c r="X394"/>
  <c r="W394"/>
  <c r="X393"/>
  <c r="W393"/>
  <c r="X392"/>
  <c r="W392"/>
  <c r="X391"/>
  <c r="W391"/>
  <c r="X390"/>
  <c r="W390"/>
  <c r="X389"/>
  <c r="W389"/>
  <c r="X388"/>
  <c r="W388"/>
  <c r="X387"/>
  <c r="W387"/>
  <c r="V387" s="1"/>
  <c r="U387" s="1"/>
  <c r="X386"/>
  <c r="W386"/>
  <c r="X385"/>
  <c r="W385"/>
  <c r="X384"/>
  <c r="W384"/>
  <c r="X383"/>
  <c r="W383"/>
  <c r="X382"/>
  <c r="W382"/>
  <c r="X381"/>
  <c r="W381"/>
  <c r="V381" s="1"/>
  <c r="U381" s="1"/>
  <c r="X380"/>
  <c r="W380"/>
  <c r="X379"/>
  <c r="W379"/>
  <c r="V379" s="1"/>
  <c r="U379" s="1"/>
  <c r="X378"/>
  <c r="W378"/>
  <c r="X377"/>
  <c r="W377"/>
  <c r="X376"/>
  <c r="W376"/>
  <c r="X375"/>
  <c r="W375"/>
  <c r="X374"/>
  <c r="W374"/>
  <c r="X373"/>
  <c r="W373"/>
  <c r="X372"/>
  <c r="W372"/>
  <c r="X371"/>
  <c r="W371"/>
  <c r="X370"/>
  <c r="W370"/>
  <c r="X369"/>
  <c r="W369"/>
  <c r="X368"/>
  <c r="W368"/>
  <c r="X367"/>
  <c r="W367"/>
  <c r="X366"/>
  <c r="W366"/>
  <c r="X365"/>
  <c r="W365"/>
  <c r="X364"/>
  <c r="W364"/>
  <c r="X363"/>
  <c r="W363"/>
  <c r="X362"/>
  <c r="W362"/>
  <c r="X361"/>
  <c r="W361"/>
  <c r="V361" s="1"/>
  <c r="U361" s="1"/>
  <c r="X360"/>
  <c r="W360"/>
  <c r="X359"/>
  <c r="W359"/>
  <c r="X358"/>
  <c r="W358"/>
  <c r="X357"/>
  <c r="W357"/>
  <c r="X356"/>
  <c r="W356"/>
  <c r="X355"/>
  <c r="W355"/>
  <c r="X354"/>
  <c r="W354"/>
  <c r="X353"/>
  <c r="W353"/>
  <c r="X351"/>
  <c r="W351"/>
  <c r="X350"/>
  <c r="W350"/>
  <c r="X349"/>
  <c r="W349"/>
  <c r="X348"/>
  <c r="W348"/>
  <c r="X347"/>
  <c r="W347"/>
  <c r="X346"/>
  <c r="W346"/>
  <c r="X345"/>
  <c r="W345"/>
  <c r="X344"/>
  <c r="W344"/>
  <c r="X343"/>
  <c r="W343"/>
  <c r="X342"/>
  <c r="W342"/>
  <c r="X341"/>
  <c r="W341"/>
  <c r="X340"/>
  <c r="W340"/>
  <c r="X339"/>
  <c r="W339"/>
  <c r="X338"/>
  <c r="W338"/>
  <c r="X337"/>
  <c r="W337"/>
  <c r="X336"/>
  <c r="W336"/>
  <c r="X334"/>
  <c r="W334"/>
  <c r="X333"/>
  <c r="W333"/>
  <c r="X332"/>
  <c r="W332"/>
  <c r="X331"/>
  <c r="W331"/>
  <c r="X330"/>
  <c r="W330"/>
  <c r="V360" l="1"/>
  <c r="U360" s="1"/>
  <c r="V368"/>
  <c r="U368" s="1"/>
  <c r="V378"/>
  <c r="U378" s="1"/>
  <c r="V386"/>
  <c r="U386" s="1"/>
  <c r="V405"/>
  <c r="U405" s="1"/>
  <c r="V342"/>
  <c r="U342" s="1"/>
  <c r="V346"/>
  <c r="U346" s="1"/>
  <c r="V357"/>
  <c r="U357" s="1"/>
  <c r="V364"/>
  <c r="U364" s="1"/>
  <c r="V371"/>
  <c r="U371" s="1"/>
  <c r="V373"/>
  <c r="U373" s="1"/>
  <c r="V384"/>
  <c r="U384" s="1"/>
  <c r="V391"/>
  <c r="U391" s="1"/>
  <c r="V393"/>
  <c r="U393" s="1"/>
  <c r="V409"/>
  <c r="U409" s="1"/>
  <c r="V330"/>
  <c r="U330" s="1"/>
  <c r="V332"/>
  <c r="U332" s="1"/>
  <c r="V334"/>
  <c r="U334" s="1"/>
  <c r="V339"/>
  <c r="U339" s="1"/>
  <c r="V349"/>
  <c r="U349" s="1"/>
  <c r="V351"/>
  <c r="U351" s="1"/>
  <c r="V356"/>
  <c r="U356" s="1"/>
  <c r="V365"/>
  <c r="U365" s="1"/>
  <c r="V376"/>
  <c r="U376" s="1"/>
  <c r="V383"/>
  <c r="U383" s="1"/>
  <c r="V390"/>
  <c r="U390" s="1"/>
  <c r="V396"/>
  <c r="U396" s="1"/>
  <c r="V398"/>
  <c r="U398" s="1"/>
  <c r="V400"/>
  <c r="U400" s="1"/>
  <c r="V408"/>
  <c r="U408" s="1"/>
  <c r="V412"/>
  <c r="U412" s="1"/>
  <c r="V336"/>
  <c r="U336" s="1"/>
  <c r="V340"/>
  <c r="U340" s="1"/>
  <c r="V343"/>
  <c r="U343" s="1"/>
  <c r="V344"/>
  <c r="U344" s="1"/>
  <c r="V358"/>
  <c r="U358" s="1"/>
  <c r="V369"/>
  <c r="U369" s="1"/>
  <c r="V374"/>
  <c r="U374" s="1"/>
  <c r="V388"/>
  <c r="U388" s="1"/>
  <c r="V392"/>
  <c r="U392" s="1"/>
  <c r="V394"/>
  <c r="U394" s="1"/>
  <c r="V402"/>
  <c r="U402" s="1"/>
  <c r="V406"/>
  <c r="U406" s="1"/>
  <c r="V410"/>
  <c r="U410" s="1"/>
  <c r="V347"/>
  <c r="U347" s="1"/>
  <c r="V353"/>
  <c r="U353" s="1"/>
  <c r="V331"/>
  <c r="U331" s="1"/>
  <c r="V333"/>
  <c r="U333" s="1"/>
  <c r="V337"/>
  <c r="U337" s="1"/>
  <c r="V348"/>
  <c r="U348" s="1"/>
  <c r="V350"/>
  <c r="U350" s="1"/>
  <c r="V354"/>
  <c r="U354" s="1"/>
  <c r="V362"/>
  <c r="U362" s="1"/>
  <c r="V366"/>
  <c r="U366" s="1"/>
  <c r="V372"/>
  <c r="U372" s="1"/>
  <c r="V338"/>
  <c r="U338" s="1"/>
  <c r="V341"/>
  <c r="U341" s="1"/>
  <c r="V345"/>
  <c r="U345" s="1"/>
  <c r="V355"/>
  <c r="U355" s="1"/>
  <c r="V359"/>
  <c r="U359" s="1"/>
  <c r="V363"/>
  <c r="U363" s="1"/>
  <c r="V367"/>
  <c r="U367" s="1"/>
  <c r="V370"/>
  <c r="U370" s="1"/>
  <c r="V375"/>
  <c r="U375" s="1"/>
  <c r="V377"/>
  <c r="U377" s="1"/>
  <c r="V380"/>
  <c r="U380" s="1"/>
  <c r="V382"/>
  <c r="U382" s="1"/>
  <c r="V385"/>
  <c r="U385" s="1"/>
  <c r="V389"/>
  <c r="U389" s="1"/>
  <c r="V395"/>
  <c r="U395" s="1"/>
  <c r="V397"/>
  <c r="U397" s="1"/>
  <c r="V399"/>
  <c r="U399" s="1"/>
  <c r="V403"/>
  <c r="U403" s="1"/>
  <c r="V407"/>
  <c r="U407" s="1"/>
  <c r="V411"/>
  <c r="U411" s="1"/>
  <c r="X329"/>
  <c r="W329"/>
  <c r="X328"/>
  <c r="W328"/>
  <c r="X327"/>
  <c r="W327"/>
  <c r="X326"/>
  <c r="W326"/>
  <c r="X325"/>
  <c r="W325"/>
  <c r="X324"/>
  <c r="W324"/>
  <c r="X323"/>
  <c r="W323"/>
  <c r="X322"/>
  <c r="W322"/>
  <c r="X321"/>
  <c r="W321"/>
  <c r="X320"/>
  <c r="W320"/>
  <c r="X319"/>
  <c r="W319"/>
  <c r="X318"/>
  <c r="W318"/>
  <c r="X317"/>
  <c r="W317"/>
  <c r="X316"/>
  <c r="W316"/>
  <c r="X315"/>
  <c r="W315"/>
  <c r="X314"/>
  <c r="W314"/>
  <c r="X313"/>
  <c r="W313"/>
  <c r="V313" s="1"/>
  <c r="U313" s="1"/>
  <c r="X312"/>
  <c r="W312"/>
  <c r="X310"/>
  <c r="W310"/>
  <c r="X309"/>
  <c r="W309"/>
  <c r="X308"/>
  <c r="W308"/>
  <c r="X307"/>
  <c r="W307"/>
  <c r="X306"/>
  <c r="W306"/>
  <c r="V306" s="1"/>
  <c r="U306" s="1"/>
  <c r="X305"/>
  <c r="W305"/>
  <c r="V320" l="1"/>
  <c r="U320" s="1"/>
  <c r="V324"/>
  <c r="U324" s="1"/>
  <c r="V327"/>
  <c r="U327" s="1"/>
  <c r="V316"/>
  <c r="U316" s="1"/>
  <c r="V312"/>
  <c r="U312" s="1"/>
  <c r="V321"/>
  <c r="U321" s="1"/>
  <c r="V317"/>
  <c r="U317" s="1"/>
  <c r="V328"/>
  <c r="U328" s="1"/>
  <c r="V307"/>
  <c r="U307" s="1"/>
  <c r="V314"/>
  <c r="U314" s="1"/>
  <c r="V318"/>
  <c r="U318" s="1"/>
  <c r="V309"/>
  <c r="U309" s="1"/>
  <c r="V322"/>
  <c r="U322" s="1"/>
  <c r="V325"/>
  <c r="U325" s="1"/>
  <c r="V305"/>
  <c r="U305" s="1"/>
  <c r="V308"/>
  <c r="U308" s="1"/>
  <c r="V310"/>
  <c r="U310" s="1"/>
  <c r="V315"/>
  <c r="U315" s="1"/>
  <c r="V319"/>
  <c r="U319" s="1"/>
  <c r="V323"/>
  <c r="U323" s="1"/>
  <c r="V326"/>
  <c r="U326" s="1"/>
  <c r="V329"/>
  <c r="U329" s="1"/>
  <c r="X304"/>
  <c r="W304"/>
  <c r="X303"/>
  <c r="W303"/>
  <c r="X302"/>
  <c r="W302"/>
  <c r="X301"/>
  <c r="W301"/>
  <c r="X300"/>
  <c r="W300"/>
  <c r="X299"/>
  <c r="W299"/>
  <c r="X298"/>
  <c r="W298"/>
  <c r="X297"/>
  <c r="W297"/>
  <c r="X296"/>
  <c r="W296"/>
  <c r="X295"/>
  <c r="W295"/>
  <c r="X294"/>
  <c r="W294"/>
  <c r="X293"/>
  <c r="W293"/>
  <c r="X292"/>
  <c r="W292"/>
  <c r="X291"/>
  <c r="W291"/>
  <c r="X290"/>
  <c r="W290"/>
  <c r="X289"/>
  <c r="W289"/>
  <c r="X288"/>
  <c r="W288"/>
  <c r="X287"/>
  <c r="W287"/>
  <c r="X286"/>
  <c r="W286"/>
  <c r="X285"/>
  <c r="W285"/>
  <c r="X284"/>
  <c r="W284"/>
  <c r="X283"/>
  <c r="W283"/>
  <c r="X282"/>
  <c r="W282"/>
  <c r="X280"/>
  <c r="W280"/>
  <c r="X279"/>
  <c r="W279"/>
  <c r="X278"/>
  <c r="W278"/>
  <c r="X277"/>
  <c r="W277"/>
  <c r="X276"/>
  <c r="W276"/>
  <c r="X275"/>
  <c r="W275"/>
  <c r="X274"/>
  <c r="W274"/>
  <c r="X273"/>
  <c r="W273"/>
  <c r="X272"/>
  <c r="W272"/>
  <c r="X271"/>
  <c r="W271"/>
  <c r="X270"/>
  <c r="W270"/>
  <c r="X269"/>
  <c r="W269"/>
  <c r="X268"/>
  <c r="W268"/>
  <c r="V286" l="1"/>
  <c r="U286" s="1"/>
  <c r="V293"/>
  <c r="U293" s="1"/>
  <c r="V273"/>
  <c r="U273" s="1"/>
  <c r="V282"/>
  <c r="U282" s="1"/>
  <c r="V289"/>
  <c r="U289" s="1"/>
  <c r="V298"/>
  <c r="U298" s="1"/>
  <c r="V304"/>
  <c r="U304" s="1"/>
  <c r="V285"/>
  <c r="U285" s="1"/>
  <c r="V294"/>
  <c r="U294" s="1"/>
  <c r="V276"/>
  <c r="U276" s="1"/>
  <c r="V278"/>
  <c r="U278" s="1"/>
  <c r="V280"/>
  <c r="U280" s="1"/>
  <c r="V290"/>
  <c r="U290" s="1"/>
  <c r="V297"/>
  <c r="U297" s="1"/>
  <c r="V301"/>
  <c r="U301" s="1"/>
  <c r="V274"/>
  <c r="U274" s="1"/>
  <c r="V279"/>
  <c r="U279" s="1"/>
  <c r="V283"/>
  <c r="U283" s="1"/>
  <c r="V287"/>
  <c r="U287" s="1"/>
  <c r="V291"/>
  <c r="U291" s="1"/>
  <c r="V295"/>
  <c r="U295" s="1"/>
  <c r="V299"/>
  <c r="U299" s="1"/>
  <c r="V302"/>
  <c r="U302" s="1"/>
  <c r="V268"/>
  <c r="U268" s="1"/>
  <c r="V271"/>
  <c r="U271" s="1"/>
  <c r="V269"/>
  <c r="U269" s="1"/>
  <c r="V277"/>
  <c r="U277" s="1"/>
  <c r="V270"/>
  <c r="U270" s="1"/>
  <c r="V272"/>
  <c r="U272" s="1"/>
  <c r="V275"/>
  <c r="U275" s="1"/>
  <c r="V284"/>
  <c r="U284" s="1"/>
  <c r="V288"/>
  <c r="U288" s="1"/>
  <c r="V292"/>
  <c r="U292" s="1"/>
  <c r="V296"/>
  <c r="U296" s="1"/>
  <c r="V300"/>
  <c r="U300" s="1"/>
  <c r="V303"/>
  <c r="U303" s="1"/>
  <c r="X267"/>
  <c r="W267"/>
  <c r="X266"/>
  <c r="W266"/>
  <c r="X265"/>
  <c r="W265"/>
  <c r="X264"/>
  <c r="W264"/>
  <c r="X263"/>
  <c r="W263"/>
  <c r="X262"/>
  <c r="W262"/>
  <c r="X261"/>
  <c r="W261"/>
  <c r="X260"/>
  <c r="W260"/>
  <c r="X259"/>
  <c r="W259"/>
  <c r="X258"/>
  <c r="W258"/>
  <c r="X257"/>
  <c r="W257"/>
  <c r="X256"/>
  <c r="W256"/>
  <c r="X255"/>
  <c r="W255"/>
  <c r="X254"/>
  <c r="W254"/>
  <c r="X253"/>
  <c r="W253"/>
  <c r="X252"/>
  <c r="W252"/>
  <c r="X251"/>
  <c r="W251"/>
  <c r="X250"/>
  <c r="W250"/>
  <c r="X249"/>
  <c r="W249"/>
  <c r="X248"/>
  <c r="W248"/>
  <c r="X247"/>
  <c r="W247"/>
  <c r="X246"/>
  <c r="W246"/>
  <c r="X245"/>
  <c r="W245"/>
  <c r="X244"/>
  <c r="W244"/>
  <c r="X243"/>
  <c r="W243"/>
  <c r="X242"/>
  <c r="W242"/>
  <c r="X241"/>
  <c r="W241"/>
  <c r="X240"/>
  <c r="W240"/>
  <c r="X238"/>
  <c r="W238"/>
  <c r="X237"/>
  <c r="W237"/>
  <c r="X236"/>
  <c r="W236"/>
  <c r="X235"/>
  <c r="W235"/>
  <c r="X234"/>
  <c r="W234"/>
  <c r="X233"/>
  <c r="W233"/>
  <c r="X232"/>
  <c r="W232"/>
  <c r="X231"/>
  <c r="W231"/>
  <c r="X230"/>
  <c r="W230"/>
  <c r="X229"/>
  <c r="W229"/>
  <c r="X228"/>
  <c r="W228"/>
  <c r="X227"/>
  <c r="W227"/>
  <c r="X226"/>
  <c r="W226"/>
  <c r="X225"/>
  <c r="W225"/>
  <c r="X224"/>
  <c r="W224"/>
  <c r="X223"/>
  <c r="W223"/>
  <c r="X222"/>
  <c r="W222"/>
  <c r="X221"/>
  <c r="W221"/>
  <c r="X220"/>
  <c r="W220"/>
  <c r="X219"/>
  <c r="W219"/>
  <c r="X218"/>
  <c r="W218"/>
  <c r="X217"/>
  <c r="W217"/>
  <c r="X216"/>
  <c r="W216"/>
  <c r="X215"/>
  <c r="W215"/>
  <c r="X214"/>
  <c r="W214"/>
  <c r="X213"/>
  <c r="W213"/>
  <c r="X212"/>
  <c r="W212"/>
  <c r="X211"/>
  <c r="W211"/>
  <c r="X210"/>
  <c r="W210"/>
  <c r="X209"/>
  <c r="W209"/>
  <c r="X208"/>
  <c r="W208"/>
  <c r="V253" l="1"/>
  <c r="U253" s="1"/>
  <c r="V242"/>
  <c r="U242" s="1"/>
  <c r="V260"/>
  <c r="U260" s="1"/>
  <c r="V215"/>
  <c r="U215" s="1"/>
  <c r="V261"/>
  <c r="U261" s="1"/>
  <c r="V229"/>
  <c r="U229" s="1"/>
  <c r="V235"/>
  <c r="U235" s="1"/>
  <c r="V241"/>
  <c r="U241" s="1"/>
  <c r="V252"/>
  <c r="U252" s="1"/>
  <c r="V208"/>
  <c r="U208" s="1"/>
  <c r="V220"/>
  <c r="U220" s="1"/>
  <c r="V224"/>
  <c r="U224" s="1"/>
  <c r="V246"/>
  <c r="U246" s="1"/>
  <c r="V257"/>
  <c r="U257" s="1"/>
  <c r="V264"/>
  <c r="U264" s="1"/>
  <c r="V217"/>
  <c r="U217" s="1"/>
  <c r="V227"/>
  <c r="U227" s="1"/>
  <c r="V233"/>
  <c r="U233" s="1"/>
  <c r="V237"/>
  <c r="U237" s="1"/>
  <c r="V245"/>
  <c r="U245" s="1"/>
  <c r="V249"/>
  <c r="U249" s="1"/>
  <c r="V256"/>
  <c r="U256" s="1"/>
  <c r="V265"/>
  <c r="U265" s="1"/>
  <c r="V267"/>
  <c r="U267" s="1"/>
  <c r="V221"/>
  <c r="U221" s="1"/>
  <c r="V230"/>
  <c r="U230" s="1"/>
  <c r="V228"/>
  <c r="U228" s="1"/>
  <c r="V231"/>
  <c r="U231" s="1"/>
  <c r="V236"/>
  <c r="U236" s="1"/>
  <c r="V238"/>
  <c r="U238" s="1"/>
  <c r="V243"/>
  <c r="U243" s="1"/>
  <c r="V247"/>
  <c r="U247" s="1"/>
  <c r="V250"/>
  <c r="U250" s="1"/>
  <c r="V258"/>
  <c r="U258" s="1"/>
  <c r="V262"/>
  <c r="U262" s="1"/>
  <c r="V266"/>
  <c r="U266" s="1"/>
  <c r="V209"/>
  <c r="U209" s="1"/>
  <c r="V212"/>
  <c r="U212" s="1"/>
  <c r="V225"/>
  <c r="U225" s="1"/>
  <c r="V210"/>
  <c r="U210" s="1"/>
  <c r="V213"/>
  <c r="U213" s="1"/>
  <c r="V216"/>
  <c r="U216" s="1"/>
  <c r="V218"/>
  <c r="U218" s="1"/>
  <c r="V222"/>
  <c r="U222" s="1"/>
  <c r="V226"/>
  <c r="U226" s="1"/>
  <c r="V234"/>
  <c r="U234" s="1"/>
  <c r="V254"/>
  <c r="U254" s="1"/>
  <c r="V211"/>
  <c r="U211" s="1"/>
  <c r="V214"/>
  <c r="U214" s="1"/>
  <c r="V219"/>
  <c r="U219" s="1"/>
  <c r="V223"/>
  <c r="U223" s="1"/>
  <c r="V232"/>
  <c r="U232" s="1"/>
  <c r="V240"/>
  <c r="U240" s="1"/>
  <c r="V244"/>
  <c r="U244" s="1"/>
  <c r="V248"/>
  <c r="U248" s="1"/>
  <c r="V251"/>
  <c r="U251" s="1"/>
  <c r="V255"/>
  <c r="U255" s="1"/>
  <c r="V259"/>
  <c r="U259" s="1"/>
  <c r="V263"/>
  <c r="U263" s="1"/>
  <c r="X207"/>
  <c r="W207"/>
  <c r="X206"/>
  <c r="W206"/>
  <c r="X205"/>
  <c r="W205"/>
  <c r="X204"/>
  <c r="W204"/>
  <c r="X203"/>
  <c r="W203"/>
  <c r="X202"/>
  <c r="W202"/>
  <c r="X201"/>
  <c r="W201"/>
  <c r="X200"/>
  <c r="W200"/>
  <c r="X199"/>
  <c r="W199"/>
  <c r="X198"/>
  <c r="W198"/>
  <c r="X197"/>
  <c r="W197"/>
  <c r="X196"/>
  <c r="W196"/>
  <c r="X195"/>
  <c r="W195"/>
  <c r="X194"/>
  <c r="W194"/>
  <c r="X193"/>
  <c r="W193"/>
  <c r="X192"/>
  <c r="W192"/>
  <c r="X191"/>
  <c r="W191"/>
  <c r="X190"/>
  <c r="W190"/>
  <c r="X189"/>
  <c r="W189"/>
  <c r="X188"/>
  <c r="W188"/>
  <c r="X187"/>
  <c r="W187"/>
  <c r="X186"/>
  <c r="W186"/>
  <c r="X184"/>
  <c r="W184"/>
  <c r="X183"/>
  <c r="W183"/>
  <c r="X182"/>
  <c r="W182"/>
  <c r="V203" l="1"/>
  <c r="U203" s="1"/>
  <c r="V188"/>
  <c r="U188" s="1"/>
  <c r="V192"/>
  <c r="U192" s="1"/>
  <c r="V196"/>
  <c r="U196" s="1"/>
  <c r="V206"/>
  <c r="U206" s="1"/>
  <c r="V199"/>
  <c r="U199" s="1"/>
  <c r="V202"/>
  <c r="U202" s="1"/>
  <c r="V184"/>
  <c r="U184" s="1"/>
  <c r="V189"/>
  <c r="U189" s="1"/>
  <c r="V186"/>
  <c r="U186" s="1"/>
  <c r="V190"/>
  <c r="U190" s="1"/>
  <c r="V194"/>
  <c r="U194" s="1"/>
  <c r="V197"/>
  <c r="U197" s="1"/>
  <c r="V200"/>
  <c r="U200" s="1"/>
  <c r="V204"/>
  <c r="U204" s="1"/>
  <c r="V207"/>
  <c r="U207" s="1"/>
  <c r="V182"/>
  <c r="U182" s="1"/>
  <c r="V193"/>
  <c r="U193" s="1"/>
  <c r="V183"/>
  <c r="U183" s="1"/>
  <c r="V187"/>
  <c r="U187" s="1"/>
  <c r="V191"/>
  <c r="U191" s="1"/>
  <c r="V195"/>
  <c r="U195" s="1"/>
  <c r="V198"/>
  <c r="U198" s="1"/>
  <c r="V201"/>
  <c r="U201" s="1"/>
  <c r="V205"/>
  <c r="U205" s="1"/>
  <c r="X181"/>
  <c r="W181"/>
  <c r="X180"/>
  <c r="W180"/>
  <c r="X179"/>
  <c r="W179"/>
  <c r="X178"/>
  <c r="W178"/>
  <c r="X177"/>
  <c r="W177"/>
  <c r="X176"/>
  <c r="W176"/>
  <c r="X175"/>
  <c r="W175"/>
  <c r="X174"/>
  <c r="W174"/>
  <c r="V174" s="1"/>
  <c r="U174" s="1"/>
  <c r="X173"/>
  <c r="W173"/>
  <c r="X172"/>
  <c r="W172"/>
  <c r="X171"/>
  <c r="W171"/>
  <c r="X170"/>
  <c r="W170"/>
  <c r="X169"/>
  <c r="W169"/>
  <c r="X168"/>
  <c r="W168"/>
  <c r="X167"/>
  <c r="W167"/>
  <c r="X166"/>
  <c r="W166"/>
  <c r="V166" s="1"/>
  <c r="U166" s="1"/>
  <c r="X165"/>
  <c r="W165"/>
  <c r="X164"/>
  <c r="W164"/>
  <c r="X163"/>
  <c r="W163"/>
  <c r="X162"/>
  <c r="W162"/>
  <c r="X161"/>
  <c r="W161"/>
  <c r="X160"/>
  <c r="W160"/>
  <c r="X159"/>
  <c r="W159"/>
  <c r="X158"/>
  <c r="W158"/>
  <c r="X157"/>
  <c r="W157"/>
  <c r="X156"/>
  <c r="W156"/>
  <c r="X155"/>
  <c r="W155"/>
  <c r="X154"/>
  <c r="W154"/>
  <c r="X153"/>
  <c r="W153"/>
  <c r="X152"/>
  <c r="W152"/>
  <c r="X151"/>
  <c r="W151"/>
  <c r="X150"/>
  <c r="W150"/>
  <c r="V167" l="1"/>
  <c r="U167" s="1"/>
  <c r="V175"/>
  <c r="U175" s="1"/>
  <c r="V162"/>
  <c r="U162" s="1"/>
  <c r="V169"/>
  <c r="U169" s="1"/>
  <c r="V171"/>
  <c r="U171" s="1"/>
  <c r="V178"/>
  <c r="U178" s="1"/>
  <c r="V153"/>
  <c r="U153" s="1"/>
  <c r="V159"/>
  <c r="U159" s="1"/>
  <c r="V172"/>
  <c r="U172" s="1"/>
  <c r="V177"/>
  <c r="U177" s="1"/>
  <c r="V181"/>
  <c r="U181" s="1"/>
  <c r="V150"/>
  <c r="U150" s="1"/>
  <c r="V163"/>
  <c r="U163" s="1"/>
  <c r="V157"/>
  <c r="U157" s="1"/>
  <c r="V170"/>
  <c r="U170" s="1"/>
  <c r="V179"/>
  <c r="U179" s="1"/>
  <c r="V154"/>
  <c r="U154" s="1"/>
  <c r="V156"/>
  <c r="U156" s="1"/>
  <c r="V160"/>
  <c r="U160" s="1"/>
  <c r="V151"/>
  <c r="U151" s="1"/>
  <c r="V164"/>
  <c r="U164" s="1"/>
  <c r="V152"/>
  <c r="U152" s="1"/>
  <c r="V155"/>
  <c r="U155" s="1"/>
  <c r="V158"/>
  <c r="U158" s="1"/>
  <c r="V161"/>
  <c r="U161" s="1"/>
  <c r="V165"/>
  <c r="U165" s="1"/>
  <c r="V168"/>
  <c r="U168" s="1"/>
  <c r="V173"/>
  <c r="U173" s="1"/>
  <c r="V176"/>
  <c r="U176" s="1"/>
  <c r="V180"/>
  <c r="U180" s="1"/>
  <c r="X149"/>
  <c r="W149"/>
  <c r="X148"/>
  <c r="W148"/>
  <c r="X147"/>
  <c r="W147"/>
  <c r="X146"/>
  <c r="W146"/>
  <c r="X145"/>
  <c r="W145"/>
  <c r="X144"/>
  <c r="W144"/>
  <c r="X143"/>
  <c r="W143"/>
  <c r="X142"/>
  <c r="W142"/>
  <c r="X141"/>
  <c r="W141"/>
  <c r="X140"/>
  <c r="W140"/>
  <c r="X139"/>
  <c r="W139"/>
  <c r="X138"/>
  <c r="W138"/>
  <c r="X137"/>
  <c r="W137"/>
  <c r="X136"/>
  <c r="W136"/>
  <c r="V148" l="1"/>
  <c r="U148" s="1"/>
  <c r="V136"/>
  <c r="U136" s="1"/>
  <c r="V140"/>
  <c r="U140" s="1"/>
  <c r="V144"/>
  <c r="U144" s="1"/>
  <c r="V145"/>
  <c r="U145" s="1"/>
  <c r="V138"/>
  <c r="U138" s="1"/>
  <c r="V142"/>
  <c r="U142" s="1"/>
  <c r="V137"/>
  <c r="U137" s="1"/>
  <c r="V141"/>
  <c r="U141" s="1"/>
  <c r="V146"/>
  <c r="U146" s="1"/>
  <c r="V149"/>
  <c r="U149" s="1"/>
  <c r="V139"/>
  <c r="U139" s="1"/>
  <c r="V143"/>
  <c r="U143" s="1"/>
  <c r="V147"/>
  <c r="U147" s="1"/>
  <c r="X134"/>
  <c r="W134"/>
  <c r="X133"/>
  <c r="W133"/>
  <c r="X132"/>
  <c r="W132"/>
  <c r="X131"/>
  <c r="W131"/>
  <c r="X130"/>
  <c r="W130"/>
  <c r="X129"/>
  <c r="W129"/>
  <c r="X128"/>
  <c r="W128"/>
  <c r="X127"/>
  <c r="W127"/>
  <c r="X126"/>
  <c r="W126"/>
  <c r="X125"/>
  <c r="W125"/>
  <c r="X124"/>
  <c r="W124"/>
  <c r="X123"/>
  <c r="W123"/>
  <c r="X122"/>
  <c r="W122"/>
  <c r="X121"/>
  <c r="W121"/>
  <c r="X120"/>
  <c r="W120"/>
  <c r="V120" l="1"/>
  <c r="U120" s="1"/>
  <c r="V124"/>
  <c r="U124" s="1"/>
  <c r="V126"/>
  <c r="U126" s="1"/>
  <c r="V128"/>
  <c r="U128" s="1"/>
  <c r="V130"/>
  <c r="U130" s="1"/>
  <c r="V132"/>
  <c r="U132" s="1"/>
  <c r="V134"/>
  <c r="U134" s="1"/>
  <c r="V129"/>
  <c r="U129" s="1"/>
  <c r="V133"/>
  <c r="U133" s="1"/>
  <c r="V121"/>
  <c r="U121" s="1"/>
  <c r="V122"/>
  <c r="U122" s="1"/>
  <c r="V125"/>
  <c r="U125" s="1"/>
  <c r="V127"/>
  <c r="U127" s="1"/>
  <c r="V131"/>
  <c r="U131" s="1"/>
  <c r="V123"/>
  <c r="U123" s="1"/>
  <c r="X119"/>
  <c r="W119"/>
  <c r="X118"/>
  <c r="W118"/>
  <c r="X117"/>
  <c r="W117"/>
  <c r="X116"/>
  <c r="W116"/>
  <c r="X115"/>
  <c r="W115"/>
  <c r="X114"/>
  <c r="W114"/>
  <c r="X113"/>
  <c r="W113"/>
  <c r="X112"/>
  <c r="W112"/>
  <c r="X111"/>
  <c r="W111"/>
  <c r="X110"/>
  <c r="W110"/>
  <c r="X109"/>
  <c r="W109"/>
  <c r="V109" s="1"/>
  <c r="U109" s="1"/>
  <c r="X108"/>
  <c r="W108"/>
  <c r="X107"/>
  <c r="W107"/>
  <c r="X106"/>
  <c r="W106"/>
  <c r="X105"/>
  <c r="W105"/>
  <c r="X104"/>
  <c r="W104"/>
  <c r="X103"/>
  <c r="W103"/>
  <c r="X102"/>
  <c r="W102"/>
  <c r="X101"/>
  <c r="W101"/>
  <c r="X100"/>
  <c r="W100"/>
  <c r="X99"/>
  <c r="W99"/>
  <c r="V99" s="1"/>
  <c r="U99" s="1"/>
  <c r="X98"/>
  <c r="W98"/>
  <c r="X97"/>
  <c r="W97"/>
  <c r="X96"/>
  <c r="W96"/>
  <c r="X95"/>
  <c r="W95"/>
  <c r="X94"/>
  <c r="W94"/>
  <c r="X93"/>
  <c r="W93"/>
  <c r="X92"/>
  <c r="W92"/>
  <c r="X91"/>
  <c r="W91"/>
  <c r="X90"/>
  <c r="W90"/>
  <c r="X89"/>
  <c r="W89"/>
  <c r="X88"/>
  <c r="W88"/>
  <c r="X87"/>
  <c r="W87"/>
  <c r="X86"/>
  <c r="W86"/>
  <c r="X85"/>
  <c r="W85"/>
  <c r="X84"/>
  <c r="W84"/>
  <c r="X83"/>
  <c r="W83"/>
  <c r="X82"/>
  <c r="W82"/>
  <c r="X81"/>
  <c r="W81"/>
  <c r="V81" s="1"/>
  <c r="U81" s="1"/>
  <c r="X80"/>
  <c r="W80"/>
  <c r="X79"/>
  <c r="W79"/>
  <c r="X78"/>
  <c r="W78"/>
  <c r="X77"/>
  <c r="W77"/>
  <c r="X76"/>
  <c r="W76"/>
  <c r="X75"/>
  <c r="W75"/>
  <c r="X74"/>
  <c r="W74"/>
  <c r="X72"/>
  <c r="W72"/>
  <c r="V72" s="1"/>
  <c r="U72" s="1"/>
  <c r="X71"/>
  <c r="W71"/>
  <c r="X70"/>
  <c r="W70"/>
  <c r="V70" s="1"/>
  <c r="U70" s="1"/>
  <c r="X69"/>
  <c r="W69"/>
  <c r="X68"/>
  <c r="W68"/>
  <c r="X67"/>
  <c r="W67"/>
  <c r="X66"/>
  <c r="W66"/>
  <c r="X65"/>
  <c r="W65"/>
  <c r="X64"/>
  <c r="W64"/>
  <c r="V64" s="1"/>
  <c r="U64" s="1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V50" s="1"/>
  <c r="U50" s="1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V49" l="1"/>
  <c r="U49" s="1"/>
  <c r="V63"/>
  <c r="U63" s="1"/>
  <c r="V67"/>
  <c r="U67" s="1"/>
  <c r="V80"/>
  <c r="U80" s="1"/>
  <c r="V84"/>
  <c r="U84" s="1"/>
  <c r="V98"/>
  <c r="U98" s="1"/>
  <c r="V108"/>
  <c r="U108" s="1"/>
  <c r="V17"/>
  <c r="U17" s="1"/>
  <c r="V23"/>
  <c r="U23" s="1"/>
  <c r="V38"/>
  <c r="U38" s="1"/>
  <c r="V42"/>
  <c r="U42" s="1"/>
  <c r="V46"/>
  <c r="U46" s="1"/>
  <c r="V56"/>
  <c r="U56" s="1"/>
  <c r="V76"/>
  <c r="U76" s="1"/>
  <c r="V87"/>
  <c r="U87" s="1"/>
  <c r="V89"/>
  <c r="U89" s="1"/>
  <c r="V93"/>
  <c r="U93" s="1"/>
  <c r="V95"/>
  <c r="U95" s="1"/>
  <c r="V102"/>
  <c r="U102" s="1"/>
  <c r="V115"/>
  <c r="U115" s="1"/>
  <c r="V117"/>
  <c r="U117" s="1"/>
  <c r="V53"/>
  <c r="U53" s="1"/>
  <c r="V55"/>
  <c r="U55" s="1"/>
  <c r="V59"/>
  <c r="U59" s="1"/>
  <c r="V61"/>
  <c r="U61" s="1"/>
  <c r="V77"/>
  <c r="U77" s="1"/>
  <c r="V90"/>
  <c r="U90" s="1"/>
  <c r="V103"/>
  <c r="U103" s="1"/>
  <c r="V105"/>
  <c r="U105" s="1"/>
  <c r="V112"/>
  <c r="U112" s="1"/>
  <c r="V118"/>
  <c r="U118" s="1"/>
  <c r="V20"/>
  <c r="U20" s="1"/>
  <c r="V28"/>
  <c r="U28" s="1"/>
  <c r="V32"/>
  <c r="U32" s="1"/>
  <c r="V34"/>
  <c r="U34" s="1"/>
  <c r="V39"/>
  <c r="U39" s="1"/>
  <c r="V43"/>
  <c r="U43" s="1"/>
  <c r="V19"/>
  <c r="U19" s="1"/>
  <c r="V44"/>
  <c r="U44" s="1"/>
  <c r="V51"/>
  <c r="U51" s="1"/>
  <c r="V54"/>
  <c r="U54" s="1"/>
  <c r="V65"/>
  <c r="U65" s="1"/>
  <c r="V78"/>
  <c r="U78" s="1"/>
  <c r="V82"/>
  <c r="U82" s="1"/>
  <c r="V85"/>
  <c r="U85" s="1"/>
  <c r="V88"/>
  <c r="U88" s="1"/>
  <c r="V91"/>
  <c r="U91" s="1"/>
  <c r="V96"/>
  <c r="U96" s="1"/>
  <c r="V100"/>
  <c r="U100" s="1"/>
  <c r="V106"/>
  <c r="U106" s="1"/>
  <c r="V110"/>
  <c r="U110" s="1"/>
  <c r="V113"/>
  <c r="U113" s="1"/>
  <c r="V116"/>
  <c r="U116" s="1"/>
  <c r="V18"/>
  <c r="U18" s="1"/>
  <c r="V26"/>
  <c r="U26" s="1"/>
  <c r="V30"/>
  <c r="U30" s="1"/>
  <c r="V47"/>
  <c r="U47" s="1"/>
  <c r="V16"/>
  <c r="U16" s="1"/>
  <c r="V21"/>
  <c r="U21" s="1"/>
  <c r="V24"/>
  <c r="U24" s="1"/>
  <c r="V36"/>
  <c r="U36" s="1"/>
  <c r="V40"/>
  <c r="U40" s="1"/>
  <c r="V48"/>
  <c r="U48" s="1"/>
  <c r="V57"/>
  <c r="U57" s="1"/>
  <c r="V68"/>
  <c r="U68" s="1"/>
  <c r="V74"/>
  <c r="U74" s="1"/>
  <c r="V22"/>
  <c r="U22" s="1"/>
  <c r="V25"/>
  <c r="U25" s="1"/>
  <c r="V27"/>
  <c r="U27" s="1"/>
  <c r="V29"/>
  <c r="U29" s="1"/>
  <c r="V31"/>
  <c r="U31" s="1"/>
  <c r="V33"/>
  <c r="U33" s="1"/>
  <c r="V37"/>
  <c r="U37" s="1"/>
  <c r="V41"/>
  <c r="U41" s="1"/>
  <c r="V45"/>
  <c r="U45" s="1"/>
  <c r="V52"/>
  <c r="U52" s="1"/>
  <c r="V58"/>
  <c r="U58" s="1"/>
  <c r="V60"/>
  <c r="U60" s="1"/>
  <c r="V62"/>
  <c r="U62" s="1"/>
  <c r="V66"/>
  <c r="U66" s="1"/>
  <c r="V69"/>
  <c r="U69" s="1"/>
  <c r="V71"/>
  <c r="U71" s="1"/>
  <c r="V75"/>
  <c r="U75" s="1"/>
  <c r="V79"/>
  <c r="U79" s="1"/>
  <c r="V83"/>
  <c r="U83" s="1"/>
  <c r="V86"/>
  <c r="U86" s="1"/>
  <c r="V92"/>
  <c r="U92" s="1"/>
  <c r="V94"/>
  <c r="U94" s="1"/>
  <c r="V97"/>
  <c r="U97" s="1"/>
  <c r="V101"/>
  <c r="U101" s="1"/>
  <c r="V104"/>
  <c r="U104" s="1"/>
  <c r="V107"/>
  <c r="U107" s="1"/>
  <c r="V111"/>
  <c r="U111" s="1"/>
  <c r="V114"/>
  <c r="U114" s="1"/>
  <c r="V119"/>
  <c r="U119" s="1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V9" l="1"/>
  <c r="U9" s="1"/>
  <c r="V13"/>
  <c r="U13" s="1"/>
  <c r="V6"/>
  <c r="U6" s="1"/>
  <c r="V5"/>
  <c r="U5" s="1"/>
  <c r="V10"/>
  <c r="U10" s="1"/>
  <c r="V12"/>
  <c r="U12" s="1"/>
  <c r="V7"/>
  <c r="U7" s="1"/>
  <c r="V11"/>
  <c r="U11" s="1"/>
  <c r="V14"/>
  <c r="U14" s="1"/>
  <c r="V8"/>
  <c r="U8" s="1"/>
  <c r="V15"/>
  <c r="U15" s="1"/>
  <c r="W50" i="2"/>
</calcChain>
</file>

<file path=xl/sharedStrings.xml><?xml version="1.0" encoding="utf-8"?>
<sst xmlns="http://schemas.openxmlformats.org/spreadsheetml/2006/main" count="1777" uniqueCount="543">
  <si>
    <t>ATLETA</t>
  </si>
  <si>
    <t>SOCIETA</t>
  </si>
  <si>
    <t>Cod. Soc.</t>
  </si>
  <si>
    <t>ANNO</t>
  </si>
  <si>
    <t>CAT.</t>
  </si>
  <si>
    <t>TOT. INDIV.</t>
  </si>
  <si>
    <t>SCARTO</t>
  </si>
  <si>
    <t>TOT. SOC.</t>
  </si>
  <si>
    <t>GARE PARTECIPATE</t>
  </si>
  <si>
    <t>ASD GPA LUGHESINA</t>
  </si>
  <si>
    <t>A - S</t>
  </si>
  <si>
    <t>0338</t>
  </si>
  <si>
    <t>G.S. LAMONE RUSSI ASD</t>
  </si>
  <si>
    <t>0205</t>
  </si>
  <si>
    <t>ASD PODISTICA VOLTANA</t>
  </si>
  <si>
    <t>A.S.D. PODISTI COTIGNOLA</t>
  </si>
  <si>
    <t>G.P.A. BRISIGHELLA</t>
  </si>
  <si>
    <t>PODISTICA AVIS FUSIGNANO</t>
  </si>
  <si>
    <t>0349</t>
  </si>
  <si>
    <t>POL. DIL. SANTA LUCIA</t>
  </si>
  <si>
    <t>0177</t>
  </si>
  <si>
    <t>ASD SECONDO CASADEI</t>
  </si>
  <si>
    <t>0278</t>
  </si>
  <si>
    <t>ASD I CINGHIALI</t>
  </si>
  <si>
    <t>0329</t>
  </si>
  <si>
    <t>0231</t>
  </si>
  <si>
    <t>B - S</t>
  </si>
  <si>
    <t>POL. PONTE NUOVO ASD</t>
  </si>
  <si>
    <t>0281</t>
  </si>
  <si>
    <t>ASD A.D.V.S. CAVEJA</t>
  </si>
  <si>
    <t>0277</t>
  </si>
  <si>
    <t>ASD TRAIL ROMAGNA</t>
  </si>
  <si>
    <t>0360</t>
  </si>
  <si>
    <t>0162</t>
  </si>
  <si>
    <t>ASD G.S. LOCOMOTIVA RAVENNA</t>
  </si>
  <si>
    <t>0184</t>
  </si>
  <si>
    <t>C - S</t>
  </si>
  <si>
    <t>0317</t>
  </si>
  <si>
    <t>0212</t>
  </si>
  <si>
    <t>D - S</t>
  </si>
  <si>
    <t>E - V</t>
  </si>
  <si>
    <t>F - V</t>
  </si>
  <si>
    <t>G - V</t>
  </si>
  <si>
    <t>H - V</t>
  </si>
  <si>
    <t>I - V</t>
  </si>
  <si>
    <t>L - SD</t>
  </si>
  <si>
    <t>M - SD</t>
  </si>
  <si>
    <t>N - VD</t>
  </si>
  <si>
    <t xml:space="preserve"> </t>
  </si>
  <si>
    <t>Punti Campionati Uisp</t>
  </si>
  <si>
    <t>CAMP. UISP</t>
  </si>
  <si>
    <t xml:space="preserve">TOT. STRADA
</t>
  </si>
  <si>
    <t>TOT.
GENERALE</t>
  </si>
  <si>
    <t>ATLETICA AVIS CASTEL SAN PIETRO A.S.D.</t>
  </si>
  <si>
    <t>ASD SOC. PODISTICA ALFONSINESE</t>
  </si>
  <si>
    <t>POL. COOP. CERAMICA IMOLA ASD</t>
  </si>
  <si>
    <t>SOCIETA' ATLETICA S. PATRIZIO</t>
  </si>
  <si>
    <t>G.S. DRAGO ASD</t>
  </si>
  <si>
    <t>POL. PORTO FUORI ASD - I PODISTI</t>
  </si>
  <si>
    <t>ASD PODISTICA SAN PANCRAZIO</t>
  </si>
  <si>
    <t>TE' BOTA TEAM</t>
  </si>
  <si>
    <t>ASD TOSCO-ROMAGNOLA</t>
  </si>
  <si>
    <t>0275</t>
  </si>
  <si>
    <t>ASD SID STRENZ I DENT SPORT TEAM</t>
  </si>
  <si>
    <t>0289</t>
  </si>
  <si>
    <t>ATLETICA CERVIA ASD</t>
  </si>
  <si>
    <t>0242</t>
  </si>
  <si>
    <t>RAVENNA RUNNERS CLUB ASD</t>
  </si>
  <si>
    <t>POL. DIL. LAVEZZOLESE</t>
  </si>
  <si>
    <t>CAMP. CORSA IN MONTAGNA</t>
  </si>
  <si>
    <t>ASD LEOPODISTICA</t>
  </si>
  <si>
    <t>0435</t>
  </si>
  <si>
    <t>0439</t>
  </si>
  <si>
    <t>VALDAMONE ASD</t>
  </si>
  <si>
    <t>0276</t>
  </si>
  <si>
    <t>A.S.D. ATLETICA IMOLA SACMI AVIS</t>
  </si>
  <si>
    <t>TERZO TEMPO TRAIL A.S.D.</t>
  </si>
  <si>
    <t>0441</t>
  </si>
  <si>
    <t>TRE PER TE</t>
  </si>
  <si>
    <t>0431</t>
  </si>
  <si>
    <t>OVERCOME A.S.D.</t>
  </si>
  <si>
    <t>19°  RAVENNA U.I.S.P. STRADA 2017</t>
  </si>
  <si>
    <t>1983/99</t>
  </si>
  <si>
    <t>1978/82</t>
  </si>
  <si>
    <t>1973/77</t>
  </si>
  <si>
    <t>1968/72</t>
  </si>
  <si>
    <t>1963/67</t>
  </si>
  <si>
    <t>1958/62</t>
  </si>
  <si>
    <t>1953/57</t>
  </si>
  <si>
    <t>1948/52</t>
  </si>
  <si>
    <t>1947/00</t>
  </si>
  <si>
    <t>1973/99</t>
  </si>
  <si>
    <t>1963/72</t>
  </si>
  <si>
    <t>1962/00</t>
  </si>
  <si>
    <t>SOCIETA' UISP 2017</t>
  </si>
  <si>
    <t>12-02-17 FUSIGNANO
km 21</t>
  </si>
  <si>
    <t>04-03-17
Marina di Ravenna
km 10</t>
  </si>
  <si>
    <t>17-04-17
S. PATRIZIO
km 10</t>
  </si>
  <si>
    <t>20-05-17
FOSSOLO
km 9</t>
  </si>
  <si>
    <t>07-06-17
LUGO
km 9</t>
  </si>
  <si>
    <t>08-10-17
S. PANCRAZIO
km 21</t>
  </si>
  <si>
    <t>01-11-17
Castelbolognese
km 14</t>
  </si>
  <si>
    <t>11-11-17
GRANAROLO
km 10</t>
  </si>
  <si>
    <t>CROSS 2017</t>
  </si>
  <si>
    <t>04-03-17
Marina di RA
km 10</t>
  </si>
  <si>
    <t>20-06-17
SOLAROLO
km 9</t>
  </si>
  <si>
    <t>29-06-17
RAVENNA RRC
km 5</t>
  </si>
  <si>
    <t>03-09-17
Fornace Zarattini
km 10</t>
  </si>
  <si>
    <t>15-04-17
VILLANOVA 
km 10</t>
  </si>
  <si>
    <t>15-04-17
VILLANOVA
km 10</t>
  </si>
  <si>
    <t>CAVALLINI MATTEO</t>
  </si>
  <si>
    <t>5191</t>
  </si>
  <si>
    <t>BARUZZI STEFANO</t>
  </si>
  <si>
    <t>VALERI MARCO</t>
  </si>
  <si>
    <t>ATLETICA AVIS CASTEL S. PIETRO</t>
  </si>
  <si>
    <t>CIANI MASSIMO</t>
  </si>
  <si>
    <t>A.S.D. LEOPODISTICA</t>
  </si>
  <si>
    <t>BARBIERI JACOPO</t>
  </si>
  <si>
    <t>REALI CHRISTIAN</t>
  </si>
  <si>
    <t>GRANDI ALESSANDRO</t>
  </si>
  <si>
    <t>MINGUZZI GIORGIO</t>
  </si>
  <si>
    <t>MANZONI SAMUELE</t>
  </si>
  <si>
    <t>5257</t>
  </si>
  <si>
    <t>PICCININI GIORGIO</t>
  </si>
  <si>
    <t>DANESI ANDREA</t>
  </si>
  <si>
    <t>DELL'ANGELO CUSTODE GIANLUCA</t>
  </si>
  <si>
    <t>BACCHILEGA ALBERTO</t>
  </si>
  <si>
    <t>5301</t>
  </si>
  <si>
    <t>GENTILINI DANIELE</t>
  </si>
  <si>
    <t>BENAZZI LUCA</t>
  </si>
  <si>
    <t>SPALLONE MATTEO</t>
  </si>
  <si>
    <t>MARANGONI MATTEO</t>
  </si>
  <si>
    <t>VILLA FABRIZIO</t>
  </si>
  <si>
    <t>POL. COOP. CERAMICA ASD</t>
  </si>
  <si>
    <t>DI BARTOLOMEO DAVIDE</t>
  </si>
  <si>
    <t>UISP IMOLA/FAENZA</t>
  </si>
  <si>
    <t>0019</t>
  </si>
  <si>
    <t>VERNA DANIELE</t>
  </si>
  <si>
    <t>A.S.D. ATLETICA MAMELI</t>
  </si>
  <si>
    <t>0432</t>
  </si>
  <si>
    <t>TIMONCINI MAICOL</t>
  </si>
  <si>
    <t>FABBRI DAVIDE</t>
  </si>
  <si>
    <t>BIGNAMINI JACOPO</t>
  </si>
  <si>
    <t>COSTA MARCO</t>
  </si>
  <si>
    <t>MASI MARCO</t>
  </si>
  <si>
    <t>ASD SOC. POD. ALFONSINESE</t>
  </si>
  <si>
    <t>5253</t>
  </si>
  <si>
    <t>ZAMPOLINI MARCO</t>
  </si>
  <si>
    <t>NUTI STEFANO</t>
  </si>
  <si>
    <t>RAVAIOLI STEFANO</t>
  </si>
  <si>
    <t>COLLINELLI MARCO</t>
  </si>
  <si>
    <t>GR. SPORT. DRAGO AD</t>
  </si>
  <si>
    <t>MASTRILLI GIANLUCA</t>
  </si>
  <si>
    <t>PALMIERI ALESSANDRO</t>
  </si>
  <si>
    <t>ASD POD. SAN PANCRAZIO</t>
  </si>
  <si>
    <t>BRUNELLI NICOLA</t>
  </si>
  <si>
    <t>CARANTI LUCA</t>
  </si>
  <si>
    <t>CORZANI PIERFILIPPO</t>
  </si>
  <si>
    <t>MORGANTI CLAUDIO</t>
  </si>
  <si>
    <t>MELARI MASSIMO</t>
  </si>
  <si>
    <t>ALPINI LEONARDO</t>
  </si>
  <si>
    <t>NEGRONI FABIO</t>
  </si>
  <si>
    <t>BETTI DANIELE</t>
  </si>
  <si>
    <t>DALPANE CRISTIAN</t>
  </si>
  <si>
    <t>5225</t>
  </si>
  <si>
    <t>ZANFINI MANUEL</t>
  </si>
  <si>
    <t>TARONI SAMUELE</t>
  </si>
  <si>
    <t>FORESTIERI ALBERTO</t>
  </si>
  <si>
    <t>CARNEVALI ENRICO</t>
  </si>
  <si>
    <t>PASINI YURI</t>
  </si>
  <si>
    <t>LENZI NICOLA</t>
  </si>
  <si>
    <t>LINARI ALEX</t>
  </si>
  <si>
    <t>A.S.D. TOSCO-ROMAGNOLA</t>
  </si>
  <si>
    <t>BATTELLI SAMUELE</t>
  </si>
  <si>
    <t>CAMPOLI MIRKO</t>
  </si>
  <si>
    <t>GRANDI STEFANO</t>
  </si>
  <si>
    <t>CARNAROLI LUCA</t>
  </si>
  <si>
    <t>DI GIUSEPPE CLAUDIO</t>
  </si>
  <si>
    <t>GHETTI ROBERTO</t>
  </si>
  <si>
    <t>REGGIDORI ALESSANDRO</t>
  </si>
  <si>
    <t>Rit.</t>
  </si>
  <si>
    <t>MORIGI PAOLO</t>
  </si>
  <si>
    <t>UISP RAVENNA-LUGO</t>
  </si>
  <si>
    <t>NERI MARCO</t>
  </si>
  <si>
    <t>POL. DIL. TE' BOTA TEAM</t>
  </si>
  <si>
    <t>5107</t>
  </si>
  <si>
    <t>TURRICCHIA PIER LUIGI</t>
  </si>
  <si>
    <t>LAGHI MAURO</t>
  </si>
  <si>
    <t>RAMBELLI MASSIMO</t>
  </si>
  <si>
    <t>BUCCI MARCO</t>
  </si>
  <si>
    <t>MAZZONI ROBERTO</t>
  </si>
  <si>
    <t>GUARDIGLI MASSIMO</t>
  </si>
  <si>
    <t>MARTELLI SIMONE</t>
  </si>
  <si>
    <t>FERRI LUCA</t>
  </si>
  <si>
    <t>BISIGNANI MAURIZIO</t>
  </si>
  <si>
    <t>NATI GIOVANNI</t>
  </si>
  <si>
    <t>ASTARA ALBERTO</t>
  </si>
  <si>
    <t>ZACCARIA FABRIZIO</t>
  </si>
  <si>
    <t>SALVATORI ERIK</t>
  </si>
  <si>
    <t>CARAVITA ANDREA</t>
  </si>
  <si>
    <t>ULIVA MASSIMO</t>
  </si>
  <si>
    <t>LANIGRA GIANLUCA</t>
  </si>
  <si>
    <t>GRAZIANI MICHELE</t>
  </si>
  <si>
    <t>PIRAZZINI MANUEL</t>
  </si>
  <si>
    <t>TUCCI MASSIMO</t>
  </si>
  <si>
    <t>POL. PORTO FUORI ASD</t>
  </si>
  <si>
    <t>CASADIO FABRIZIO</t>
  </si>
  <si>
    <t>RAMBELLI CRISTIANO</t>
  </si>
  <si>
    <t>5114</t>
  </si>
  <si>
    <t>TONDINI DAVIDE</t>
  </si>
  <si>
    <t>FERRARO PIETRO</t>
  </si>
  <si>
    <t>GALEGATI ANDREA</t>
  </si>
  <si>
    <t>PEPE FRANCESCO</t>
  </si>
  <si>
    <t>SOC. ATLETICA S. PATRIZIO</t>
  </si>
  <si>
    <t>5259</t>
  </si>
  <si>
    <t>BIANCHI FRANCESCO</t>
  </si>
  <si>
    <t>SALAROLI GIANCARLO</t>
  </si>
  <si>
    <t>PAVAN GIANNI</t>
  </si>
  <si>
    <t>PAGANELLI ANDREA</t>
  </si>
  <si>
    <t>GRILLI CLAUDIO</t>
  </si>
  <si>
    <t>BAGNOLI STEFANO</t>
  </si>
  <si>
    <t>MARTINI ROBERTO</t>
  </si>
  <si>
    <t>COLOMBARI CLAUDIO</t>
  </si>
  <si>
    <t>5182</t>
  </si>
  <si>
    <t>FORLIVESI FABIO</t>
  </si>
  <si>
    <t>LUCCI PAOLO</t>
  </si>
  <si>
    <t>MAZZANTI PIETRO</t>
  </si>
  <si>
    <t>ALBERTINI FRANCESCO</t>
  </si>
  <si>
    <t>GIULIANINI ROBERTO</t>
  </si>
  <si>
    <t>DANESI MASSIMO</t>
  </si>
  <si>
    <t>MARANGONI MARCO</t>
  </si>
  <si>
    <t>BUSSI RENZO</t>
  </si>
  <si>
    <t>SILIMBANI RUGGERO</t>
  </si>
  <si>
    <t>BARTOLINI GILBERTO</t>
  </si>
  <si>
    <t>CAMANZI MASSIMO</t>
  </si>
  <si>
    <t>ALBERTINI ROBERTO</t>
  </si>
  <si>
    <t>MAGNANI PIERO</t>
  </si>
  <si>
    <t>ZAULI CLAUDIO</t>
  </si>
  <si>
    <t>POLI DANIELE</t>
  </si>
  <si>
    <t>GORINI GIUSEPPE</t>
  </si>
  <si>
    <t>RUSTICALI ANDREA</t>
  </si>
  <si>
    <t>BACCHILEGA ORLANDO</t>
  </si>
  <si>
    <t>LO PICCOLO ANTONINO</t>
  </si>
  <si>
    <t>BIANCONCINI MARCO</t>
  </si>
  <si>
    <t>VISANI CARLO</t>
  </si>
  <si>
    <t>BAGNOLINI ROBERTO</t>
  </si>
  <si>
    <t>VERNA MAURIZIO</t>
  </si>
  <si>
    <t>DE LORENZI MAURIZIO</t>
  </si>
  <si>
    <t>RAVAGLIA MAURIZIO</t>
  </si>
  <si>
    <t>BANDINI GIUSEPPE</t>
  </si>
  <si>
    <t>ROMANI GIACOMO</t>
  </si>
  <si>
    <t>EGENOLF ALBERT MARIA</t>
  </si>
  <si>
    <t>ZANOTTI CESARE</t>
  </si>
  <si>
    <t>EMANUELLI ORIANO</t>
  </si>
  <si>
    <t>CIOFFI ANTONIO</t>
  </si>
  <si>
    <t>CHECCATELLO MAURIZIO</t>
  </si>
  <si>
    <t>GUIDANI GABRIELE</t>
  </si>
  <si>
    <t>GALVANI LUCA</t>
  </si>
  <si>
    <t>RUSCELLI SERGIO</t>
  </si>
  <si>
    <t>PAGANI ADRIANO</t>
  </si>
  <si>
    <t>CELLINI DAVIDE</t>
  </si>
  <si>
    <t>CANTARA CARLO</t>
  </si>
  <si>
    <t>LO BIANCO CARMINE</t>
  </si>
  <si>
    <t>TONINI GIANNI</t>
  </si>
  <si>
    <t>ZANZI VITTORIO</t>
  </si>
  <si>
    <t>SARAGONI MAURIZIO</t>
  </si>
  <si>
    <t>DE NISCO MAURIZIO</t>
  </si>
  <si>
    <t>BENEDETTI RENZO</t>
  </si>
  <si>
    <t>GIULIANELLI FLAVIO</t>
  </si>
  <si>
    <t>ZINONI FRANCO</t>
  </si>
  <si>
    <t>BARTOLOTTI MARIO</t>
  </si>
  <si>
    <t>CASSIANI FRANCESCO</t>
  </si>
  <si>
    <t>BARCHI BRUNO</t>
  </si>
  <si>
    <t>BONETTI ROBERTO</t>
  </si>
  <si>
    <t>SANGIORGI LUCIANO</t>
  </si>
  <si>
    <t>BARTOLOTTI ERCOLE</t>
  </si>
  <si>
    <t>D'AMBROSIO ANGELO</t>
  </si>
  <si>
    <t>MAESTRI PAOLO</t>
  </si>
  <si>
    <t>FABBRI IVO</t>
  </si>
  <si>
    <t>BRAVI LUCIANO</t>
  </si>
  <si>
    <t>DE VITA PASQUALE</t>
  </si>
  <si>
    <t>PIERI EGIDIO</t>
  </si>
  <si>
    <t>RAGGI GIANCARLO</t>
  </si>
  <si>
    <t>CUPANE FRANCESCO</t>
  </si>
  <si>
    <t>TESTA ROCCO</t>
  </si>
  <si>
    <t>DONATINI ENZO</t>
  </si>
  <si>
    <t>CAMPORESI SILVANO</t>
  </si>
  <si>
    <t>SIROTTI GIOVANNI</t>
  </si>
  <si>
    <t>LAGHI SILVIA</t>
  </si>
  <si>
    <t>CHUBAK NADIYA</t>
  </si>
  <si>
    <t>MASCARO SIMONA</t>
  </si>
  <si>
    <t>BALDI MANOELA</t>
  </si>
  <si>
    <t>TURRINI JENNY</t>
  </si>
  <si>
    <t>BONOLI ERICA</t>
  </si>
  <si>
    <t>SILVESTRI VALENTINA</t>
  </si>
  <si>
    <t>SPADA LAURA</t>
  </si>
  <si>
    <t>SAVORELLI VALENTINA</t>
  </si>
  <si>
    <t>MAZZOTTI ELEONORA</t>
  </si>
  <si>
    <t>BONCI GIORGIA</t>
  </si>
  <si>
    <t>MARCHETTI SARA</t>
  </si>
  <si>
    <t>EGENOLF FRANCESCA</t>
  </si>
  <si>
    <t>BARNABE' ELENA</t>
  </si>
  <si>
    <t>BARNABE' ELISA</t>
  </si>
  <si>
    <t>BANDINI FEDERICA</t>
  </si>
  <si>
    <t>VANGELISTA ILARIA</t>
  </si>
  <si>
    <t>AMPEZZAN ANA</t>
  </si>
  <si>
    <t xml:space="preserve">OVERCOME A.S.D. </t>
  </si>
  <si>
    <t>SPORTELLI TIZIANA</t>
  </si>
  <si>
    <t>LORETI GABRIELA</t>
  </si>
  <si>
    <t>DURANTI DANIELA</t>
  </si>
  <si>
    <t>FRANCESCONI NADIA</t>
  </si>
  <si>
    <t>BARNABE' MARINA</t>
  </si>
  <si>
    <t>GAUDENZI MONICA</t>
  </si>
  <si>
    <t>CAMPANINI ROBERTA</t>
  </si>
  <si>
    <t>CANDITO ANNA MARIA</t>
  </si>
  <si>
    <t>RANCATI ADELE</t>
  </si>
  <si>
    <t>5699</t>
  </si>
  <si>
    <t>5642</t>
  </si>
  <si>
    <t>POL. ROSSETTA</t>
  </si>
  <si>
    <t>MAIO EMANUELE</t>
  </si>
  <si>
    <t>MONTANARI MASSIMILIANO</t>
  </si>
  <si>
    <t>COATTI VALERIO</t>
  </si>
  <si>
    <t>PALOMBO SATURNINO</t>
  </si>
  <si>
    <t>GIGLIOTTI GIUSEPPE</t>
  </si>
  <si>
    <t>SERASINI MICHAEL</t>
  </si>
  <si>
    <t>FASANA DANIELE</t>
  </si>
  <si>
    <t>DI TOMMASO FEDERICO</t>
  </si>
  <si>
    <t xml:space="preserve">DIRANI CLAUDIO </t>
  </si>
  <si>
    <t>TRIOSCHI MARCO</t>
  </si>
  <si>
    <t>LA CALA TEODOSIO</t>
  </si>
  <si>
    <t>SABATTANI ANDREA</t>
  </si>
  <si>
    <t>BRANDINI STEFANO</t>
  </si>
  <si>
    <t>MONTALTI ANDREA</t>
  </si>
  <si>
    <t>VICCHI CHRISTIAN</t>
  </si>
  <si>
    <t>QUARTO NICOLA</t>
  </si>
  <si>
    <t>PIERALISI MAURO</t>
  </si>
  <si>
    <t>PESCE MARIO VITO</t>
  </si>
  <si>
    <t>DIANATI DAVIDE</t>
  </si>
  <si>
    <t>MONTERUCCIOLI FLAVIO</t>
  </si>
  <si>
    <t>BECCA GIACOMO</t>
  </si>
  <si>
    <t>CAROLA GIANLUCA</t>
  </si>
  <si>
    <t>VALENTI GUIDO</t>
  </si>
  <si>
    <t>CAMPORESI GIORGIO</t>
  </si>
  <si>
    <t>GIANNONI RICCARDO</t>
  </si>
  <si>
    <t>FUCKSIA MIRKO</t>
  </si>
  <si>
    <t>TOCCO GIUSEPPE</t>
  </si>
  <si>
    <t>TIRELLI DAVIDE</t>
  </si>
  <si>
    <t>BIONDINI MAURIZIO</t>
  </si>
  <si>
    <t>LOLLI ALBERTO</t>
  </si>
  <si>
    <t>ZANCHINI MASSIMILIANO</t>
  </si>
  <si>
    <t>BOSI PIERLUIGI</t>
  </si>
  <si>
    <t>PETRUZZELLIS VINCENZO</t>
  </si>
  <si>
    <t>SANGIORGI ANDREA</t>
  </si>
  <si>
    <t>PIAZZA FRANCO</t>
  </si>
  <si>
    <t>MORONI UGO</t>
  </si>
  <si>
    <t>SALIMBENI VALERIO</t>
  </si>
  <si>
    <t>GRANDI MAURIZIO</t>
  </si>
  <si>
    <t>RICCI RAOUL</t>
  </si>
  <si>
    <t>ASD PODISTICA TRE PONTI</t>
  </si>
  <si>
    <t>0427</t>
  </si>
  <si>
    <t>SEBASTIANI CLAUDIO</t>
  </si>
  <si>
    <t>GOLFARI DANIELE</t>
  </si>
  <si>
    <t>BOLINI FABIO</t>
  </si>
  <si>
    <t>MARGOTTI ANSELMO</t>
  </si>
  <si>
    <t>ALBERONI RAFFAELE</t>
  </si>
  <si>
    <t>SEVERI DANIELE</t>
  </si>
  <si>
    <t>ANDREOLI MARCO</t>
  </si>
  <si>
    <t>GARDELLI PARIDE</t>
  </si>
  <si>
    <t>FACCHINETTI TINO</t>
  </si>
  <si>
    <t>MENGOLI VANNI</t>
  </si>
  <si>
    <t>LANDI LUIGI</t>
  </si>
  <si>
    <t>VENTURINI LORIS</t>
  </si>
  <si>
    <t>MARTELLI MAURO</t>
  </si>
  <si>
    <t>MILINA MARIO</t>
  </si>
  <si>
    <t>RAGAZZINI ELIO</t>
  </si>
  <si>
    <t>FREDA VINCENZO</t>
  </si>
  <si>
    <t>CANCELLIERE DOMENICO</t>
  </si>
  <si>
    <t>BATTAGLIA LUIGI</t>
  </si>
  <si>
    <t>ROSSI GIULIANO</t>
  </si>
  <si>
    <t>SPEZZATI LORENZO</t>
  </si>
  <si>
    <t>LOMBARDI VALTER</t>
  </si>
  <si>
    <t>RESTA GERMANO</t>
  </si>
  <si>
    <t>MENGHI NINO</t>
  </si>
  <si>
    <t>ZANNONI ELISA</t>
  </si>
  <si>
    <t>ROSSI ERIKA</t>
  </si>
  <si>
    <t>TANESINI CHARA</t>
  </si>
  <si>
    <t>CARPI SERENA</t>
  </si>
  <si>
    <t>GUERRA DANIELA</t>
  </si>
  <si>
    <t>ZIVANOVIC NATASA</t>
  </si>
  <si>
    <t>PIAZZA ANNA</t>
  </si>
  <si>
    <t>GABRIELLI RITA</t>
  </si>
  <si>
    <t>MARCHI FEDERICA</t>
  </si>
  <si>
    <t>SCHIANCHI RAFFAELLA</t>
  </si>
  <si>
    <t>BOURGUIBA LEILA</t>
  </si>
  <si>
    <t>RUFFILLI FRANCESCA</t>
  </si>
  <si>
    <t>GONZALEZ HUESCA ROSA MARIA</t>
  </si>
  <si>
    <t>LANCONELLI VALERIA</t>
  </si>
  <si>
    <t>CASADIO MONICA</t>
  </si>
  <si>
    <t>BAN SILVANA</t>
  </si>
  <si>
    <t>RACCAGNI DIANA</t>
  </si>
  <si>
    <t>TASSINARI TIZIANA</t>
  </si>
  <si>
    <t>VALLI ANGELA</t>
  </si>
  <si>
    <t>BALELLI AGNESE</t>
  </si>
  <si>
    <t>BAGNARESI CATERINA</t>
  </si>
  <si>
    <t>Castellarano - Campionato Nazionale Cross</t>
  </si>
  <si>
    <t>CAMPIONATI NAZIONALI E REGIONALI U.I.S.P.</t>
  </si>
  <si>
    <t>S. AGATA SPORT A.S.D.</t>
  </si>
  <si>
    <t>5420</t>
  </si>
  <si>
    <t>BIANCO GIOVANNI</t>
  </si>
  <si>
    <t>BAIONI SAMUEL</t>
  </si>
  <si>
    <t>LEGA FABRIZIO</t>
  </si>
  <si>
    <t>TAVALAZZI DAVIDE</t>
  </si>
  <si>
    <t>ALVISI IURI</t>
  </si>
  <si>
    <t>FOCCHI RAFFAELE</t>
  </si>
  <si>
    <t>RONCONI ANDREA</t>
  </si>
  <si>
    <t>FERRUZZI LORENZO</t>
  </si>
  <si>
    <t>MENGOLI ROBERTO</t>
  </si>
  <si>
    <t>VENTURA IVAN</t>
  </si>
  <si>
    <t>ZAMPETTI FRANCESCO</t>
  </si>
  <si>
    <t>CICOGNANI DANILO</t>
  </si>
  <si>
    <t>GERLERO CORINNE</t>
  </si>
  <si>
    <t>RUSTICALI CHIARA</t>
  </si>
  <si>
    <t>MARTINI LICIA</t>
  </si>
  <si>
    <t>NICOLETTI ROBERTA</t>
  </si>
  <si>
    <t>BUZZI GUENDALINA</t>
  </si>
  <si>
    <t>GOLFARI CLAUDIA</t>
  </si>
  <si>
    <t>BABINI GERMANA</t>
  </si>
  <si>
    <t>TRONCONI LOREDANA</t>
  </si>
  <si>
    <t>LUONGO GIUSEPPINA</t>
  </si>
  <si>
    <t>NANNINI STEFANO</t>
  </si>
  <si>
    <t>GASPEROTTI FEDERICO</t>
  </si>
  <si>
    <t>CRIMALDI MAURO</t>
  </si>
  <si>
    <t>GOTTARELLI ROBERTO</t>
  </si>
  <si>
    <t>TARRONI MAURIZIO</t>
  </si>
  <si>
    <t>DREI GIANCARLO</t>
  </si>
  <si>
    <t>BABINI MAURO</t>
  </si>
  <si>
    <t>PENAZZI ROBERTO</t>
  </si>
  <si>
    <t>COSTA CLAUDIO</t>
  </si>
  <si>
    <t>ROTONDI DANIELE</t>
  </si>
  <si>
    <t>VITALI GIUSEPPE</t>
  </si>
  <si>
    <t>SABBIONI CLAUDIO</t>
  </si>
  <si>
    <t>CAVINA ANSELMO</t>
  </si>
  <si>
    <t>MENEGON TASSELLI FRANCESCO</t>
  </si>
  <si>
    <t>PIRAZZINI FEDERICO</t>
  </si>
  <si>
    <t>MELONI ALESSANDRO</t>
  </si>
  <si>
    <t>CONFICCONI DAVIDE</t>
  </si>
  <si>
    <t>SEVERI ALAN</t>
  </si>
  <si>
    <t>DALL'AGATA MANUEL</t>
  </si>
  <si>
    <t>ACCORSI WILLIAM</t>
  </si>
  <si>
    <t>ORIOLI RONNIE</t>
  </si>
  <si>
    <t>CORNACCHIA FABIO</t>
  </si>
  <si>
    <t>GARZIA GIUSEPPE</t>
  </si>
  <si>
    <t>BAGNARA GIULIO</t>
  </si>
  <si>
    <t>SGUBBI SANZIO</t>
  </si>
  <si>
    <t>VASSELLI CARLO</t>
  </si>
  <si>
    <t>PAPPI ROBERTO</t>
  </si>
  <si>
    <t>DE ROSA ANTONIO</t>
  </si>
  <si>
    <t>AMADUCCI LUCA</t>
  </si>
  <si>
    <t>CONTI PAOLO</t>
  </si>
  <si>
    <t>MENEGON TASSELLI ANDREA</t>
  </si>
  <si>
    <t>SINTONI LINO</t>
  </si>
  <si>
    <t>LOFINO GIUSEPPE</t>
  </si>
  <si>
    <t>POLETTI SILVANO</t>
  </si>
  <si>
    <t>FERRONI DORIANO</t>
  </si>
  <si>
    <t>CIOCCA MARIA</t>
  </si>
  <si>
    <t>SAVORANA SILVIA</t>
  </si>
  <si>
    <t>MARZOCCHI CHANTAL</t>
  </si>
  <si>
    <t>SCHIUMARINI MANUELA</t>
  </si>
  <si>
    <t>KISS MIRELLA</t>
  </si>
  <si>
    <t>SUPRANI SAMANTHA</t>
  </si>
  <si>
    <t>ARGINELLI VALENTINA</t>
  </si>
  <si>
    <t>PENSO VALENTINA</t>
  </si>
  <si>
    <t>CHENDI PAOLA</t>
  </si>
  <si>
    <t>CONTI BRUNELLA</t>
  </si>
  <si>
    <t>LAGHI ARIANNA</t>
  </si>
  <si>
    <t>RASPANTI IRENE</t>
  </si>
  <si>
    <t>FARINA PIO</t>
  </si>
  <si>
    <t>TARQUINIO DENIS</t>
  </si>
  <si>
    <t>FAILLACI ALESSIO</t>
  </si>
  <si>
    <t>SABBIONI LUCA</t>
  </si>
  <si>
    <t>FABBRI YURI</t>
  </si>
  <si>
    <t>PUCCI MICHELE</t>
  </si>
  <si>
    <t>NOVELLI GIAN ANDREA</t>
  </si>
  <si>
    <t>SIGNORINI MAURIZIO</t>
  </si>
  <si>
    <t>MACCARELLI ROBERTO</t>
  </si>
  <si>
    <t>CORREALE VINCENZO</t>
  </si>
  <si>
    <t>ALVISI SUSANNA</t>
  </si>
  <si>
    <t>MENEGATTI DANIELA</t>
  </si>
  <si>
    <t>RAVAIOLI MATTEO</t>
  </si>
  <si>
    <t>SANGIORGI DIEGO</t>
  </si>
  <si>
    <t>MINGHETTI LUCA</t>
  </si>
  <si>
    <t>BOCHI FEDERICA</t>
  </si>
  <si>
    <t>MORASCHINI STEFANO</t>
  </si>
  <si>
    <t>SASSATELLI FABIO</t>
  </si>
  <si>
    <t>MARCHETTI MARCO</t>
  </si>
  <si>
    <t>BASSI BARRY</t>
  </si>
  <si>
    <t>ZACCHERINI EMANUELE</t>
  </si>
  <si>
    <t>0211</t>
  </si>
  <si>
    <t>ASD POL. CAMERLONA</t>
  </si>
  <si>
    <r>
      <t xml:space="preserve">BRANDI NIKO </t>
    </r>
    <r>
      <rPr>
        <sz val="11"/>
        <color rgb="FFFF0000"/>
        <rFont val="Calibri"/>
        <family val="2"/>
      </rPr>
      <t>*</t>
    </r>
  </si>
  <si>
    <r>
      <rPr>
        <sz val="11"/>
        <color indexed="10"/>
        <rFont val="Calibri"/>
        <family val="2"/>
      </rPr>
      <t>*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BRANDI NIKO</t>
    </r>
    <r>
      <rPr>
        <sz val="11"/>
        <color indexed="8"/>
        <rFont val="Calibri"/>
        <family val="2"/>
      </rPr>
      <t xml:space="preserve"> dal 05/05 tesserato POL. CAMERLONA</t>
    </r>
  </si>
  <si>
    <t>VALERI CLAUDIO</t>
  </si>
  <si>
    <t>VEDILEI ENRICO</t>
  </si>
  <si>
    <t>Rieti - Campionato Nazionale su Pista</t>
  </si>
  <si>
    <t>VISANI LUCA</t>
  </si>
  <si>
    <t>ZUFFA CARLO</t>
  </si>
  <si>
    <t>DONATI DAVIDE</t>
  </si>
  <si>
    <t>PALANDRANI MICHELE</t>
  </si>
  <si>
    <t>FAROLFI LORIS</t>
  </si>
  <si>
    <t>FABBRI ALEX</t>
  </si>
  <si>
    <t>CONFICCONI MASSIMILIANO</t>
  </si>
  <si>
    <t>SEMERARO FRANCESCO</t>
  </si>
  <si>
    <t>PARADISI FRANCESCO</t>
  </si>
  <si>
    <t>RINALDI FIORENZO</t>
  </si>
  <si>
    <t>FANTOZZI STEFANO</t>
  </si>
  <si>
    <t>CELLI GIAN PAOLO</t>
  </si>
  <si>
    <t>PARRA JESSICA</t>
  </si>
  <si>
    <t>ALBERONI GIORGIA</t>
  </si>
  <si>
    <t>29-10-17
Madonna dell'Albero
km 13</t>
  </si>
  <si>
    <t>SQUARZONI SAMANTHA</t>
  </si>
  <si>
    <t>SASSATELLI ENRICO</t>
  </si>
  <si>
    <t>ZABBERONI NICOLA</t>
  </si>
  <si>
    <t>FRASSINETI FEDERICO</t>
  </si>
  <si>
    <t>MANCINI MATTEO</t>
  </si>
  <si>
    <t>MARIANI FABIO</t>
  </si>
  <si>
    <t>FOLICALDI ALESSANDRO</t>
  </si>
  <si>
    <t>MONTRONI SIMONE</t>
  </si>
  <si>
    <t>FLAMINI ERIK</t>
  </si>
  <si>
    <t>GORNI GIACOMO</t>
  </si>
  <si>
    <t>SCALA PIETRO</t>
  </si>
  <si>
    <t>CAROLI FABIO</t>
  </si>
  <si>
    <t>FARNETI GIORGIO</t>
  </si>
  <si>
    <t>FABBRI FABRIZIO</t>
  </si>
  <si>
    <t>MAMBELLI OMERO</t>
  </si>
  <si>
    <t>BONUCCHI FABIO</t>
  </si>
  <si>
    <t>ZABBERONI SERGIO</t>
  </si>
  <si>
    <t>PLACCI AURORA</t>
  </si>
  <si>
    <t>LAGHI DANIELA</t>
  </si>
  <si>
    <t>LUZZARO NADIA</t>
  </si>
  <si>
    <t>BARTOLINI ROBERTA</t>
  </si>
  <si>
    <t>BERNARDI FABRIZIO</t>
  </si>
  <si>
    <t>?</t>
  </si>
  <si>
    <t xml:space="preserve">?
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</si>
</sst>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/m/yy;@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i/>
      <sz val="2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i/>
      <sz val="26"/>
      <name val="Arial"/>
      <family val="2"/>
    </font>
    <font>
      <sz val="20"/>
      <name val="Arial"/>
      <family val="2"/>
    </font>
    <font>
      <sz val="16"/>
      <color indexed="8"/>
      <name val="Calibri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6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  <charset val="1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7030A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1"/>
      <color indexed="10"/>
      <name val="Calibri"/>
      <family val="2"/>
      <charset val="1"/>
    </font>
    <font>
      <sz val="16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rgb="FFFF0000"/>
      <name val="Calibri"/>
      <family val="2"/>
    </font>
    <font>
      <b/>
      <sz val="2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52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Alignment="1"/>
    <xf numFmtId="14" fontId="1" fillId="0" borderId="1" xfId="0" applyNumberFormat="1" applyFont="1" applyBorder="1" applyAlignment="1">
      <alignment horizontal="center"/>
    </xf>
    <xf numFmtId="14" fontId="7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1" fillId="0" borderId="1" xfId="0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1" xfId="0" applyFont="1" applyBorder="1"/>
    <xf numFmtId="0" fontId="19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justify" textRotation="90" wrapText="1"/>
    </xf>
    <xf numFmtId="0" fontId="5" fillId="0" borderId="3" xfId="0" applyFont="1" applyBorder="1" applyAlignment="1">
      <alignment horizontal="center" vertical="justify" textRotation="90" wrapText="1"/>
    </xf>
    <xf numFmtId="0" fontId="4" fillId="0" borderId="3" xfId="0" applyFont="1" applyBorder="1" applyAlignment="1">
      <alignment horizontal="center" vertical="justify" textRotation="90" wrapText="1"/>
    </xf>
    <xf numFmtId="0" fontId="5" fillId="0" borderId="3" xfId="0" applyFont="1" applyFill="1" applyBorder="1" applyAlignment="1">
      <alignment horizontal="center" vertical="justify" textRotation="90" wrapText="1"/>
    </xf>
    <xf numFmtId="0" fontId="15" fillId="0" borderId="0" xfId="0" applyFont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10" fillId="0" borderId="3" xfId="0" applyFont="1" applyBorder="1"/>
    <xf numFmtId="0" fontId="4" fillId="0" borderId="3" xfId="0" applyFont="1" applyBorder="1" applyAlignment="1">
      <alignment horizontal="center" textRotation="90"/>
    </xf>
    <xf numFmtId="164" fontId="7" fillId="0" borderId="3" xfId="0" applyNumberFormat="1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16" fillId="0" borderId="0" xfId="0" applyFont="1" applyAlignment="1">
      <alignment horizontal="center"/>
    </xf>
    <xf numFmtId="0" fontId="20" fillId="0" borderId="3" xfId="0" applyFont="1" applyBorder="1" applyAlignment="1">
      <alignment horizontal="center" textRotation="90" wrapText="1"/>
    </xf>
    <xf numFmtId="0" fontId="20" fillId="0" borderId="3" xfId="0" applyFont="1" applyBorder="1" applyAlignment="1">
      <alignment horizontal="center" textRotation="90"/>
    </xf>
    <xf numFmtId="0" fontId="17" fillId="0" borderId="0" xfId="0" applyFont="1" applyAlignment="1">
      <alignment horizontal="center"/>
    </xf>
    <xf numFmtId="0" fontId="18" fillId="0" borderId="0" xfId="0" applyFont="1"/>
    <xf numFmtId="0" fontId="0" fillId="0" borderId="0" xfId="0" applyFill="1" applyBorder="1" applyAlignment="1">
      <alignment horizontal="center"/>
    </xf>
    <xf numFmtId="0" fontId="24" fillId="0" borderId="0" xfId="4" applyFont="1" applyAlignment="1">
      <alignment horizontal="center"/>
    </xf>
    <xf numFmtId="0" fontId="23" fillId="0" borderId="0" xfId="4" applyAlignment="1">
      <alignment horizontal="center"/>
    </xf>
    <xf numFmtId="0" fontId="23" fillId="0" borderId="1" xfId="4" applyFont="1" applyBorder="1"/>
    <xf numFmtId="0" fontId="23" fillId="0" borderId="0" xfId="4" applyFont="1" applyAlignment="1">
      <alignment horizontal="center"/>
    </xf>
    <xf numFmtId="0" fontId="25" fillId="0" borderId="0" xfId="4" applyFont="1" applyAlignment="1">
      <alignment horizontal="center"/>
    </xf>
    <xf numFmtId="0" fontId="24" fillId="0" borderId="0" xfId="6" applyFont="1" applyAlignment="1">
      <alignment horizontal="center"/>
    </xf>
    <xf numFmtId="0" fontId="23" fillId="0" borderId="0" xfId="6" applyAlignment="1">
      <alignment horizontal="center"/>
    </xf>
    <xf numFmtId="0" fontId="26" fillId="0" borderId="1" xfId="4" applyFont="1" applyBorder="1"/>
    <xf numFmtId="0" fontId="12" fillId="0" borderId="0" xfId="0" applyFont="1"/>
    <xf numFmtId="0" fontId="17" fillId="0" borderId="0" xfId="4" applyFont="1" applyAlignment="1">
      <alignment horizontal="center"/>
    </xf>
    <xf numFmtId="0" fontId="4" fillId="6" borderId="3" xfId="0" applyFont="1" applyFill="1" applyBorder="1" applyAlignment="1">
      <alignment horizontal="center" textRotation="90" wrapText="1"/>
    </xf>
    <xf numFmtId="0" fontId="12" fillId="6" borderId="0" xfId="0" applyFont="1" applyFill="1" applyAlignment="1">
      <alignment horizontal="center"/>
    </xf>
    <xf numFmtId="0" fontId="0" fillId="0" borderId="0" xfId="0" applyFont="1" applyFill="1" applyBorder="1"/>
    <xf numFmtId="14" fontId="7" fillId="0" borderId="0" xfId="3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3" fillId="0" borderId="1" xfId="4" applyFont="1" applyBorder="1" applyAlignment="1">
      <alignment horizontal="center"/>
    </xf>
    <xf numFmtId="0" fontId="24" fillId="0" borderId="1" xfId="4" applyFont="1" applyBorder="1"/>
    <xf numFmtId="0" fontId="23" fillId="0" borderId="1" xfId="6" applyFont="1" applyBorder="1"/>
    <xf numFmtId="0" fontId="24" fillId="0" borderId="5" xfId="6" applyFont="1" applyBorder="1"/>
    <xf numFmtId="0" fontId="23" fillId="0" borderId="1" xfId="6" applyFont="1" applyBorder="1" applyAlignment="1">
      <alignment horizontal="center"/>
    </xf>
    <xf numFmtId="0" fontId="23" fillId="0" borderId="1" xfId="7" applyFont="1" applyBorder="1"/>
    <xf numFmtId="0" fontId="23" fillId="0" borderId="0" xfId="7" applyFont="1" applyAlignment="1">
      <alignment horizontal="center"/>
    </xf>
    <xf numFmtId="0" fontId="24" fillId="0" borderId="1" xfId="1" applyFont="1" applyBorder="1"/>
    <xf numFmtId="0" fontId="24" fillId="0" borderId="5" xfId="1" applyFont="1" applyBorder="1"/>
    <xf numFmtId="0" fontId="24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3" fillId="0" borderId="0" xfId="6" applyFont="1" applyAlignment="1">
      <alignment horizontal="center"/>
    </xf>
    <xf numFmtId="0" fontId="27" fillId="0" borderId="1" xfId="1" applyFont="1" applyBorder="1" applyAlignment="1">
      <alignment horizontal="center"/>
    </xf>
    <xf numFmtId="0" fontId="24" fillId="0" borderId="0" xfId="7" applyFont="1" applyAlignment="1">
      <alignment horizontal="center"/>
    </xf>
    <xf numFmtId="0" fontId="7" fillId="0" borderId="1" xfId="0" applyFont="1" applyFill="1" applyBorder="1"/>
    <xf numFmtId="0" fontId="23" fillId="0" borderId="0" xfId="7" applyAlignment="1">
      <alignment horizontal="center"/>
    </xf>
    <xf numFmtId="0" fontId="24" fillId="0" borderId="1" xfId="7" applyFont="1" applyBorder="1"/>
    <xf numFmtId="0" fontId="0" fillId="0" borderId="6" xfId="0" applyFont="1" applyBorder="1"/>
    <xf numFmtId="0" fontId="24" fillId="13" borderId="5" xfId="1" applyFont="1" applyFill="1" applyBorder="1"/>
    <xf numFmtId="0" fontId="0" fillId="15" borderId="7" xfId="0" quotePrefix="1" applyFont="1" applyFill="1" applyBorder="1"/>
    <xf numFmtId="0" fontId="0" fillId="3" borderId="7" xfId="0" quotePrefix="1" applyFont="1" applyFill="1" applyBorder="1"/>
    <xf numFmtId="0" fontId="0" fillId="10" borderId="7" xfId="0" quotePrefix="1" applyFill="1" applyBorder="1"/>
    <xf numFmtId="0" fontId="21" fillId="8" borderId="7" xfId="0" quotePrefix="1" applyFont="1" applyFill="1" applyBorder="1"/>
    <xf numFmtId="0" fontId="0" fillId="17" borderId="7" xfId="0" quotePrefix="1" applyFont="1" applyFill="1" applyBorder="1"/>
    <xf numFmtId="0" fontId="0" fillId="5" borderId="7" xfId="0" quotePrefix="1" applyFill="1" applyBorder="1"/>
    <xf numFmtId="0" fontId="21" fillId="11" borderId="7" xfId="0" quotePrefix="1" applyFont="1" applyFill="1" applyBorder="1"/>
    <xf numFmtId="0" fontId="21" fillId="3" borderId="7" xfId="0" quotePrefix="1" applyFont="1" applyFill="1" applyBorder="1"/>
    <xf numFmtId="0" fontId="0" fillId="4" borderId="7" xfId="0" quotePrefix="1" applyFont="1" applyFill="1" applyBorder="1"/>
    <xf numFmtId="0" fontId="21" fillId="16" borderId="7" xfId="0" quotePrefix="1" applyFont="1" applyFill="1" applyBorder="1"/>
    <xf numFmtId="0" fontId="0" fillId="14" borderId="7" xfId="0" quotePrefix="1" applyFont="1" applyFill="1" applyBorder="1"/>
    <xf numFmtId="0" fontId="21" fillId="15" borderId="7" xfId="0" quotePrefix="1" applyFont="1" applyFill="1" applyBorder="1"/>
    <xf numFmtId="0" fontId="0" fillId="9" borderId="7" xfId="0" quotePrefix="1" applyFont="1" applyFill="1" applyBorder="1"/>
    <xf numFmtId="0" fontId="0" fillId="18" borderId="7" xfId="0" quotePrefix="1" applyFont="1" applyFill="1" applyBorder="1"/>
    <xf numFmtId="0" fontId="1" fillId="8" borderId="7" xfId="1" quotePrefix="1" applyFont="1" applyFill="1" applyBorder="1"/>
    <xf numFmtId="0" fontId="21" fillId="12" borderId="7" xfId="0" quotePrefix="1" applyFont="1" applyFill="1" applyBorder="1"/>
    <xf numFmtId="0" fontId="24" fillId="0" borderId="0" xfId="9" applyFont="1" applyAlignment="1">
      <alignment horizontal="center"/>
    </xf>
    <xf numFmtId="0" fontId="23" fillId="0" borderId="1" xfId="9" applyFont="1" applyBorder="1"/>
    <xf numFmtId="0" fontId="23" fillId="0" borderId="1" xfId="9" applyFont="1" applyBorder="1" applyAlignment="1">
      <alignment horizontal="center"/>
    </xf>
    <xf numFmtId="0" fontId="23" fillId="0" borderId="0" xfId="9" applyFont="1" applyAlignment="1">
      <alignment horizontal="center"/>
    </xf>
    <xf numFmtId="0" fontId="24" fillId="0" borderId="1" xfId="9" applyFont="1" applyBorder="1"/>
    <xf numFmtId="0" fontId="23" fillId="0" borderId="1" xfId="0" applyFont="1" applyFill="1" applyBorder="1"/>
    <xf numFmtId="0" fontId="23" fillId="0" borderId="0" xfId="4" applyFont="1" applyFill="1" applyAlignment="1">
      <alignment horizontal="center"/>
    </xf>
    <xf numFmtId="0" fontId="24" fillId="0" borderId="1" xfId="4" applyFont="1" applyFill="1" applyBorder="1"/>
    <xf numFmtId="49" fontId="23" fillId="0" borderId="1" xfId="8" applyNumberFormat="1" applyFon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quotePrefix="1" applyBorder="1" applyAlignment="1">
      <alignment horizontal="left"/>
    </xf>
    <xf numFmtId="0" fontId="24" fillId="0" borderId="1" xfId="1" quotePrefix="1" applyFont="1" applyBorder="1" applyAlignment="1">
      <alignment horizontal="center"/>
    </xf>
    <xf numFmtId="0" fontId="0" fillId="0" borderId="3" xfId="0" quotePrefix="1" applyFont="1" applyBorder="1" applyAlignment="1">
      <alignment horizontal="center"/>
    </xf>
    <xf numFmtId="0" fontId="7" fillId="0" borderId="1" xfId="0" applyFont="1" applyBorder="1"/>
    <xf numFmtId="0" fontId="22" fillId="0" borderId="0" xfId="0" applyFont="1" applyAlignment="1">
      <alignment horizontal="center"/>
    </xf>
    <xf numFmtId="0" fontId="7" fillId="0" borderId="1" xfId="1" applyFont="1" applyBorder="1"/>
    <xf numFmtId="0" fontId="0" fillId="17" borderId="5" xfId="0" quotePrefix="1" applyFont="1" applyFill="1" applyBorder="1"/>
    <xf numFmtId="0" fontId="24" fillId="0" borderId="7" xfId="9" applyFont="1" applyBorder="1"/>
    <xf numFmtId="0" fontId="0" fillId="4" borderId="5" xfId="0" quotePrefix="1" applyFont="1" applyFill="1" applyBorder="1"/>
    <xf numFmtId="0" fontId="24" fillId="0" borderId="7" xfId="6" applyFont="1" applyBorder="1"/>
    <xf numFmtId="0" fontId="0" fillId="4" borderId="1" xfId="0" quotePrefix="1" applyFont="1" applyFill="1" applyBorder="1"/>
    <xf numFmtId="0" fontId="23" fillId="0" borderId="7" xfId="4" applyFont="1" applyBorder="1"/>
    <xf numFmtId="0" fontId="23" fillId="0" borderId="3" xfId="4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3" borderId="5" xfId="0" quotePrefix="1" applyFont="1" applyFill="1" applyBorder="1"/>
    <xf numFmtId="0" fontId="0" fillId="15" borderId="5" xfId="0" quotePrefix="1" applyFont="1" applyFill="1" applyBorder="1"/>
    <xf numFmtId="0" fontId="24" fillId="0" borderId="7" xfId="1" applyFont="1" applyBorder="1"/>
    <xf numFmtId="0" fontId="0" fillId="0" borderId="1" xfId="0" quotePrefix="1" applyBorder="1" applyAlignment="1">
      <alignment horizontal="center"/>
    </xf>
    <xf numFmtId="0" fontId="23" fillId="0" borderId="3" xfId="6" applyFont="1" applyBorder="1" applyAlignment="1">
      <alignment horizontal="center"/>
    </xf>
    <xf numFmtId="0" fontId="0" fillId="0" borderId="7" xfId="0" applyFont="1" applyBorder="1"/>
    <xf numFmtId="0" fontId="0" fillId="7" borderId="7" xfId="0" applyFont="1" applyFill="1" applyBorder="1"/>
    <xf numFmtId="0" fontId="24" fillId="0" borderId="7" xfId="4" applyFont="1" applyBorder="1"/>
    <xf numFmtId="0" fontId="21" fillId="3" borderId="5" xfId="0" quotePrefix="1" applyFont="1" applyFill="1" applyBorder="1"/>
    <xf numFmtId="0" fontId="24" fillId="6" borderId="7" xfId="1" applyFont="1" applyFill="1" applyBorder="1"/>
    <xf numFmtId="0" fontId="0" fillId="9" borderId="5" xfId="0" quotePrefix="1" applyFont="1" applyFill="1" applyBorder="1"/>
    <xf numFmtId="0" fontId="24" fillId="13" borderId="7" xfId="1" applyFont="1" applyFill="1" applyBorder="1"/>
    <xf numFmtId="0" fontId="24" fillId="0" borderId="3" xfId="1" applyFont="1" applyBorder="1" applyAlignment="1">
      <alignment horizontal="center"/>
    </xf>
    <xf numFmtId="0" fontId="23" fillId="0" borderId="3" xfId="4" applyFont="1" applyBorder="1"/>
    <xf numFmtId="0" fontId="0" fillId="10" borderId="5" xfId="0" quotePrefix="1" applyFill="1" applyBorder="1"/>
    <xf numFmtId="0" fontId="24" fillId="19" borderId="7" xfId="4" applyFont="1" applyFill="1" applyBorder="1"/>
    <xf numFmtId="0" fontId="23" fillId="0" borderId="1" xfId="10" applyFont="1" applyBorder="1"/>
    <xf numFmtId="0" fontId="23" fillId="0" borderId="0" xfId="10" applyFont="1" applyAlignment="1">
      <alignment horizontal="center"/>
    </xf>
    <xf numFmtId="0" fontId="23" fillId="0" borderId="0" xfId="4" applyFill="1" applyBorder="1" applyAlignment="1">
      <alignment horizontal="center"/>
    </xf>
    <xf numFmtId="0" fontId="21" fillId="11" borderId="5" xfId="0" quotePrefix="1" applyFont="1" applyFill="1" applyBorder="1"/>
    <xf numFmtId="0" fontId="0" fillId="18" borderId="5" xfId="0" quotePrefix="1" applyFont="1" applyFill="1" applyBorder="1"/>
    <xf numFmtId="0" fontId="0" fillId="0" borderId="3" xfId="0" quotePrefix="1" applyBorder="1" applyAlignment="1">
      <alignment horizontal="center"/>
    </xf>
    <xf numFmtId="0" fontId="0" fillId="0" borderId="0" xfId="0" applyFill="1" applyBorder="1"/>
    <xf numFmtId="0" fontId="0" fillId="10" borderId="1" xfId="0" quotePrefix="1" applyFill="1" applyBorder="1"/>
    <xf numFmtId="0" fontId="23" fillId="0" borderId="7" xfId="4" applyFont="1" applyFill="1" applyBorder="1"/>
    <xf numFmtId="0" fontId="23" fillId="0" borderId="3" xfId="9" applyFont="1" applyBorder="1"/>
    <xf numFmtId="0" fontId="23" fillId="0" borderId="1" xfId="4" quotePrefix="1" applyFont="1" applyBorder="1"/>
    <xf numFmtId="0" fontId="24" fillId="0" borderId="1" xfId="6" applyFont="1" applyBorder="1"/>
    <xf numFmtId="0" fontId="0" fillId="15" borderId="1" xfId="0" quotePrefix="1" applyFont="1" applyFill="1" applyBorder="1"/>
    <xf numFmtId="0" fontId="21" fillId="16" borderId="5" xfId="0" quotePrefix="1" applyFont="1" applyFill="1" applyBorder="1"/>
    <xf numFmtId="0" fontId="24" fillId="20" borderId="5" xfId="1" applyFont="1" applyFill="1" applyBorder="1"/>
    <xf numFmtId="0" fontId="7" fillId="0" borderId="3" xfId="0" applyFont="1" applyBorder="1"/>
    <xf numFmtId="0" fontId="24" fillId="6" borderId="5" xfId="1" applyFont="1" applyFill="1" applyBorder="1"/>
    <xf numFmtId="0" fontId="0" fillId="6" borderId="7" xfId="0" quotePrefix="1" applyFill="1" applyBorder="1"/>
    <xf numFmtId="0" fontId="23" fillId="0" borderId="1" xfId="11" applyFont="1" applyBorder="1"/>
    <xf numFmtId="0" fontId="23" fillId="0" borderId="1" xfId="7" applyFont="1" applyBorder="1" applyAlignment="1">
      <alignment horizontal="center"/>
    </xf>
    <xf numFmtId="0" fontId="23" fillId="0" borderId="0" xfId="11" applyFont="1" applyAlignment="1">
      <alignment horizontal="center"/>
    </xf>
    <xf numFmtId="0" fontId="23" fillId="0" borderId="5" xfId="4" applyFont="1" applyBorder="1"/>
    <xf numFmtId="0" fontId="0" fillId="0" borderId="5" xfId="0" applyFont="1" applyBorder="1"/>
    <xf numFmtId="0" fontId="21" fillId="15" borderId="5" xfId="0" quotePrefix="1" applyFont="1" applyFill="1" applyBorder="1"/>
    <xf numFmtId="0" fontId="21" fillId="12" borderId="5" xfId="0" quotePrefix="1" applyFont="1" applyFill="1" applyBorder="1"/>
    <xf numFmtId="0" fontId="21" fillId="8" borderId="5" xfId="0" quotePrefix="1" applyFont="1" applyFill="1" applyBorder="1"/>
    <xf numFmtId="0" fontId="23" fillId="0" borderId="3" xfId="6" applyFont="1" applyBorder="1"/>
    <xf numFmtId="0" fontId="24" fillId="0" borderId="3" xfId="1" applyFont="1" applyBorder="1"/>
    <xf numFmtId="0" fontId="23" fillId="0" borderId="3" xfId="9" applyFont="1" applyBorder="1" applyAlignment="1">
      <alignment horizontal="center"/>
    </xf>
    <xf numFmtId="0" fontId="29" fillId="5" borderId="3" xfId="0" applyFont="1" applyFill="1" applyBorder="1" applyAlignment="1">
      <alignment horizontal="center" vertical="justify" textRotation="90" wrapText="1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2">
    <cellStyle name="Excel Built-in Normal" xfId="4"/>
    <cellStyle name="Excel Built-in Normal 1" xfId="5"/>
    <cellStyle name="Excel Built-in Normal 2" xfId="6"/>
    <cellStyle name="Excel Built-in Normal 3" xfId="7"/>
    <cellStyle name="Excel Built-in Normal 4" xfId="9"/>
    <cellStyle name="Excel Built-in Normal 5" xfId="10"/>
    <cellStyle name="Excel Built-in Normal 6" xfId="11"/>
    <cellStyle name="Migliaia" xfId="8" builtinId="3"/>
    <cellStyle name="Normale" xfId="0" builtinId="0"/>
    <cellStyle name="Normale 2" xfId="1"/>
    <cellStyle name="Normale 3" xfId="2"/>
    <cellStyle name="Normale 4" xfId="3"/>
  </cellStyles>
  <dxfs count="4">
    <dxf>
      <font>
        <b val="0"/>
        <condense val="0"/>
        <extend val="0"/>
        <sz val="11"/>
        <color indexed="20"/>
      </font>
    </dxf>
    <dxf>
      <font>
        <b val="0"/>
        <condense val="0"/>
        <extend val="0"/>
        <sz val="11"/>
        <color indexed="20"/>
      </font>
    </dxf>
    <dxf>
      <font>
        <condense val="0"/>
        <extend val="0"/>
        <color rgb="FF9C0006"/>
      </font>
    </dxf>
    <dxf>
      <font>
        <b val="0"/>
        <condense val="0"/>
        <extend val="0"/>
        <sz val="11"/>
        <color indexed="2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e_ga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"/>
      <sheetName val="GENERALE"/>
      <sheetName val="ORDINE DI ARRIVO ASSOLUTO"/>
      <sheetName val="ORDINE DI ARRIVO ASSOLUTO_2"/>
      <sheetName val="Iscrizione_pc_1"/>
      <sheetName val="pre_iscrizioni"/>
    </sheetNames>
    <sheetDataSet>
      <sheetData sheetId="0" refreshError="1">
        <row r="1">
          <cell r="A1" t="str">
            <v>M95</v>
          </cell>
          <cell r="B1" t="str">
            <v>AMATORI</v>
          </cell>
        </row>
        <row r="2">
          <cell r="A2" t="str">
            <v>M94</v>
          </cell>
          <cell r="B2" t="str">
            <v>AMATORI</v>
          </cell>
        </row>
        <row r="3">
          <cell r="A3" t="str">
            <v>M93</v>
          </cell>
          <cell r="B3" t="str">
            <v>AMATORI</v>
          </cell>
        </row>
        <row r="4">
          <cell r="A4" t="str">
            <v>M92</v>
          </cell>
          <cell r="B4" t="str">
            <v>AMATORI</v>
          </cell>
        </row>
        <row r="5">
          <cell r="A5" t="str">
            <v>M91</v>
          </cell>
          <cell r="B5" t="str">
            <v>AMATORI</v>
          </cell>
        </row>
        <row r="6">
          <cell r="A6" t="str">
            <v>M90</v>
          </cell>
          <cell r="B6" t="str">
            <v>AMATORI</v>
          </cell>
        </row>
        <row r="7">
          <cell r="A7" t="str">
            <v>M89</v>
          </cell>
          <cell r="B7" t="str">
            <v>AMATORI</v>
          </cell>
        </row>
        <row r="8">
          <cell r="A8" t="str">
            <v>M88</v>
          </cell>
          <cell r="B8" t="str">
            <v>AMATORI</v>
          </cell>
        </row>
        <row r="9">
          <cell r="A9" t="str">
            <v>M87</v>
          </cell>
          <cell r="B9" t="str">
            <v>AMATORI</v>
          </cell>
        </row>
        <row r="10">
          <cell r="A10" t="str">
            <v>M86</v>
          </cell>
          <cell r="B10" t="str">
            <v>AMATORI</v>
          </cell>
        </row>
        <row r="11">
          <cell r="A11" t="str">
            <v>M85</v>
          </cell>
          <cell r="B11" t="str">
            <v>AMATORI</v>
          </cell>
        </row>
        <row r="12">
          <cell r="A12" t="str">
            <v>M84</v>
          </cell>
          <cell r="B12" t="str">
            <v>AMATORI</v>
          </cell>
        </row>
        <row r="13">
          <cell r="A13" t="str">
            <v>M83</v>
          </cell>
          <cell r="B13" t="str">
            <v>AMATORI</v>
          </cell>
        </row>
        <row r="14">
          <cell r="A14" t="str">
            <v>M82</v>
          </cell>
          <cell r="B14" t="str">
            <v>AMATORI</v>
          </cell>
        </row>
        <row r="15">
          <cell r="A15" t="str">
            <v>M81</v>
          </cell>
          <cell r="B15" t="str">
            <v>AMATORI</v>
          </cell>
        </row>
        <row r="16">
          <cell r="A16" t="str">
            <v>M80</v>
          </cell>
          <cell r="B16" t="str">
            <v>AMATORI</v>
          </cell>
        </row>
        <row r="17">
          <cell r="A17" t="str">
            <v>M79</v>
          </cell>
          <cell r="B17" t="str">
            <v>AMATORI</v>
          </cell>
        </row>
        <row r="18">
          <cell r="A18" t="str">
            <v>M78</v>
          </cell>
          <cell r="B18" t="str">
            <v>AMATORI</v>
          </cell>
        </row>
        <row r="19">
          <cell r="A19" t="str">
            <v>M77</v>
          </cell>
          <cell r="B19" t="str">
            <v>AMATORI</v>
          </cell>
        </row>
        <row r="20">
          <cell r="A20" t="str">
            <v>M76</v>
          </cell>
          <cell r="B20" t="str">
            <v>AMATORI</v>
          </cell>
        </row>
        <row r="21">
          <cell r="A21" t="str">
            <v>M75</v>
          </cell>
          <cell r="B21" t="str">
            <v>AMATORI</v>
          </cell>
        </row>
        <row r="22">
          <cell r="A22" t="str">
            <v>M74</v>
          </cell>
          <cell r="B22" t="str">
            <v>AMATORI</v>
          </cell>
        </row>
        <row r="23">
          <cell r="A23" t="str">
            <v>M73</v>
          </cell>
          <cell r="B23" t="str">
            <v>VETERANI A</v>
          </cell>
        </row>
        <row r="24">
          <cell r="A24" t="str">
            <v>M72</v>
          </cell>
          <cell r="B24" t="str">
            <v>VETERANI A</v>
          </cell>
        </row>
        <row r="25">
          <cell r="A25" t="str">
            <v>M71</v>
          </cell>
          <cell r="B25" t="str">
            <v>VETERANI A</v>
          </cell>
        </row>
        <row r="26">
          <cell r="A26" t="str">
            <v>M70</v>
          </cell>
          <cell r="B26" t="str">
            <v>VETERANI A</v>
          </cell>
        </row>
        <row r="27">
          <cell r="A27" t="str">
            <v>M69</v>
          </cell>
          <cell r="B27" t="str">
            <v>VETERANI A</v>
          </cell>
        </row>
        <row r="28">
          <cell r="A28" t="str">
            <v>M68</v>
          </cell>
          <cell r="B28" t="str">
            <v>VETERANI A</v>
          </cell>
        </row>
        <row r="29">
          <cell r="A29" t="str">
            <v>M67</v>
          </cell>
          <cell r="B29" t="str">
            <v>VETERANI A</v>
          </cell>
        </row>
        <row r="30">
          <cell r="A30" t="str">
            <v>M66</v>
          </cell>
          <cell r="B30" t="str">
            <v>VETERANI A</v>
          </cell>
        </row>
        <row r="31">
          <cell r="A31" t="str">
            <v>M65</v>
          </cell>
          <cell r="B31" t="str">
            <v>VETERANI A</v>
          </cell>
        </row>
        <row r="32">
          <cell r="A32" t="str">
            <v>M64</v>
          </cell>
          <cell r="B32" t="str">
            <v>VETERANI A</v>
          </cell>
        </row>
        <row r="33">
          <cell r="A33" t="str">
            <v>M63</v>
          </cell>
          <cell r="B33" t="str">
            <v>VETERANI B</v>
          </cell>
        </row>
        <row r="34">
          <cell r="A34" t="str">
            <v>M62</v>
          </cell>
          <cell r="B34" t="str">
            <v>VETERANI B</v>
          </cell>
        </row>
        <row r="35">
          <cell r="A35" t="str">
            <v>M61</v>
          </cell>
          <cell r="B35" t="str">
            <v>VETERANI B</v>
          </cell>
        </row>
        <row r="36">
          <cell r="A36" t="str">
            <v>M60</v>
          </cell>
          <cell r="B36" t="str">
            <v>VETERANI B</v>
          </cell>
        </row>
        <row r="37">
          <cell r="A37" t="str">
            <v>M59</v>
          </cell>
          <cell r="B37" t="str">
            <v>VETERANI B</v>
          </cell>
        </row>
        <row r="38">
          <cell r="A38" t="str">
            <v>M58</v>
          </cell>
          <cell r="B38" t="str">
            <v>VETERANI B</v>
          </cell>
        </row>
        <row r="39">
          <cell r="A39" t="str">
            <v>M57</v>
          </cell>
          <cell r="B39" t="str">
            <v>VETERANI B</v>
          </cell>
        </row>
        <row r="40">
          <cell r="A40" t="str">
            <v>M56</v>
          </cell>
          <cell r="B40" t="str">
            <v>VETERANI B</v>
          </cell>
        </row>
        <row r="41">
          <cell r="A41" t="str">
            <v>M55</v>
          </cell>
          <cell r="B41" t="str">
            <v>VETERANI B</v>
          </cell>
        </row>
        <row r="42">
          <cell r="A42" t="str">
            <v>M54</v>
          </cell>
          <cell r="B42" t="str">
            <v>VETERANI B</v>
          </cell>
        </row>
        <row r="43">
          <cell r="A43" t="str">
            <v>M53</v>
          </cell>
          <cell r="B43" t="str">
            <v>VETERANI C</v>
          </cell>
        </row>
        <row r="44">
          <cell r="A44" t="str">
            <v>M52</v>
          </cell>
          <cell r="B44" t="str">
            <v>VETERANI C</v>
          </cell>
        </row>
        <row r="45">
          <cell r="A45" t="str">
            <v>M51</v>
          </cell>
          <cell r="B45" t="str">
            <v>VETERANI C</v>
          </cell>
        </row>
        <row r="46">
          <cell r="A46" t="str">
            <v>M50</v>
          </cell>
          <cell r="B46" t="str">
            <v>VETERANI C</v>
          </cell>
        </row>
        <row r="47">
          <cell r="A47" t="str">
            <v>M49</v>
          </cell>
          <cell r="B47" t="str">
            <v>VETERANI C</v>
          </cell>
        </row>
        <row r="48">
          <cell r="A48" t="str">
            <v>M48</v>
          </cell>
          <cell r="B48" t="str">
            <v>VETERANI C</v>
          </cell>
        </row>
        <row r="49">
          <cell r="A49" t="str">
            <v>M47</v>
          </cell>
          <cell r="B49" t="str">
            <v>VETERANI C</v>
          </cell>
        </row>
        <row r="50">
          <cell r="A50" t="str">
            <v>M46</v>
          </cell>
          <cell r="B50" t="str">
            <v>VETERANI C</v>
          </cell>
        </row>
        <row r="51">
          <cell r="A51" t="str">
            <v>M45</v>
          </cell>
          <cell r="B51" t="str">
            <v>VETERANI C</v>
          </cell>
        </row>
        <row r="52">
          <cell r="A52" t="str">
            <v>M44</v>
          </cell>
          <cell r="B52" t="str">
            <v>VETERANI C</v>
          </cell>
        </row>
        <row r="53">
          <cell r="A53" t="str">
            <v>M43</v>
          </cell>
          <cell r="B53" t="str">
            <v>VETERANI C</v>
          </cell>
        </row>
        <row r="54">
          <cell r="A54" t="str">
            <v>M42</v>
          </cell>
          <cell r="B54" t="str">
            <v>VETERANI C</v>
          </cell>
        </row>
        <row r="55">
          <cell r="A55" t="str">
            <v>M41</v>
          </cell>
          <cell r="B55" t="str">
            <v>VETERANI C</v>
          </cell>
        </row>
        <row r="56">
          <cell r="A56" t="str">
            <v>M40</v>
          </cell>
          <cell r="B56" t="str">
            <v>VETERANI C</v>
          </cell>
        </row>
        <row r="57">
          <cell r="A57" t="str">
            <v>M39</v>
          </cell>
          <cell r="B57" t="str">
            <v>VETERANI C</v>
          </cell>
        </row>
        <row r="58">
          <cell r="A58" t="str">
            <v>M38</v>
          </cell>
          <cell r="B58" t="str">
            <v>VETERANI C</v>
          </cell>
        </row>
        <row r="59">
          <cell r="A59" t="str">
            <v>M37</v>
          </cell>
          <cell r="B59" t="str">
            <v>VETERANI C</v>
          </cell>
        </row>
        <row r="60">
          <cell r="A60" t="str">
            <v>M36</v>
          </cell>
          <cell r="B60" t="str">
            <v>VETERANI C</v>
          </cell>
        </row>
        <row r="61">
          <cell r="A61" t="str">
            <v>M35</v>
          </cell>
          <cell r="B61" t="str">
            <v>VETERANI C</v>
          </cell>
        </row>
        <row r="62">
          <cell r="A62" t="str">
            <v>M34</v>
          </cell>
          <cell r="B62" t="str">
            <v>VETERANI C</v>
          </cell>
        </row>
        <row r="63">
          <cell r="A63" t="str">
            <v>M33</v>
          </cell>
          <cell r="B63" t="str">
            <v>VETERANI C</v>
          </cell>
        </row>
        <row r="64">
          <cell r="A64" t="str">
            <v>M32</v>
          </cell>
          <cell r="B64" t="str">
            <v>VETERANI C</v>
          </cell>
        </row>
        <row r="65">
          <cell r="A65" t="str">
            <v>M31</v>
          </cell>
          <cell r="B65" t="str">
            <v>VETERANI C</v>
          </cell>
        </row>
        <row r="66">
          <cell r="A66" t="str">
            <v>M30</v>
          </cell>
          <cell r="B66" t="str">
            <v>VETERANI C</v>
          </cell>
        </row>
        <row r="67">
          <cell r="A67" t="str">
            <v>M29</v>
          </cell>
          <cell r="B67" t="str">
            <v>VETERANI C</v>
          </cell>
        </row>
        <row r="68">
          <cell r="A68" t="str">
            <v>M28</v>
          </cell>
          <cell r="B68" t="str">
            <v>VETERANI C</v>
          </cell>
        </row>
        <row r="69">
          <cell r="A69" t="str">
            <v>M27</v>
          </cell>
          <cell r="B69" t="str">
            <v>VETERANI C</v>
          </cell>
        </row>
        <row r="70">
          <cell r="A70" t="str">
            <v>M26</v>
          </cell>
          <cell r="B70" t="str">
            <v>VETERANI C</v>
          </cell>
        </row>
        <row r="71">
          <cell r="A71" t="str">
            <v>M25</v>
          </cell>
          <cell r="B71" t="str">
            <v>VETERANI C</v>
          </cell>
        </row>
        <row r="72">
          <cell r="A72" t="str">
            <v>M24</v>
          </cell>
          <cell r="B72" t="str">
            <v>VETERANI C</v>
          </cell>
        </row>
        <row r="73">
          <cell r="A73" t="str">
            <v>M23</v>
          </cell>
          <cell r="B73" t="str">
            <v>VETERANI C</v>
          </cell>
        </row>
        <row r="74">
          <cell r="A74" t="str">
            <v>M22</v>
          </cell>
          <cell r="B74" t="str">
            <v>VETERANI C</v>
          </cell>
        </row>
        <row r="75">
          <cell r="A75" t="str">
            <v>M21</v>
          </cell>
          <cell r="B75" t="str">
            <v>VETERANI C</v>
          </cell>
        </row>
        <row r="76">
          <cell r="A76" t="str">
            <v>M20</v>
          </cell>
          <cell r="B76" t="str">
            <v>VETERANI C</v>
          </cell>
        </row>
        <row r="77">
          <cell r="A77" t="str">
            <v>M19</v>
          </cell>
          <cell r="B77" t="str">
            <v>VETERANI C</v>
          </cell>
        </row>
        <row r="78">
          <cell r="A78" t="str">
            <v>M18</v>
          </cell>
          <cell r="B78" t="str">
            <v>VETERANI C</v>
          </cell>
        </row>
        <row r="79">
          <cell r="A79" t="str">
            <v>M17</v>
          </cell>
          <cell r="B79" t="str">
            <v>VETERANI C</v>
          </cell>
        </row>
        <row r="80">
          <cell r="A80" t="str">
            <v>M16</v>
          </cell>
          <cell r="B80" t="str">
            <v>VETERANI C</v>
          </cell>
        </row>
        <row r="81">
          <cell r="A81" t="str">
            <v>M15</v>
          </cell>
          <cell r="B81" t="str">
            <v>VETERANI C</v>
          </cell>
        </row>
        <row r="82">
          <cell r="A82" t="str">
            <v>M14</v>
          </cell>
          <cell r="B82" t="str">
            <v>VETERANI C</v>
          </cell>
        </row>
        <row r="83">
          <cell r="A83" t="str">
            <v>M13</v>
          </cell>
          <cell r="B83" t="str">
            <v>VETERANI C</v>
          </cell>
        </row>
        <row r="84">
          <cell r="A84" t="str">
            <v>M12</v>
          </cell>
          <cell r="B84" t="str">
            <v>VETERANI C</v>
          </cell>
        </row>
        <row r="85">
          <cell r="A85" t="str">
            <v>M11</v>
          </cell>
          <cell r="B85" t="str">
            <v>VETERANI C</v>
          </cell>
        </row>
        <row r="86">
          <cell r="A86" t="str">
            <v>M10</v>
          </cell>
          <cell r="B86" t="str">
            <v>VETERANI C</v>
          </cell>
        </row>
        <row r="87">
          <cell r="A87" t="str">
            <v>M9</v>
          </cell>
          <cell r="B87" t="str">
            <v>VETERANI C</v>
          </cell>
        </row>
        <row r="88">
          <cell r="A88" t="str">
            <v>M8</v>
          </cell>
          <cell r="B88" t="str">
            <v>VETERANI C</v>
          </cell>
        </row>
        <row r="89">
          <cell r="A89" t="str">
            <v>M7</v>
          </cell>
          <cell r="B89" t="str">
            <v>VETERANI C</v>
          </cell>
        </row>
        <row r="90">
          <cell r="A90" t="str">
            <v>M6</v>
          </cell>
          <cell r="B90" t="str">
            <v>VETERANI C</v>
          </cell>
        </row>
        <row r="91">
          <cell r="A91" t="str">
            <v>M5</v>
          </cell>
          <cell r="B91" t="str">
            <v>VETERANI C</v>
          </cell>
        </row>
        <row r="92">
          <cell r="A92" t="str">
            <v>M4</v>
          </cell>
          <cell r="B92" t="str">
            <v>VETERANI C</v>
          </cell>
        </row>
        <row r="93">
          <cell r="A93" t="str">
            <v>M3</v>
          </cell>
          <cell r="B93" t="str">
            <v>VETERANI C</v>
          </cell>
        </row>
        <row r="94">
          <cell r="A94" t="str">
            <v>F95</v>
          </cell>
          <cell r="B94" t="str">
            <v>DONNE A</v>
          </cell>
        </row>
        <row r="95">
          <cell r="A95" t="str">
            <v>F94</v>
          </cell>
          <cell r="B95" t="str">
            <v>DONNE A</v>
          </cell>
        </row>
        <row r="96">
          <cell r="A96" t="str">
            <v>F93</v>
          </cell>
          <cell r="B96" t="str">
            <v>DONNE A</v>
          </cell>
        </row>
        <row r="97">
          <cell r="A97" t="str">
            <v>F92</v>
          </cell>
          <cell r="B97" t="str">
            <v>DONNE A</v>
          </cell>
        </row>
        <row r="98">
          <cell r="A98" t="str">
            <v>F91</v>
          </cell>
          <cell r="B98" t="str">
            <v>DONNE A</v>
          </cell>
        </row>
        <row r="99">
          <cell r="A99" t="str">
            <v>F90</v>
          </cell>
          <cell r="B99" t="str">
            <v>DONNE A</v>
          </cell>
        </row>
        <row r="100">
          <cell r="A100" t="str">
            <v>F89</v>
          </cell>
          <cell r="B100" t="str">
            <v>DONNE A</v>
          </cell>
        </row>
        <row r="101">
          <cell r="A101" t="str">
            <v>F88</v>
          </cell>
          <cell r="B101" t="str">
            <v>DONNE A</v>
          </cell>
        </row>
        <row r="102">
          <cell r="A102" t="str">
            <v>F87</v>
          </cell>
          <cell r="B102" t="str">
            <v>DONNE A</v>
          </cell>
        </row>
        <row r="103">
          <cell r="A103" t="str">
            <v>F86</v>
          </cell>
          <cell r="B103" t="str">
            <v>DONNE A</v>
          </cell>
        </row>
        <row r="104">
          <cell r="A104" t="str">
            <v>F85</v>
          </cell>
          <cell r="B104" t="str">
            <v>DONNE A</v>
          </cell>
        </row>
        <row r="105">
          <cell r="A105" t="str">
            <v>F84</v>
          </cell>
          <cell r="B105" t="str">
            <v>DONNE A</v>
          </cell>
        </row>
        <row r="106">
          <cell r="A106" t="str">
            <v>F83</v>
          </cell>
          <cell r="B106" t="str">
            <v>DONNE A</v>
          </cell>
        </row>
        <row r="107">
          <cell r="A107" t="str">
            <v>F82</v>
          </cell>
          <cell r="B107" t="str">
            <v>DONNE A</v>
          </cell>
        </row>
        <row r="108">
          <cell r="A108" t="str">
            <v>F81</v>
          </cell>
          <cell r="B108" t="str">
            <v>DONNE A</v>
          </cell>
        </row>
        <row r="109">
          <cell r="A109" t="str">
            <v>F80</v>
          </cell>
          <cell r="B109" t="str">
            <v>DONNE A</v>
          </cell>
        </row>
        <row r="110">
          <cell r="A110" t="str">
            <v>F79</v>
          </cell>
          <cell r="B110" t="str">
            <v>DONNE A</v>
          </cell>
        </row>
        <row r="111">
          <cell r="A111" t="str">
            <v>F78</v>
          </cell>
          <cell r="B111" t="str">
            <v>DONNE A</v>
          </cell>
        </row>
        <row r="112">
          <cell r="A112" t="str">
            <v>F77</v>
          </cell>
          <cell r="B112" t="str">
            <v>DONNE A</v>
          </cell>
        </row>
        <row r="113">
          <cell r="A113" t="str">
            <v>F76</v>
          </cell>
          <cell r="B113" t="str">
            <v>DONNE A</v>
          </cell>
        </row>
        <row r="114">
          <cell r="A114" t="str">
            <v>F75</v>
          </cell>
          <cell r="B114" t="str">
            <v>DONNE A</v>
          </cell>
        </row>
        <row r="115">
          <cell r="A115" t="str">
            <v>F74</v>
          </cell>
          <cell r="B115" t="str">
            <v>DONNE A</v>
          </cell>
        </row>
        <row r="116">
          <cell r="A116" t="str">
            <v>F73</v>
          </cell>
          <cell r="B116" t="str">
            <v>DONNE B</v>
          </cell>
        </row>
        <row r="117">
          <cell r="A117" t="str">
            <v>F72</v>
          </cell>
          <cell r="B117" t="str">
            <v>DONNE B</v>
          </cell>
        </row>
        <row r="118">
          <cell r="A118" t="str">
            <v>F71</v>
          </cell>
          <cell r="B118" t="str">
            <v>DONNE B</v>
          </cell>
        </row>
        <row r="119">
          <cell r="A119" t="str">
            <v>F70</v>
          </cell>
          <cell r="B119" t="str">
            <v>DONNE B</v>
          </cell>
        </row>
        <row r="120">
          <cell r="A120" t="str">
            <v>F69</v>
          </cell>
          <cell r="B120" t="str">
            <v>DONNE B</v>
          </cell>
        </row>
        <row r="121">
          <cell r="A121" t="str">
            <v>F68</v>
          </cell>
          <cell r="B121" t="str">
            <v>DONNE B</v>
          </cell>
        </row>
        <row r="122">
          <cell r="A122" t="str">
            <v>F67</v>
          </cell>
          <cell r="B122" t="str">
            <v>DONNE B</v>
          </cell>
        </row>
        <row r="123">
          <cell r="A123" t="str">
            <v>F66</v>
          </cell>
          <cell r="B123" t="str">
            <v>DONNE B</v>
          </cell>
        </row>
        <row r="124">
          <cell r="A124" t="str">
            <v>F65</v>
          </cell>
          <cell r="B124" t="str">
            <v>DONNE B</v>
          </cell>
        </row>
        <row r="125">
          <cell r="A125" t="str">
            <v>F64</v>
          </cell>
          <cell r="B125" t="str">
            <v>DONNE B</v>
          </cell>
        </row>
        <row r="126">
          <cell r="A126" t="str">
            <v>F63</v>
          </cell>
          <cell r="B126" t="str">
            <v>DONNE B</v>
          </cell>
        </row>
        <row r="127">
          <cell r="A127" t="str">
            <v>F62</v>
          </cell>
          <cell r="B127" t="str">
            <v>DONNE B</v>
          </cell>
        </row>
        <row r="128">
          <cell r="A128" t="str">
            <v>F61</v>
          </cell>
          <cell r="B128" t="str">
            <v>DONNE B</v>
          </cell>
        </row>
        <row r="129">
          <cell r="A129" t="str">
            <v>F60</v>
          </cell>
          <cell r="B129" t="str">
            <v>DONNE B</v>
          </cell>
        </row>
        <row r="130">
          <cell r="A130" t="str">
            <v>F59</v>
          </cell>
          <cell r="B130" t="str">
            <v>DONNE B</v>
          </cell>
        </row>
        <row r="131">
          <cell r="A131" t="str">
            <v>F58</v>
          </cell>
          <cell r="B131" t="str">
            <v>DONNE B</v>
          </cell>
        </row>
        <row r="132">
          <cell r="A132" t="str">
            <v>F57</v>
          </cell>
          <cell r="B132" t="str">
            <v>DONNE B</v>
          </cell>
        </row>
        <row r="133">
          <cell r="A133" t="str">
            <v>F56</v>
          </cell>
          <cell r="B133" t="str">
            <v>DONNE B</v>
          </cell>
        </row>
        <row r="134">
          <cell r="A134" t="str">
            <v>F55</v>
          </cell>
          <cell r="B134" t="str">
            <v>DONNE B</v>
          </cell>
        </row>
        <row r="135">
          <cell r="A135" t="str">
            <v>F54</v>
          </cell>
          <cell r="B135" t="str">
            <v>DONNE B</v>
          </cell>
        </row>
        <row r="136">
          <cell r="A136" t="str">
            <v>F53</v>
          </cell>
          <cell r="B136" t="str">
            <v>DONNE B</v>
          </cell>
        </row>
        <row r="137">
          <cell r="A137" t="str">
            <v>F52</v>
          </cell>
          <cell r="B137" t="str">
            <v>DONNE B</v>
          </cell>
        </row>
        <row r="138">
          <cell r="A138" t="str">
            <v>F51</v>
          </cell>
          <cell r="B138" t="str">
            <v>DONNE B</v>
          </cell>
        </row>
        <row r="139">
          <cell r="A139" t="str">
            <v>F50</v>
          </cell>
          <cell r="B139" t="str">
            <v>DONNE B</v>
          </cell>
        </row>
        <row r="140">
          <cell r="A140" t="str">
            <v>F49</v>
          </cell>
          <cell r="B140" t="str">
            <v>DONNE B</v>
          </cell>
        </row>
        <row r="141">
          <cell r="A141" t="str">
            <v>F48</v>
          </cell>
          <cell r="B141" t="str">
            <v>DONNE B</v>
          </cell>
        </row>
        <row r="142">
          <cell r="A142" t="str">
            <v>F47</v>
          </cell>
          <cell r="B142" t="str">
            <v>DONNE B</v>
          </cell>
        </row>
        <row r="143">
          <cell r="A143" t="str">
            <v>F46</v>
          </cell>
          <cell r="B143" t="str">
            <v>DONNE B</v>
          </cell>
        </row>
        <row r="144">
          <cell r="A144" t="str">
            <v>F45</v>
          </cell>
          <cell r="B144" t="str">
            <v>DONNE B</v>
          </cell>
        </row>
        <row r="145">
          <cell r="A145" t="str">
            <v>F44</v>
          </cell>
          <cell r="B145" t="str">
            <v>DONNE B</v>
          </cell>
        </row>
        <row r="146">
          <cell r="A146" t="str">
            <v>F43</v>
          </cell>
          <cell r="B146" t="str">
            <v>DONNE B</v>
          </cell>
        </row>
        <row r="147">
          <cell r="A147" t="str">
            <v>F42</v>
          </cell>
          <cell r="B147" t="str">
            <v>DONNE B</v>
          </cell>
        </row>
        <row r="148">
          <cell r="A148" t="str">
            <v>F41</v>
          </cell>
          <cell r="B148" t="str">
            <v>DONNE B</v>
          </cell>
        </row>
        <row r="149">
          <cell r="A149" t="str">
            <v>F40</v>
          </cell>
          <cell r="B149" t="str">
            <v>DONNE B</v>
          </cell>
        </row>
        <row r="150">
          <cell r="A150" t="str">
            <v>F39</v>
          </cell>
          <cell r="B150" t="str">
            <v>DONNE B</v>
          </cell>
        </row>
        <row r="151">
          <cell r="A151" t="str">
            <v>F38</v>
          </cell>
          <cell r="B151" t="str">
            <v>DONNE B</v>
          </cell>
        </row>
        <row r="152">
          <cell r="A152" t="str">
            <v>F37</v>
          </cell>
          <cell r="B152" t="str">
            <v>DONNE B</v>
          </cell>
        </row>
        <row r="153">
          <cell r="A153" t="str">
            <v>F36</v>
          </cell>
          <cell r="B153" t="str">
            <v>DONNE B</v>
          </cell>
        </row>
        <row r="154">
          <cell r="A154" t="str">
            <v>F35</v>
          </cell>
          <cell r="B154" t="str">
            <v>DONNE B</v>
          </cell>
        </row>
        <row r="155">
          <cell r="A155" t="str">
            <v>F34</v>
          </cell>
          <cell r="B155" t="str">
            <v>DONNE B</v>
          </cell>
        </row>
        <row r="156">
          <cell r="A156" t="str">
            <v>F33</v>
          </cell>
          <cell r="B156" t="str">
            <v>DONNE B</v>
          </cell>
        </row>
        <row r="157">
          <cell r="A157" t="str">
            <v>F32</v>
          </cell>
          <cell r="B157" t="str">
            <v>DONNE B</v>
          </cell>
        </row>
        <row r="158">
          <cell r="A158" t="str">
            <v>F31</v>
          </cell>
          <cell r="B158" t="str">
            <v>DONNE B</v>
          </cell>
        </row>
        <row r="159">
          <cell r="A159" t="str">
            <v>F30</v>
          </cell>
          <cell r="B159" t="str">
            <v>DONNE B</v>
          </cell>
        </row>
        <row r="160">
          <cell r="A160" t="str">
            <v>F29</v>
          </cell>
          <cell r="B160" t="str">
            <v>DONNE B</v>
          </cell>
        </row>
        <row r="161">
          <cell r="A161" t="str">
            <v>F28</v>
          </cell>
          <cell r="B161" t="str">
            <v>DONNE B</v>
          </cell>
        </row>
        <row r="162">
          <cell r="A162" t="str">
            <v>F27</v>
          </cell>
          <cell r="B162" t="str">
            <v>DONNE B</v>
          </cell>
        </row>
        <row r="163">
          <cell r="A163" t="str">
            <v>F26</v>
          </cell>
          <cell r="B163" t="str">
            <v>DONNE B</v>
          </cell>
        </row>
        <row r="164">
          <cell r="A164" t="str">
            <v>F25</v>
          </cell>
          <cell r="B164" t="str">
            <v>DONNE B</v>
          </cell>
        </row>
        <row r="165">
          <cell r="A165" t="str">
            <v>F24</v>
          </cell>
          <cell r="B165" t="str">
            <v>DONNE B</v>
          </cell>
        </row>
        <row r="166">
          <cell r="A166" t="str">
            <v>F23</v>
          </cell>
          <cell r="B166" t="str">
            <v>DONNE B</v>
          </cell>
        </row>
        <row r="167">
          <cell r="A167" t="str">
            <v>F22</v>
          </cell>
          <cell r="B167" t="str">
            <v>DONNE B</v>
          </cell>
        </row>
        <row r="168">
          <cell r="A168" t="str">
            <v>F21</v>
          </cell>
          <cell r="B168" t="str">
            <v>DONNE B</v>
          </cell>
        </row>
        <row r="169">
          <cell r="A169" t="str">
            <v>F20</v>
          </cell>
          <cell r="B169" t="str">
            <v>DONNE B</v>
          </cell>
        </row>
        <row r="170">
          <cell r="A170" t="str">
            <v>F19</v>
          </cell>
          <cell r="B170" t="str">
            <v>DONNE B</v>
          </cell>
        </row>
        <row r="171">
          <cell r="A171" t="str">
            <v>F18</v>
          </cell>
          <cell r="B171" t="str">
            <v>DONNE B</v>
          </cell>
        </row>
        <row r="172">
          <cell r="A172" t="str">
            <v>F17</v>
          </cell>
          <cell r="B172" t="str">
            <v>DONNE B</v>
          </cell>
        </row>
        <row r="173">
          <cell r="A173" t="str">
            <v>F16</v>
          </cell>
          <cell r="B173" t="str">
            <v>DONNE B</v>
          </cell>
        </row>
        <row r="174">
          <cell r="A174" t="str">
            <v>F15</v>
          </cell>
          <cell r="B174" t="str">
            <v>DONNE B</v>
          </cell>
        </row>
        <row r="175">
          <cell r="A175" t="str">
            <v>F14</v>
          </cell>
          <cell r="B175" t="str">
            <v>DONNE B</v>
          </cell>
        </row>
        <row r="176">
          <cell r="A176" t="str">
            <v>F13</v>
          </cell>
          <cell r="B176" t="str">
            <v>DONNE B</v>
          </cell>
        </row>
        <row r="177">
          <cell r="A177" t="str">
            <v>F12</v>
          </cell>
          <cell r="B177" t="str">
            <v>DONNE B</v>
          </cell>
        </row>
        <row r="178">
          <cell r="A178" t="str">
            <v>F11</v>
          </cell>
          <cell r="B178" t="str">
            <v>DONNE B</v>
          </cell>
        </row>
        <row r="179">
          <cell r="A179" t="str">
            <v>F10</v>
          </cell>
          <cell r="B179" t="str">
            <v>DONNE B</v>
          </cell>
        </row>
        <row r="180">
          <cell r="A180" t="str">
            <v>F9</v>
          </cell>
          <cell r="B180" t="str">
            <v>DONNE B</v>
          </cell>
        </row>
        <row r="181">
          <cell r="A181" t="str">
            <v>F8</v>
          </cell>
          <cell r="B181" t="str">
            <v>DONNE B</v>
          </cell>
        </row>
        <row r="182">
          <cell r="A182" t="str">
            <v>F7</v>
          </cell>
          <cell r="B182" t="str">
            <v>DONNE B</v>
          </cell>
        </row>
        <row r="183">
          <cell r="A183" t="str">
            <v>F6</v>
          </cell>
          <cell r="B183" t="str">
            <v>DONNE B</v>
          </cell>
        </row>
        <row r="184">
          <cell r="A184" t="str">
            <v>F5</v>
          </cell>
          <cell r="B184" t="str">
            <v>DONNE B</v>
          </cell>
        </row>
        <row r="185">
          <cell r="A185" t="str">
            <v>F4</v>
          </cell>
          <cell r="B185" t="str">
            <v>DONNE B</v>
          </cell>
        </row>
        <row r="186">
          <cell r="A186" t="str">
            <v>F3</v>
          </cell>
          <cell r="B186" t="str">
            <v>DONNE 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42"/>
  <sheetViews>
    <sheetView tabSelected="1" zoomScale="80" zoomScaleNormal="80" zoomScaleSheetLayoutView="80" workbookViewId="0">
      <pane ySplit="2" topLeftCell="A3" activePane="bottomLeft" state="frozen"/>
      <selection pane="bottomLeft" activeCell="C2" sqref="C2"/>
    </sheetView>
  </sheetViews>
  <sheetFormatPr defaultRowHeight="15"/>
  <cols>
    <col min="1" max="1" width="3.140625" style="1" customWidth="1"/>
    <col min="2" max="2" width="33.7109375" customWidth="1"/>
    <col min="3" max="3" width="35.28515625" customWidth="1"/>
    <col min="4" max="4" width="6.28515625" customWidth="1"/>
    <col min="5" max="5" width="8.28515625" customWidth="1"/>
    <col min="6" max="6" width="6.7109375" style="1" customWidth="1"/>
    <col min="7" max="20" width="8.140625" customWidth="1"/>
    <col min="21" max="24" width="8.28515625" customWidth="1"/>
  </cols>
  <sheetData>
    <row r="1" spans="1:255" ht="40.35" customHeight="1">
      <c r="A1" s="176" t="s">
        <v>81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55" s="35" customFormat="1" ht="112.5" customHeight="1">
      <c r="A2" s="29"/>
      <c r="B2" s="30" t="s">
        <v>0</v>
      </c>
      <c r="C2" s="30" t="s">
        <v>1</v>
      </c>
      <c r="D2" s="30" t="s">
        <v>2</v>
      </c>
      <c r="E2" s="30" t="s">
        <v>3</v>
      </c>
      <c r="F2" s="30" t="s">
        <v>4</v>
      </c>
      <c r="G2" s="31" t="s">
        <v>95</v>
      </c>
      <c r="H2" s="31" t="s">
        <v>96</v>
      </c>
      <c r="I2" s="31" t="s">
        <v>108</v>
      </c>
      <c r="J2" s="31" t="s">
        <v>97</v>
      </c>
      <c r="K2" s="31" t="s">
        <v>98</v>
      </c>
      <c r="L2" s="31" t="s">
        <v>99</v>
      </c>
      <c r="M2" s="31" t="s">
        <v>105</v>
      </c>
      <c r="N2" s="31" t="s">
        <v>106</v>
      </c>
      <c r="O2" s="31" t="s">
        <v>107</v>
      </c>
      <c r="P2" s="31" t="s">
        <v>100</v>
      </c>
      <c r="Q2" s="31" t="s">
        <v>518</v>
      </c>
      <c r="R2" s="31" t="s">
        <v>101</v>
      </c>
      <c r="S2" s="31" t="s">
        <v>102</v>
      </c>
      <c r="T2" s="175" t="s">
        <v>541</v>
      </c>
      <c r="U2" s="32" t="s">
        <v>5</v>
      </c>
      <c r="V2" s="33" t="s">
        <v>6</v>
      </c>
      <c r="W2" s="32" t="s">
        <v>7</v>
      </c>
      <c r="X2" s="34" t="s">
        <v>8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2" customFormat="1" ht="15" customHeight="1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55" s="2" customFormat="1" ht="15" customHeight="1">
      <c r="A4" s="3"/>
      <c r="E4" s="47" t="s">
        <v>82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55" ht="15" customHeight="1">
      <c r="A5" s="63"/>
      <c r="B5" s="69" t="s">
        <v>113</v>
      </c>
      <c r="C5" s="94" t="s">
        <v>114</v>
      </c>
      <c r="D5" s="68" t="s">
        <v>11</v>
      </c>
      <c r="E5" s="52">
        <v>1995</v>
      </c>
      <c r="F5" s="26" t="s">
        <v>10</v>
      </c>
      <c r="G5" s="5">
        <v>16</v>
      </c>
      <c r="H5" s="49">
        <v>16</v>
      </c>
      <c r="I5" s="5">
        <v>18</v>
      </c>
      <c r="J5" s="5">
        <v>20</v>
      </c>
      <c r="K5" s="49">
        <v>20</v>
      </c>
      <c r="L5" s="5">
        <v>20</v>
      </c>
      <c r="M5" s="5">
        <v>20</v>
      </c>
      <c r="N5" s="5"/>
      <c r="O5" s="49"/>
      <c r="P5" s="49"/>
      <c r="Q5" s="49"/>
      <c r="R5" s="5"/>
      <c r="S5" s="5"/>
      <c r="T5" s="3"/>
      <c r="U5" s="3">
        <f t="shared" ref="U5:U31" si="0">SUM(G5:T5)-V5</f>
        <v>130</v>
      </c>
      <c r="V5" s="3">
        <f t="shared" ref="V5:V31" si="1">IF(X5&gt;=11,MIN(G5:T5),"0")+IF(X5&gt;=12,SMALL(G5:T5,2),"0")+IF(X5&gt;=13,SMALL(G5:T5,3),"0")+IF(X5&gt;=14,SMALL(G5:T5,4),"0")</f>
        <v>0</v>
      </c>
      <c r="W5" s="3">
        <f t="shared" ref="W5:W31" si="2">SUM(G5:T5)</f>
        <v>130</v>
      </c>
      <c r="X5" s="6">
        <f t="shared" ref="X5:X31" si="3">COUNTIF(G5:T5,"&gt;=1")</f>
        <v>7</v>
      </c>
    </row>
    <row r="6" spans="1:255" ht="15" customHeight="1">
      <c r="A6" s="63"/>
      <c r="B6" s="51" t="s">
        <v>110</v>
      </c>
      <c r="C6" s="97" t="s">
        <v>17</v>
      </c>
      <c r="D6" s="68" t="s">
        <v>111</v>
      </c>
      <c r="E6" s="52">
        <v>1983</v>
      </c>
      <c r="F6" s="26" t="s">
        <v>10</v>
      </c>
      <c r="G6" s="5">
        <v>20</v>
      </c>
      <c r="H6" s="49">
        <v>18</v>
      </c>
      <c r="I6" s="5"/>
      <c r="J6" s="5"/>
      <c r="K6" s="49">
        <v>18</v>
      </c>
      <c r="L6" s="5">
        <v>16</v>
      </c>
      <c r="M6" s="5">
        <v>16</v>
      </c>
      <c r="N6" s="5">
        <v>18</v>
      </c>
      <c r="O6" s="49"/>
      <c r="P6" s="49"/>
      <c r="Q6" s="49"/>
      <c r="R6" s="5"/>
      <c r="S6" s="5"/>
      <c r="T6" s="3"/>
      <c r="U6" s="3">
        <f t="shared" si="0"/>
        <v>106</v>
      </c>
      <c r="V6" s="3">
        <f t="shared" si="1"/>
        <v>0</v>
      </c>
      <c r="W6" s="3">
        <f t="shared" si="2"/>
        <v>106</v>
      </c>
      <c r="X6" s="6">
        <f t="shared" si="3"/>
        <v>6</v>
      </c>
    </row>
    <row r="7" spans="1:255" ht="15" customHeight="1">
      <c r="A7" s="48"/>
      <c r="B7" s="51" t="s">
        <v>321</v>
      </c>
      <c r="C7" s="91" t="s">
        <v>14</v>
      </c>
      <c r="D7" s="68" t="s">
        <v>122</v>
      </c>
      <c r="E7" s="52">
        <v>1988</v>
      </c>
      <c r="F7" s="26" t="s">
        <v>10</v>
      </c>
      <c r="G7" s="5"/>
      <c r="H7" s="49">
        <v>13</v>
      </c>
      <c r="I7" s="5">
        <v>16</v>
      </c>
      <c r="J7" s="5">
        <v>16</v>
      </c>
      <c r="K7" s="49">
        <v>16</v>
      </c>
      <c r="L7" s="5">
        <v>13</v>
      </c>
      <c r="M7" s="5">
        <v>13</v>
      </c>
      <c r="N7" s="5">
        <v>14</v>
      </c>
      <c r="O7" s="49"/>
      <c r="P7" s="49"/>
      <c r="Q7" s="49"/>
      <c r="R7" s="5"/>
      <c r="S7" s="5"/>
      <c r="T7" s="3"/>
      <c r="U7" s="3">
        <f t="shared" si="0"/>
        <v>101</v>
      </c>
      <c r="V7" s="3">
        <f t="shared" si="1"/>
        <v>0</v>
      </c>
      <c r="W7" s="3">
        <f t="shared" si="2"/>
        <v>101</v>
      </c>
      <c r="X7" s="6">
        <f t="shared" si="3"/>
        <v>7</v>
      </c>
    </row>
    <row r="8" spans="1:255" ht="15" customHeight="1">
      <c r="A8" s="48"/>
      <c r="B8" s="73" t="s">
        <v>410</v>
      </c>
      <c r="C8" s="124" t="s">
        <v>12</v>
      </c>
      <c r="D8" s="68" t="s">
        <v>13</v>
      </c>
      <c r="E8" s="74">
        <v>1991</v>
      </c>
      <c r="F8" s="26" t="s">
        <v>10</v>
      </c>
      <c r="G8" s="5"/>
      <c r="H8" s="5"/>
      <c r="I8" s="5">
        <v>13</v>
      </c>
      <c r="J8" s="5">
        <v>13</v>
      </c>
      <c r="K8" s="49">
        <v>11</v>
      </c>
      <c r="L8" s="5">
        <v>12</v>
      </c>
      <c r="M8" s="5">
        <v>12</v>
      </c>
      <c r="N8" s="5">
        <v>11</v>
      </c>
      <c r="O8" s="5"/>
      <c r="P8" s="5"/>
      <c r="Q8" s="5"/>
      <c r="R8" s="5"/>
      <c r="S8" s="5"/>
      <c r="T8" s="3"/>
      <c r="U8" s="3">
        <f t="shared" si="0"/>
        <v>72</v>
      </c>
      <c r="V8" s="3">
        <f t="shared" si="1"/>
        <v>0</v>
      </c>
      <c r="W8" s="3">
        <f t="shared" si="2"/>
        <v>72</v>
      </c>
      <c r="X8" s="6">
        <f t="shared" si="3"/>
        <v>6</v>
      </c>
    </row>
    <row r="9" spans="1:255" s="2" customFormat="1" ht="15" customHeight="1">
      <c r="A9" s="63"/>
      <c r="B9" s="73" t="s">
        <v>320</v>
      </c>
      <c r="C9" s="95" t="s">
        <v>12</v>
      </c>
      <c r="D9" s="68" t="s">
        <v>13</v>
      </c>
      <c r="E9" s="74">
        <v>1984</v>
      </c>
      <c r="F9" s="26" t="s">
        <v>10</v>
      </c>
      <c r="G9" s="5"/>
      <c r="H9" s="49">
        <v>14</v>
      </c>
      <c r="I9" s="5"/>
      <c r="J9" s="5"/>
      <c r="K9" s="49">
        <v>14</v>
      </c>
      <c r="L9" s="5">
        <v>14</v>
      </c>
      <c r="M9" s="5">
        <v>14</v>
      </c>
      <c r="N9" s="5">
        <v>13</v>
      </c>
      <c r="O9" s="49"/>
      <c r="P9" s="49"/>
      <c r="Q9" s="49"/>
      <c r="R9" s="5"/>
      <c r="S9" s="5"/>
      <c r="T9" s="3"/>
      <c r="U9" s="3">
        <f t="shared" si="0"/>
        <v>69</v>
      </c>
      <c r="V9" s="3">
        <f t="shared" si="1"/>
        <v>0</v>
      </c>
      <c r="W9" s="3">
        <f t="shared" si="2"/>
        <v>69</v>
      </c>
      <c r="X9" s="6">
        <f t="shared" si="3"/>
        <v>5</v>
      </c>
    </row>
    <row r="10" spans="1:255" ht="15" customHeight="1">
      <c r="A10" s="63"/>
      <c r="B10" s="4" t="s">
        <v>411</v>
      </c>
      <c r="C10" s="149" t="s">
        <v>145</v>
      </c>
      <c r="D10" s="68" t="s">
        <v>146</v>
      </c>
      <c r="E10" s="3">
        <v>1998</v>
      </c>
      <c r="F10" s="26" t="s">
        <v>10</v>
      </c>
      <c r="G10" s="5"/>
      <c r="H10" s="5"/>
      <c r="I10" s="5">
        <v>14</v>
      </c>
      <c r="J10" s="5">
        <v>11</v>
      </c>
      <c r="K10" s="49">
        <v>12</v>
      </c>
      <c r="L10" s="5">
        <v>9</v>
      </c>
      <c r="M10" s="5">
        <v>9</v>
      </c>
      <c r="N10" s="5">
        <v>10</v>
      </c>
      <c r="O10" s="5"/>
      <c r="P10" s="5"/>
      <c r="Q10" s="49"/>
      <c r="R10" s="5"/>
      <c r="S10" s="5"/>
      <c r="T10" s="3"/>
      <c r="U10" s="3">
        <f t="shared" si="0"/>
        <v>65</v>
      </c>
      <c r="V10" s="3">
        <f t="shared" si="1"/>
        <v>0</v>
      </c>
      <c r="W10" s="3">
        <f t="shared" si="2"/>
        <v>65</v>
      </c>
      <c r="X10" s="6">
        <f t="shared" si="3"/>
        <v>6</v>
      </c>
    </row>
    <row r="11" spans="1:255" ht="15" customHeight="1">
      <c r="A11" s="48"/>
      <c r="B11" s="51" t="s">
        <v>121</v>
      </c>
      <c r="C11" s="91" t="s">
        <v>14</v>
      </c>
      <c r="D11" s="68" t="s">
        <v>122</v>
      </c>
      <c r="E11" s="52">
        <v>1983</v>
      </c>
      <c r="F11" s="26" t="s">
        <v>10</v>
      </c>
      <c r="G11" s="5">
        <v>9</v>
      </c>
      <c r="H11" s="49">
        <v>12</v>
      </c>
      <c r="I11" s="5"/>
      <c r="J11" s="5">
        <v>10</v>
      </c>
      <c r="K11" s="49">
        <v>10</v>
      </c>
      <c r="L11" s="5">
        <v>10</v>
      </c>
      <c r="M11" s="5">
        <v>7</v>
      </c>
      <c r="N11" s="5"/>
      <c r="O11" s="49"/>
      <c r="P11" s="49"/>
      <c r="Q11" s="49"/>
      <c r="R11" s="5"/>
      <c r="S11" s="5"/>
      <c r="T11" s="3"/>
      <c r="U11" s="3">
        <f t="shared" si="0"/>
        <v>58</v>
      </c>
      <c r="V11" s="3">
        <f t="shared" si="1"/>
        <v>0</v>
      </c>
      <c r="W11" s="3">
        <f t="shared" si="2"/>
        <v>58</v>
      </c>
      <c r="X11" s="6">
        <f t="shared" si="3"/>
        <v>6</v>
      </c>
    </row>
    <row r="12" spans="1:255" ht="15" customHeight="1">
      <c r="A12" s="63"/>
      <c r="B12" s="4" t="s">
        <v>442</v>
      </c>
      <c r="C12" s="88" t="s">
        <v>9</v>
      </c>
      <c r="D12" s="68" t="s">
        <v>164</v>
      </c>
      <c r="E12" s="3">
        <v>1992</v>
      </c>
      <c r="F12" s="26" t="s">
        <v>10</v>
      </c>
      <c r="G12" s="5"/>
      <c r="H12" s="5"/>
      <c r="I12" s="5"/>
      <c r="J12" s="5">
        <v>18</v>
      </c>
      <c r="K12" s="49"/>
      <c r="L12" s="5">
        <v>18</v>
      </c>
      <c r="M12" s="5"/>
      <c r="N12" s="5"/>
      <c r="O12" s="5"/>
      <c r="P12" s="5"/>
      <c r="Q12" s="5"/>
      <c r="R12" s="5"/>
      <c r="S12" s="5"/>
      <c r="T12" s="3"/>
      <c r="U12" s="3">
        <f t="shared" si="0"/>
        <v>36</v>
      </c>
      <c r="V12" s="3">
        <f t="shared" si="1"/>
        <v>0</v>
      </c>
      <c r="W12" s="3">
        <f t="shared" si="2"/>
        <v>36</v>
      </c>
      <c r="X12" s="6">
        <f t="shared" si="3"/>
        <v>2</v>
      </c>
    </row>
    <row r="13" spans="1:255" ht="15" customHeight="1">
      <c r="A13" s="63"/>
      <c r="B13" s="70" t="s">
        <v>115</v>
      </c>
      <c r="C13" s="157" t="s">
        <v>116</v>
      </c>
      <c r="D13" s="72" t="s">
        <v>71</v>
      </c>
      <c r="E13" s="52">
        <v>1984</v>
      </c>
      <c r="F13" s="26" t="s">
        <v>10</v>
      </c>
      <c r="G13" s="5">
        <v>14</v>
      </c>
      <c r="H13" s="50"/>
      <c r="I13" s="1"/>
      <c r="J13" s="1"/>
      <c r="K13" s="50"/>
      <c r="M13" s="1">
        <v>18</v>
      </c>
      <c r="O13" s="50"/>
      <c r="P13" s="50"/>
      <c r="Q13" s="50"/>
      <c r="R13" s="5"/>
      <c r="S13" s="1"/>
      <c r="T13" s="1"/>
      <c r="U13" s="3">
        <f t="shared" si="0"/>
        <v>32</v>
      </c>
      <c r="V13" s="3">
        <f t="shared" si="1"/>
        <v>0</v>
      </c>
      <c r="W13" s="3">
        <f t="shared" si="2"/>
        <v>32</v>
      </c>
      <c r="X13" s="6">
        <f t="shared" si="3"/>
        <v>2</v>
      </c>
    </row>
    <row r="14" spans="1:255" s="2" customFormat="1" ht="15" customHeight="1">
      <c r="A14" s="63"/>
      <c r="B14" s="51" t="s">
        <v>123</v>
      </c>
      <c r="C14" s="95" t="s">
        <v>12</v>
      </c>
      <c r="D14" s="68" t="s">
        <v>13</v>
      </c>
      <c r="E14" s="52">
        <v>1989</v>
      </c>
      <c r="F14" s="26" t="s">
        <v>10</v>
      </c>
      <c r="G14" s="5">
        <v>8</v>
      </c>
      <c r="H14" s="49"/>
      <c r="I14" s="5">
        <v>12</v>
      </c>
      <c r="J14" s="5"/>
      <c r="K14" s="49"/>
      <c r="L14" s="5"/>
      <c r="M14" s="5">
        <v>8</v>
      </c>
      <c r="N14" s="5"/>
      <c r="O14" s="49"/>
      <c r="P14" s="49"/>
      <c r="Q14" s="49"/>
      <c r="R14" s="5"/>
      <c r="S14" s="5"/>
      <c r="T14" s="3"/>
      <c r="U14" s="3">
        <f t="shared" si="0"/>
        <v>28</v>
      </c>
      <c r="V14" s="3">
        <f t="shared" si="1"/>
        <v>0</v>
      </c>
      <c r="W14" s="3">
        <f t="shared" si="2"/>
        <v>28</v>
      </c>
      <c r="X14" s="6">
        <f t="shared" si="3"/>
        <v>3</v>
      </c>
    </row>
    <row r="15" spans="1:255" s="2" customFormat="1" ht="15" customHeight="1">
      <c r="A15" s="63"/>
      <c r="B15" s="51" t="s">
        <v>120</v>
      </c>
      <c r="C15" s="95" t="s">
        <v>12</v>
      </c>
      <c r="D15" s="68" t="s">
        <v>13</v>
      </c>
      <c r="E15" s="52">
        <v>1987</v>
      </c>
      <c r="F15" s="26" t="s">
        <v>10</v>
      </c>
      <c r="G15" s="5">
        <v>10</v>
      </c>
      <c r="H15" s="49"/>
      <c r="I15" s="5"/>
      <c r="J15" s="5"/>
      <c r="K15" s="49"/>
      <c r="L15" s="5"/>
      <c r="M15" s="5"/>
      <c r="N15" s="5">
        <v>16</v>
      </c>
      <c r="O15" s="49"/>
      <c r="P15" s="49"/>
      <c r="Q15" s="49"/>
      <c r="R15" s="5"/>
      <c r="S15" s="5"/>
      <c r="T15" s="3"/>
      <c r="U15" s="3">
        <f t="shared" si="0"/>
        <v>26</v>
      </c>
      <c r="V15" s="3">
        <f t="shared" si="1"/>
        <v>0</v>
      </c>
      <c r="W15" s="3">
        <f t="shared" si="2"/>
        <v>26</v>
      </c>
      <c r="X15" s="6">
        <f t="shared" si="3"/>
        <v>2</v>
      </c>
    </row>
    <row r="16" spans="1:255" ht="15" customHeight="1">
      <c r="A16" s="48"/>
      <c r="B16" s="73" t="s">
        <v>119</v>
      </c>
      <c r="C16" s="95" t="s">
        <v>12</v>
      </c>
      <c r="D16" s="68" t="s">
        <v>13</v>
      </c>
      <c r="E16" s="74">
        <v>1991</v>
      </c>
      <c r="F16" s="26" t="s">
        <v>10</v>
      </c>
      <c r="G16" s="5">
        <v>11</v>
      </c>
      <c r="H16" s="103" t="s">
        <v>180</v>
      </c>
      <c r="I16" s="5"/>
      <c r="J16" s="5">
        <v>14</v>
      </c>
      <c r="K16" s="49"/>
      <c r="L16" s="5"/>
      <c r="M16" s="5"/>
      <c r="N16" s="5"/>
      <c r="O16" s="49"/>
      <c r="P16" s="49"/>
      <c r="Q16" s="49"/>
      <c r="R16" s="5"/>
      <c r="S16" s="5"/>
      <c r="T16" s="3"/>
      <c r="U16" s="3">
        <f t="shared" si="0"/>
        <v>25</v>
      </c>
      <c r="V16" s="3">
        <f t="shared" si="1"/>
        <v>0</v>
      </c>
      <c r="W16" s="3">
        <f t="shared" si="2"/>
        <v>25</v>
      </c>
      <c r="X16" s="6">
        <f t="shared" si="3"/>
        <v>2</v>
      </c>
    </row>
    <row r="17" spans="1:24" ht="15" customHeight="1">
      <c r="A17" s="48"/>
      <c r="B17" s="69" t="s">
        <v>479</v>
      </c>
      <c r="C17" s="98" t="s">
        <v>133</v>
      </c>
      <c r="D17" s="68" t="s">
        <v>25</v>
      </c>
      <c r="E17" s="52">
        <v>1988</v>
      </c>
      <c r="F17" s="26" t="s">
        <v>10</v>
      </c>
      <c r="G17" s="5"/>
      <c r="H17" s="5"/>
      <c r="I17" s="5"/>
      <c r="J17" s="5"/>
      <c r="K17" s="49">
        <v>9</v>
      </c>
      <c r="L17" s="5"/>
      <c r="M17" s="5">
        <v>6</v>
      </c>
      <c r="N17" s="5">
        <v>6</v>
      </c>
      <c r="O17" s="5"/>
      <c r="P17" s="5"/>
      <c r="Q17" s="5"/>
      <c r="R17" s="5"/>
      <c r="S17" s="5"/>
      <c r="T17" s="3"/>
      <c r="U17" s="3">
        <f t="shared" si="0"/>
        <v>21</v>
      </c>
      <c r="V17" s="3">
        <f t="shared" si="1"/>
        <v>0</v>
      </c>
      <c r="W17" s="3">
        <f t="shared" si="2"/>
        <v>21</v>
      </c>
      <c r="X17" s="6">
        <f t="shared" si="3"/>
        <v>3</v>
      </c>
    </row>
    <row r="18" spans="1:24" ht="15" customHeight="1">
      <c r="A18" s="48"/>
      <c r="B18" s="104" t="s">
        <v>319</v>
      </c>
      <c r="C18" s="123" t="s">
        <v>172</v>
      </c>
      <c r="D18" s="105" t="s">
        <v>33</v>
      </c>
      <c r="E18" s="106">
        <v>1987</v>
      </c>
      <c r="F18" s="26" t="s">
        <v>10</v>
      </c>
      <c r="G18" s="5"/>
      <c r="H18" s="49">
        <v>20</v>
      </c>
      <c r="I18" s="5"/>
      <c r="J18" s="5"/>
      <c r="K18" s="49"/>
      <c r="L18" s="5"/>
      <c r="M18" s="5"/>
      <c r="N18" s="5"/>
      <c r="O18" s="49"/>
      <c r="P18" s="49"/>
      <c r="Q18" s="49"/>
      <c r="R18" s="5"/>
      <c r="S18" s="5"/>
      <c r="T18" s="3"/>
      <c r="U18" s="3">
        <f t="shared" si="0"/>
        <v>20</v>
      </c>
      <c r="V18" s="3">
        <f t="shared" si="1"/>
        <v>0</v>
      </c>
      <c r="W18" s="3">
        <f t="shared" si="2"/>
        <v>20</v>
      </c>
      <c r="X18" s="6">
        <f t="shared" si="3"/>
        <v>1</v>
      </c>
    </row>
    <row r="19" spans="1:24" ht="15" customHeight="1">
      <c r="A19" s="48"/>
      <c r="B19" s="69" t="s">
        <v>408</v>
      </c>
      <c r="C19" s="94" t="s">
        <v>114</v>
      </c>
      <c r="D19" s="78" t="s">
        <v>11</v>
      </c>
      <c r="E19" s="52">
        <v>1995</v>
      </c>
      <c r="F19" s="26" t="s">
        <v>10</v>
      </c>
      <c r="G19" s="5"/>
      <c r="H19" s="5"/>
      <c r="I19" s="5">
        <v>20</v>
      </c>
      <c r="J19" s="5"/>
      <c r="K19" s="49"/>
      <c r="L19" s="5"/>
      <c r="M19" s="5"/>
      <c r="N19" s="5"/>
      <c r="O19" s="5"/>
      <c r="P19" s="5"/>
      <c r="Q19" s="49"/>
      <c r="R19" s="5"/>
      <c r="S19" s="5"/>
      <c r="T19" s="3"/>
      <c r="U19" s="3">
        <f t="shared" si="0"/>
        <v>20</v>
      </c>
      <c r="V19" s="3">
        <f t="shared" si="1"/>
        <v>0</v>
      </c>
      <c r="W19" s="3">
        <f t="shared" si="2"/>
        <v>20</v>
      </c>
      <c r="X19" s="6">
        <f t="shared" si="3"/>
        <v>1</v>
      </c>
    </row>
    <row r="20" spans="1:24" ht="15" customHeight="1">
      <c r="A20" s="48"/>
      <c r="B20" s="51" t="s">
        <v>490</v>
      </c>
      <c r="C20" s="96" t="s">
        <v>151</v>
      </c>
      <c r="D20" s="68" t="s">
        <v>18</v>
      </c>
      <c r="E20" s="52">
        <v>1990</v>
      </c>
      <c r="F20" s="26" t="s">
        <v>10</v>
      </c>
      <c r="G20" s="5"/>
      <c r="H20" s="5"/>
      <c r="I20" s="5"/>
      <c r="J20" s="5"/>
      <c r="K20" s="5"/>
      <c r="L20" s="5">
        <v>11</v>
      </c>
      <c r="M20" s="5"/>
      <c r="N20" s="5">
        <v>9</v>
      </c>
      <c r="O20" s="5"/>
      <c r="P20" s="5"/>
      <c r="Q20" s="5"/>
      <c r="R20" s="5"/>
      <c r="S20" s="5"/>
      <c r="T20" s="3"/>
      <c r="U20" s="3">
        <f t="shared" si="0"/>
        <v>20</v>
      </c>
      <c r="V20" s="3">
        <f t="shared" si="1"/>
        <v>0</v>
      </c>
      <c r="W20" s="3">
        <f t="shared" si="2"/>
        <v>20</v>
      </c>
      <c r="X20" s="6">
        <f t="shared" si="3"/>
        <v>2</v>
      </c>
    </row>
    <row r="21" spans="1:24">
      <c r="B21" s="75" t="s">
        <v>520</v>
      </c>
      <c r="C21" s="132" t="s">
        <v>182</v>
      </c>
      <c r="D21" s="77" t="s">
        <v>136</v>
      </c>
      <c r="E21" s="147">
        <v>1989</v>
      </c>
      <c r="F21" s="26" t="s">
        <v>10</v>
      </c>
      <c r="G21" s="5"/>
      <c r="H21" s="5"/>
      <c r="I21" s="5"/>
      <c r="J21" s="5"/>
      <c r="K21" s="5"/>
      <c r="L21" s="5"/>
      <c r="M21" s="5"/>
      <c r="N21" s="5">
        <v>20</v>
      </c>
      <c r="O21" s="5"/>
      <c r="P21" s="5"/>
      <c r="Q21" s="5"/>
      <c r="R21" s="5"/>
      <c r="S21" s="5"/>
      <c r="T21" s="3"/>
      <c r="U21" s="3">
        <f t="shared" si="0"/>
        <v>20</v>
      </c>
      <c r="V21" s="3">
        <f t="shared" si="1"/>
        <v>0</v>
      </c>
      <c r="W21" s="3">
        <f t="shared" si="2"/>
        <v>20</v>
      </c>
      <c r="X21" s="6">
        <f t="shared" si="3"/>
        <v>1</v>
      </c>
    </row>
    <row r="22" spans="1:24">
      <c r="B22" s="51" t="s">
        <v>112</v>
      </c>
      <c r="C22" s="95" t="s">
        <v>12</v>
      </c>
      <c r="D22" s="128" t="s">
        <v>13</v>
      </c>
      <c r="E22" s="52">
        <v>1985</v>
      </c>
      <c r="F22" s="26" t="s">
        <v>10</v>
      </c>
      <c r="G22" s="5">
        <v>18</v>
      </c>
      <c r="H22" s="103" t="s">
        <v>180</v>
      </c>
      <c r="I22" s="5"/>
      <c r="J22" s="5"/>
      <c r="K22" s="49"/>
      <c r="L22" s="5"/>
      <c r="M22" s="5"/>
      <c r="N22" s="5"/>
      <c r="O22" s="49"/>
      <c r="P22" s="49"/>
      <c r="Q22" s="49"/>
      <c r="R22" s="5"/>
      <c r="S22" s="5"/>
      <c r="T22" s="3"/>
      <c r="U22" s="3">
        <f t="shared" si="0"/>
        <v>18</v>
      </c>
      <c r="V22" s="3">
        <f t="shared" si="1"/>
        <v>0</v>
      </c>
      <c r="W22" s="3">
        <f t="shared" si="2"/>
        <v>18</v>
      </c>
      <c r="X22" s="6">
        <f t="shared" si="3"/>
        <v>1</v>
      </c>
    </row>
    <row r="23" spans="1:24">
      <c r="B23" s="51" t="s">
        <v>117</v>
      </c>
      <c r="C23" s="95" t="s">
        <v>12</v>
      </c>
      <c r="D23" s="68" t="s">
        <v>13</v>
      </c>
      <c r="E23" s="52">
        <v>1988</v>
      </c>
      <c r="F23" s="26" t="s">
        <v>10</v>
      </c>
      <c r="G23" s="5">
        <v>13</v>
      </c>
      <c r="H23" s="49"/>
      <c r="I23" s="5"/>
      <c r="J23" s="5"/>
      <c r="K23" s="49"/>
      <c r="L23" s="5"/>
      <c r="M23" s="5"/>
      <c r="N23" s="5"/>
      <c r="O23" s="49"/>
      <c r="P23" s="49"/>
      <c r="Q23" s="49"/>
      <c r="R23" s="5"/>
      <c r="S23" s="5"/>
      <c r="T23" s="3"/>
      <c r="U23" s="3">
        <f t="shared" si="0"/>
        <v>13</v>
      </c>
      <c r="V23" s="3">
        <f t="shared" si="1"/>
        <v>0</v>
      </c>
      <c r="W23" s="3">
        <f t="shared" si="2"/>
        <v>13</v>
      </c>
      <c r="X23" s="6">
        <f t="shared" si="3"/>
        <v>1</v>
      </c>
    </row>
    <row r="24" spans="1:24">
      <c r="B24" s="146" t="s">
        <v>478</v>
      </c>
      <c r="C24" s="153" t="s">
        <v>184</v>
      </c>
      <c r="D24" s="68" t="s">
        <v>185</v>
      </c>
      <c r="E24" s="147">
        <v>1989</v>
      </c>
      <c r="F24" s="26" t="s">
        <v>10</v>
      </c>
      <c r="G24" s="5"/>
      <c r="H24" s="5"/>
      <c r="I24" s="5"/>
      <c r="J24" s="5"/>
      <c r="K24" s="49">
        <v>13</v>
      </c>
      <c r="L24" s="5"/>
      <c r="M24" s="5"/>
      <c r="N24" s="5"/>
      <c r="O24" s="5"/>
      <c r="P24" s="5"/>
      <c r="Q24" s="5"/>
      <c r="R24" s="5"/>
      <c r="S24" s="5"/>
      <c r="T24" s="3"/>
      <c r="U24" s="3">
        <f t="shared" si="0"/>
        <v>13</v>
      </c>
      <c r="V24" s="3">
        <f t="shared" si="1"/>
        <v>0</v>
      </c>
      <c r="W24" s="3">
        <f t="shared" si="2"/>
        <v>13</v>
      </c>
      <c r="X24" s="6">
        <f t="shared" si="3"/>
        <v>1</v>
      </c>
    </row>
    <row r="25" spans="1:24">
      <c r="B25" s="51" t="s">
        <v>118</v>
      </c>
      <c r="C25" s="127" t="s">
        <v>19</v>
      </c>
      <c r="D25" s="68" t="s">
        <v>20</v>
      </c>
      <c r="E25" s="52">
        <v>1983</v>
      </c>
      <c r="F25" s="26" t="s">
        <v>10</v>
      </c>
      <c r="G25" s="5">
        <v>12</v>
      </c>
      <c r="H25" s="49"/>
      <c r="I25" s="5"/>
      <c r="J25" s="5"/>
      <c r="K25" s="49"/>
      <c r="L25" s="5"/>
      <c r="M25" s="5"/>
      <c r="N25" s="5"/>
      <c r="O25" s="49"/>
      <c r="P25" s="49"/>
      <c r="Q25" s="49"/>
      <c r="R25" s="5"/>
      <c r="S25" s="5"/>
      <c r="T25" s="3"/>
      <c r="U25" s="3">
        <f t="shared" si="0"/>
        <v>12</v>
      </c>
      <c r="V25" s="3">
        <f t="shared" si="1"/>
        <v>0</v>
      </c>
      <c r="W25" s="3">
        <f t="shared" si="2"/>
        <v>12</v>
      </c>
      <c r="X25" s="6">
        <f t="shared" si="3"/>
        <v>1</v>
      </c>
    </row>
    <row r="26" spans="1:24">
      <c r="B26" s="51" t="s">
        <v>477</v>
      </c>
      <c r="C26" s="95" t="s">
        <v>12</v>
      </c>
      <c r="D26" s="129" t="s">
        <v>13</v>
      </c>
      <c r="E26" s="52">
        <v>1983</v>
      </c>
      <c r="F26" s="26" t="s">
        <v>10</v>
      </c>
      <c r="G26" s="5"/>
      <c r="H26" s="5"/>
      <c r="I26" s="5"/>
      <c r="J26" s="5">
        <v>12</v>
      </c>
      <c r="K26" s="49"/>
      <c r="L26" s="5"/>
      <c r="M26" s="5"/>
      <c r="N26" s="5"/>
      <c r="O26" s="5"/>
      <c r="P26" s="5"/>
      <c r="Q26" s="5"/>
      <c r="R26" s="5"/>
      <c r="S26" s="5"/>
      <c r="T26" s="3"/>
      <c r="U26" s="3">
        <f t="shared" si="0"/>
        <v>12</v>
      </c>
      <c r="V26" s="3">
        <f t="shared" si="1"/>
        <v>0</v>
      </c>
      <c r="W26" s="3">
        <f t="shared" si="2"/>
        <v>12</v>
      </c>
      <c r="X26" s="6">
        <f t="shared" si="3"/>
        <v>1</v>
      </c>
    </row>
    <row r="27" spans="1:24">
      <c r="B27" s="51" t="s">
        <v>521</v>
      </c>
      <c r="C27" s="92" t="s">
        <v>21</v>
      </c>
      <c r="D27" s="68" t="s">
        <v>22</v>
      </c>
      <c r="E27" s="52">
        <v>1989</v>
      </c>
      <c r="F27" s="26" t="s">
        <v>10</v>
      </c>
      <c r="G27" s="5"/>
      <c r="H27" s="5"/>
      <c r="I27" s="5"/>
      <c r="J27" s="5"/>
      <c r="K27" s="5"/>
      <c r="L27" s="5"/>
      <c r="M27" s="5"/>
      <c r="N27" s="5">
        <v>12</v>
      </c>
      <c r="O27" s="5"/>
      <c r="P27" s="5"/>
      <c r="Q27" s="5"/>
      <c r="R27" s="5"/>
      <c r="S27" s="5"/>
      <c r="T27" s="3"/>
      <c r="U27" s="3">
        <f t="shared" si="0"/>
        <v>12</v>
      </c>
      <c r="V27" s="3">
        <f t="shared" si="1"/>
        <v>0</v>
      </c>
      <c r="W27" s="3">
        <f t="shared" si="2"/>
        <v>12</v>
      </c>
      <c r="X27" s="6">
        <f t="shared" si="3"/>
        <v>1</v>
      </c>
    </row>
    <row r="28" spans="1:24">
      <c r="B28" s="51" t="s">
        <v>504</v>
      </c>
      <c r="C28" s="144" t="s">
        <v>184</v>
      </c>
      <c r="D28" s="68" t="s">
        <v>185</v>
      </c>
      <c r="E28" s="52">
        <v>1987</v>
      </c>
      <c r="F28" s="26" t="s">
        <v>10</v>
      </c>
      <c r="G28" s="5"/>
      <c r="H28" s="5"/>
      <c r="I28" s="5"/>
      <c r="J28" s="5"/>
      <c r="K28" s="5"/>
      <c r="L28" s="5"/>
      <c r="M28" s="5">
        <v>11</v>
      </c>
      <c r="N28" s="5"/>
      <c r="O28" s="5"/>
      <c r="P28" s="5"/>
      <c r="Q28" s="5"/>
      <c r="R28" s="5"/>
      <c r="S28" s="5"/>
      <c r="T28" s="3"/>
      <c r="U28" s="3">
        <f t="shared" si="0"/>
        <v>11</v>
      </c>
      <c r="V28" s="3">
        <f t="shared" si="1"/>
        <v>0</v>
      </c>
      <c r="W28" s="3">
        <f t="shared" si="2"/>
        <v>11</v>
      </c>
      <c r="X28" s="6">
        <f t="shared" si="3"/>
        <v>1</v>
      </c>
    </row>
    <row r="29" spans="1:24">
      <c r="B29" s="51" t="s">
        <v>505</v>
      </c>
      <c r="C29" s="89" t="s">
        <v>184</v>
      </c>
      <c r="D29" s="68" t="s">
        <v>185</v>
      </c>
      <c r="E29" s="52">
        <v>1986</v>
      </c>
      <c r="F29" s="26" t="s">
        <v>10</v>
      </c>
      <c r="G29" s="5"/>
      <c r="H29" s="5"/>
      <c r="I29" s="5"/>
      <c r="J29" s="5"/>
      <c r="K29" s="5"/>
      <c r="L29" s="5"/>
      <c r="M29" s="5">
        <v>10</v>
      </c>
      <c r="N29" s="5"/>
      <c r="O29" s="5"/>
      <c r="P29" s="5"/>
      <c r="Q29" s="5"/>
      <c r="R29" s="5"/>
      <c r="S29" s="5"/>
      <c r="T29" s="3"/>
      <c r="U29" s="3">
        <f t="shared" si="0"/>
        <v>10</v>
      </c>
      <c r="V29" s="3">
        <f t="shared" si="1"/>
        <v>0</v>
      </c>
      <c r="W29" s="3">
        <f t="shared" si="2"/>
        <v>10</v>
      </c>
      <c r="X29" s="6">
        <f t="shared" si="3"/>
        <v>1</v>
      </c>
    </row>
    <row r="30" spans="1:24">
      <c r="B30" s="51" t="s">
        <v>522</v>
      </c>
      <c r="C30" s="88" t="s">
        <v>29</v>
      </c>
      <c r="D30" s="68" t="s">
        <v>30</v>
      </c>
      <c r="E30" s="52">
        <v>1983</v>
      </c>
      <c r="F30" s="26" t="s">
        <v>10</v>
      </c>
      <c r="G30" s="5"/>
      <c r="H30" s="5"/>
      <c r="I30" s="5"/>
      <c r="J30" s="5"/>
      <c r="K30" s="5"/>
      <c r="L30" s="5"/>
      <c r="M30" s="5"/>
      <c r="N30" s="5">
        <v>8</v>
      </c>
      <c r="O30" s="5"/>
      <c r="P30" s="5"/>
      <c r="Q30" s="5"/>
      <c r="R30" s="5"/>
      <c r="S30" s="5"/>
      <c r="T30" s="3"/>
      <c r="U30" s="3">
        <f t="shared" si="0"/>
        <v>8</v>
      </c>
      <c r="V30" s="3">
        <f t="shared" si="1"/>
        <v>0</v>
      </c>
      <c r="W30" s="3">
        <f t="shared" si="2"/>
        <v>8</v>
      </c>
      <c r="X30" s="6">
        <f t="shared" si="3"/>
        <v>1</v>
      </c>
    </row>
    <row r="31" spans="1:24">
      <c r="B31" s="104" t="s">
        <v>523</v>
      </c>
      <c r="C31" s="89" t="s">
        <v>34</v>
      </c>
      <c r="D31" s="133" t="s">
        <v>35</v>
      </c>
      <c r="E31" s="52">
        <v>1984</v>
      </c>
      <c r="F31" s="26" t="s">
        <v>10</v>
      </c>
      <c r="G31" s="5"/>
      <c r="H31" s="5"/>
      <c r="I31" s="5"/>
      <c r="J31" s="5"/>
      <c r="K31" s="5"/>
      <c r="L31" s="5"/>
      <c r="M31" s="5"/>
      <c r="N31" s="5">
        <v>7</v>
      </c>
      <c r="O31" s="5"/>
      <c r="P31" s="5"/>
      <c r="Q31" s="5"/>
      <c r="R31" s="5"/>
      <c r="S31" s="5"/>
      <c r="T31" s="3"/>
      <c r="U31" s="3">
        <f t="shared" si="0"/>
        <v>7</v>
      </c>
      <c r="V31" s="3">
        <f t="shared" si="1"/>
        <v>0</v>
      </c>
      <c r="W31" s="3">
        <f t="shared" si="2"/>
        <v>7</v>
      </c>
      <c r="X31" s="6">
        <f t="shared" si="3"/>
        <v>1</v>
      </c>
    </row>
    <row r="32" spans="1:24">
      <c r="F32" s="26" t="s">
        <v>10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"/>
      <c r="U32" s="3">
        <f>SUM(G32:T32)-V32</f>
        <v>0</v>
      </c>
      <c r="V32" s="3">
        <f>IF(X32&gt;=11,MIN(G32:T32),"0")+IF(X32&gt;=12,SMALL(G32:T32,2),"0")+IF(X32&gt;=13,SMALL(G32:T32,3),"0")+IF(X32&gt;=14,SMALL(G32:T32,4),"0")</f>
        <v>0</v>
      </c>
      <c r="W32" s="3">
        <f>SUM(G32:T32)</f>
        <v>0</v>
      </c>
      <c r="X32" s="6">
        <f>COUNTIF(G32:T32,"&gt;=1")</f>
        <v>0</v>
      </c>
    </row>
    <row r="33" spans="1:24">
      <c r="F33" s="26" t="s">
        <v>10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3"/>
      <c r="U33" s="3">
        <f>SUM(G33:T33)-V33</f>
        <v>0</v>
      </c>
      <c r="V33" s="3">
        <f>IF(X33&gt;=11,MIN(G33:T33),"0")+IF(X33&gt;=12,SMALL(G33:T33,2),"0")+IF(X33&gt;=13,SMALL(G33:T33,3),"0")+IF(X33&gt;=14,SMALL(G33:T33,4),"0")</f>
        <v>0</v>
      </c>
      <c r="W33" s="3">
        <f>SUM(G33:T33)</f>
        <v>0</v>
      </c>
      <c r="X33" s="6">
        <f>COUNTIF(G33:T33,"&gt;=1")</f>
        <v>0</v>
      </c>
    </row>
    <row r="34" spans="1:24">
      <c r="F34" s="26" t="s">
        <v>10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3"/>
      <c r="U34" s="3">
        <f>SUM(G34:T34)-V34</f>
        <v>0</v>
      </c>
      <c r="V34" s="3">
        <f>IF(X34&gt;=11,MIN(G34:T34),"0")+IF(X34&gt;=12,SMALL(G34:T34,2),"0")+IF(X34&gt;=13,SMALL(G34:T34,3),"0")+IF(X34&gt;=14,SMALL(G34:T34,4),"0")</f>
        <v>0</v>
      </c>
      <c r="W34" s="3">
        <f>SUM(G34:T34)</f>
        <v>0</v>
      </c>
      <c r="X34" s="6">
        <f>COUNTIF(G34:T34,"&gt;=1")</f>
        <v>0</v>
      </c>
    </row>
    <row r="35" spans="1:24" s="2" customFormat="1" ht="15" customHeight="1">
      <c r="A35" s="61"/>
      <c r="B35" s="61"/>
      <c r="C35" s="61"/>
      <c r="D35" s="61"/>
      <c r="E35" s="65" t="s">
        <v>83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"/>
    </row>
    <row r="36" spans="1:24" s="2" customFormat="1" ht="15" customHeight="1">
      <c r="A36" s="63"/>
      <c r="B36" s="107" t="s">
        <v>322</v>
      </c>
      <c r="C36" s="94" t="s">
        <v>114</v>
      </c>
      <c r="D36" s="68" t="s">
        <v>11</v>
      </c>
      <c r="E36" s="106">
        <v>1980</v>
      </c>
      <c r="F36" s="27" t="s">
        <v>26</v>
      </c>
      <c r="G36" s="5"/>
      <c r="H36" s="49">
        <v>20</v>
      </c>
      <c r="I36" s="5">
        <v>20</v>
      </c>
      <c r="J36" s="5">
        <v>20</v>
      </c>
      <c r="K36" s="49">
        <v>20</v>
      </c>
      <c r="L36" s="5"/>
      <c r="M36" s="5">
        <v>20</v>
      </c>
      <c r="N36" s="5">
        <v>20</v>
      </c>
      <c r="O36" s="49"/>
      <c r="P36" s="49"/>
      <c r="Q36" s="49"/>
      <c r="R36" s="5"/>
      <c r="S36" s="5"/>
      <c r="T36" s="3"/>
      <c r="U36" s="3">
        <f t="shared" ref="U36:U69" si="4">SUM(G36:T36)-V36</f>
        <v>120</v>
      </c>
      <c r="V36" s="3">
        <f t="shared" ref="V36:V69" si="5">IF(X36&gt;=11,MIN(G36:T36),"0")+IF(X36&gt;=12,SMALL(G36:T36,2),"0")+IF(X36&gt;=13,SMALL(G36:T36,3),"0")+IF(X36&gt;=14,SMALL(G36:T36,4),"0")</f>
        <v>0</v>
      </c>
      <c r="W36" s="3">
        <f t="shared" ref="W36:W69" si="6">SUM(G36:T36)</f>
        <v>120</v>
      </c>
      <c r="X36" s="6">
        <f t="shared" ref="X36:X69" si="7">COUNTIF(G36:T36,"&gt;=1")</f>
        <v>6</v>
      </c>
    </row>
    <row r="37" spans="1:24" s="2" customFormat="1" ht="15" customHeight="1">
      <c r="A37" s="63"/>
      <c r="B37" s="51" t="s">
        <v>129</v>
      </c>
      <c r="C37" s="87" t="s">
        <v>15</v>
      </c>
      <c r="D37" s="68" t="s">
        <v>127</v>
      </c>
      <c r="E37" s="52">
        <v>1980</v>
      </c>
      <c r="F37" s="27" t="s">
        <v>26</v>
      </c>
      <c r="G37" s="5">
        <v>13</v>
      </c>
      <c r="H37" s="49">
        <v>14</v>
      </c>
      <c r="I37" s="5">
        <v>16</v>
      </c>
      <c r="J37" s="5">
        <v>13</v>
      </c>
      <c r="K37" s="49">
        <v>14</v>
      </c>
      <c r="L37" s="5">
        <v>16</v>
      </c>
      <c r="M37" s="5">
        <v>13</v>
      </c>
      <c r="N37" s="5">
        <v>14</v>
      </c>
      <c r="O37" s="49"/>
      <c r="P37" s="49"/>
      <c r="Q37" s="49"/>
      <c r="R37" s="5"/>
      <c r="S37" s="5"/>
      <c r="T37" s="3"/>
      <c r="U37" s="3">
        <f t="shared" si="4"/>
        <v>113</v>
      </c>
      <c r="V37" s="3">
        <f t="shared" si="5"/>
        <v>0</v>
      </c>
      <c r="W37" s="3">
        <f t="shared" si="6"/>
        <v>113</v>
      </c>
      <c r="X37" s="6">
        <f t="shared" si="7"/>
        <v>8</v>
      </c>
    </row>
    <row r="38" spans="1:24" s="2" customFormat="1" ht="15" customHeight="1">
      <c r="A38" s="63"/>
      <c r="B38" s="51" t="s">
        <v>131</v>
      </c>
      <c r="C38" s="87" t="s">
        <v>15</v>
      </c>
      <c r="D38" s="68" t="s">
        <v>127</v>
      </c>
      <c r="E38" s="52">
        <v>1980</v>
      </c>
      <c r="F38" s="27" t="s">
        <v>26</v>
      </c>
      <c r="G38" s="5">
        <v>11</v>
      </c>
      <c r="H38" s="49">
        <v>12</v>
      </c>
      <c r="I38" s="5">
        <v>18</v>
      </c>
      <c r="J38" s="5">
        <v>14</v>
      </c>
      <c r="K38" s="49">
        <v>16</v>
      </c>
      <c r="L38" s="5">
        <v>13</v>
      </c>
      <c r="M38" s="5">
        <v>14</v>
      </c>
      <c r="N38" s="5">
        <v>13</v>
      </c>
      <c r="O38" s="49"/>
      <c r="P38" s="49"/>
      <c r="Q38" s="49"/>
      <c r="R38" s="5"/>
      <c r="S38" s="5"/>
      <c r="T38" s="3"/>
      <c r="U38" s="3">
        <f t="shared" si="4"/>
        <v>111</v>
      </c>
      <c r="V38" s="3">
        <f t="shared" si="5"/>
        <v>0</v>
      </c>
      <c r="W38" s="3">
        <f t="shared" si="6"/>
        <v>111</v>
      </c>
      <c r="X38" s="6">
        <f t="shared" si="7"/>
        <v>8</v>
      </c>
    </row>
    <row r="39" spans="1:24" s="2" customFormat="1" ht="15" customHeight="1">
      <c r="A39" s="63"/>
      <c r="B39" s="51" t="s">
        <v>126</v>
      </c>
      <c r="C39" s="87" t="s">
        <v>15</v>
      </c>
      <c r="D39" s="68" t="s">
        <v>127</v>
      </c>
      <c r="E39" s="52">
        <v>1980</v>
      </c>
      <c r="F39" s="27" t="s">
        <v>26</v>
      </c>
      <c r="G39" s="3">
        <v>16</v>
      </c>
      <c r="H39" s="52">
        <v>16</v>
      </c>
      <c r="I39" s="3"/>
      <c r="J39" s="3"/>
      <c r="K39" s="52">
        <v>13</v>
      </c>
      <c r="L39" s="3">
        <v>14</v>
      </c>
      <c r="M39" s="3">
        <v>16</v>
      </c>
      <c r="N39" s="3"/>
      <c r="O39" s="52"/>
      <c r="P39" s="52"/>
      <c r="Q39" s="52"/>
      <c r="R39" s="3"/>
      <c r="S39" s="3"/>
      <c r="T39" s="3"/>
      <c r="U39" s="3">
        <f t="shared" si="4"/>
        <v>75</v>
      </c>
      <c r="V39" s="3">
        <f t="shared" si="5"/>
        <v>0</v>
      </c>
      <c r="W39" s="3">
        <f t="shared" si="6"/>
        <v>75</v>
      </c>
      <c r="X39" s="6">
        <f t="shared" si="7"/>
        <v>5</v>
      </c>
    </row>
    <row r="40" spans="1:24" s="2" customFormat="1" ht="15" customHeight="1">
      <c r="A40" s="63"/>
      <c r="B40" s="75" t="s">
        <v>125</v>
      </c>
      <c r="C40" s="95" t="s">
        <v>12</v>
      </c>
      <c r="D40" s="68" t="s">
        <v>13</v>
      </c>
      <c r="E40" s="52">
        <v>1980</v>
      </c>
      <c r="F40" s="27" t="s">
        <v>26</v>
      </c>
      <c r="G40" s="5">
        <v>18</v>
      </c>
      <c r="H40" s="49"/>
      <c r="I40" s="5"/>
      <c r="J40" s="5"/>
      <c r="K40" s="49"/>
      <c r="L40" s="5">
        <v>20</v>
      </c>
      <c r="M40" s="5">
        <v>18</v>
      </c>
      <c r="N40" s="5">
        <v>18</v>
      </c>
      <c r="O40" s="49"/>
      <c r="P40" s="49"/>
      <c r="Q40" s="54"/>
      <c r="R40" s="5"/>
      <c r="S40" s="5"/>
      <c r="T40" s="3"/>
      <c r="U40" s="3">
        <f t="shared" si="4"/>
        <v>74</v>
      </c>
      <c r="V40" s="3">
        <f t="shared" si="5"/>
        <v>0</v>
      </c>
      <c r="W40" s="3">
        <f t="shared" si="6"/>
        <v>74</v>
      </c>
      <c r="X40" s="6">
        <f t="shared" si="7"/>
        <v>4</v>
      </c>
    </row>
    <row r="41" spans="1:24" s="2" customFormat="1" ht="15" customHeight="1">
      <c r="A41" s="63"/>
      <c r="B41" s="70" t="s">
        <v>323</v>
      </c>
      <c r="C41" s="101" t="s">
        <v>67</v>
      </c>
      <c r="D41" s="80" t="s">
        <v>66</v>
      </c>
      <c r="E41" s="106">
        <v>1982</v>
      </c>
      <c r="F41" s="27" t="s">
        <v>26</v>
      </c>
      <c r="G41" s="5"/>
      <c r="H41" s="49">
        <v>18</v>
      </c>
      <c r="I41" s="5"/>
      <c r="J41" s="5">
        <v>18</v>
      </c>
      <c r="K41" s="49">
        <v>18</v>
      </c>
      <c r="L41" s="5"/>
      <c r="M41" s="5"/>
      <c r="N41" s="5">
        <v>16</v>
      </c>
      <c r="O41" s="5"/>
      <c r="P41" s="5"/>
      <c r="Q41" s="49"/>
      <c r="R41" s="5"/>
      <c r="S41" s="5"/>
      <c r="T41" s="3"/>
      <c r="U41" s="3">
        <f t="shared" si="4"/>
        <v>70</v>
      </c>
      <c r="V41" s="3">
        <f t="shared" si="5"/>
        <v>0</v>
      </c>
      <c r="W41" s="3">
        <f t="shared" si="6"/>
        <v>70</v>
      </c>
      <c r="X41" s="6">
        <f t="shared" si="7"/>
        <v>4</v>
      </c>
    </row>
    <row r="42" spans="1:24" s="2" customFormat="1" ht="15" customHeight="1">
      <c r="A42" s="63"/>
      <c r="B42" s="108" t="s">
        <v>325</v>
      </c>
      <c r="C42" s="123" t="s">
        <v>172</v>
      </c>
      <c r="D42" s="105" t="s">
        <v>33</v>
      </c>
      <c r="E42" s="109">
        <v>1978</v>
      </c>
      <c r="F42" s="27" t="s">
        <v>26</v>
      </c>
      <c r="G42" s="5"/>
      <c r="H42" s="49">
        <v>8</v>
      </c>
      <c r="I42" s="5">
        <v>12</v>
      </c>
      <c r="J42" s="5">
        <v>5</v>
      </c>
      <c r="K42" s="49">
        <v>10</v>
      </c>
      <c r="L42" s="5">
        <v>11</v>
      </c>
      <c r="M42" s="5">
        <v>11</v>
      </c>
      <c r="N42" s="5">
        <v>11</v>
      </c>
      <c r="O42" s="5"/>
      <c r="P42" s="5"/>
      <c r="Q42" s="49"/>
      <c r="R42" s="5"/>
      <c r="S42" s="5"/>
      <c r="T42" s="3"/>
      <c r="U42" s="3">
        <f t="shared" si="4"/>
        <v>68</v>
      </c>
      <c r="V42" s="3">
        <f t="shared" si="5"/>
        <v>0</v>
      </c>
      <c r="W42" s="3">
        <f t="shared" si="6"/>
        <v>68</v>
      </c>
      <c r="X42" s="6">
        <f t="shared" si="7"/>
        <v>7</v>
      </c>
    </row>
    <row r="43" spans="1:24" ht="15" customHeight="1">
      <c r="A43" s="48"/>
      <c r="B43" s="51" t="s">
        <v>128</v>
      </c>
      <c r="C43" s="87" t="s">
        <v>15</v>
      </c>
      <c r="D43" s="68" t="s">
        <v>127</v>
      </c>
      <c r="E43" s="52">
        <v>1979</v>
      </c>
      <c r="F43" s="27" t="s">
        <v>26</v>
      </c>
      <c r="G43" s="5">
        <v>14</v>
      </c>
      <c r="H43" s="49">
        <v>13</v>
      </c>
      <c r="I43" s="5"/>
      <c r="J43" s="5"/>
      <c r="K43" s="49"/>
      <c r="L43" s="5"/>
      <c r="M43" s="5">
        <v>12</v>
      </c>
      <c r="N43" s="5"/>
      <c r="O43" s="49"/>
      <c r="P43" s="49"/>
      <c r="Q43" s="49"/>
      <c r="R43" s="5"/>
      <c r="S43" s="5"/>
      <c r="T43" s="3"/>
      <c r="U43" s="3">
        <f t="shared" si="4"/>
        <v>39</v>
      </c>
      <c r="V43" s="3">
        <f t="shared" si="5"/>
        <v>0</v>
      </c>
      <c r="W43" s="3">
        <f t="shared" si="6"/>
        <v>39</v>
      </c>
      <c r="X43" s="6">
        <f t="shared" si="7"/>
        <v>3</v>
      </c>
    </row>
    <row r="44" spans="1:24" ht="15" customHeight="1">
      <c r="A44" s="48"/>
      <c r="B44" s="73" t="s">
        <v>324</v>
      </c>
      <c r="C44" s="126" t="s">
        <v>12</v>
      </c>
      <c r="D44" s="68" t="s">
        <v>13</v>
      </c>
      <c r="E44" s="74">
        <v>1982</v>
      </c>
      <c r="F44" s="27" t="s">
        <v>26</v>
      </c>
      <c r="G44" s="5"/>
      <c r="H44" s="49">
        <v>11</v>
      </c>
      <c r="I44" s="5">
        <v>14</v>
      </c>
      <c r="J44" s="5">
        <v>12</v>
      </c>
      <c r="K44" s="49"/>
      <c r="L44" s="5"/>
      <c r="M44" s="5"/>
      <c r="N44" s="5"/>
      <c r="O44" s="5"/>
      <c r="P44" s="5"/>
      <c r="Q44" s="5"/>
      <c r="R44" s="5"/>
      <c r="S44" s="5"/>
      <c r="T44" s="3"/>
      <c r="U44" s="3">
        <f t="shared" si="4"/>
        <v>37</v>
      </c>
      <c r="V44" s="3">
        <f t="shared" si="5"/>
        <v>0</v>
      </c>
      <c r="W44" s="3">
        <f t="shared" si="6"/>
        <v>37</v>
      </c>
      <c r="X44" s="6">
        <f t="shared" si="7"/>
        <v>3</v>
      </c>
    </row>
    <row r="45" spans="1:24" ht="15" customHeight="1">
      <c r="A45" s="63"/>
      <c r="B45" s="51" t="s">
        <v>124</v>
      </c>
      <c r="C45" s="99" t="s">
        <v>27</v>
      </c>
      <c r="D45" s="68" t="s">
        <v>28</v>
      </c>
      <c r="E45" s="52">
        <v>1978</v>
      </c>
      <c r="F45" s="27" t="s">
        <v>26</v>
      </c>
      <c r="G45" s="5">
        <v>20</v>
      </c>
      <c r="H45" s="49"/>
      <c r="I45" s="5"/>
      <c r="J45" s="5">
        <v>16</v>
      </c>
      <c r="K45" s="49"/>
      <c r="L45" s="5"/>
      <c r="M45" s="5"/>
      <c r="N45" s="5"/>
      <c r="O45" s="49"/>
      <c r="P45" s="49"/>
      <c r="Q45" s="54"/>
      <c r="R45" s="5"/>
      <c r="S45" s="5"/>
      <c r="T45" s="3"/>
      <c r="U45" s="3">
        <f t="shared" si="4"/>
        <v>36</v>
      </c>
      <c r="V45" s="3">
        <f t="shared" si="5"/>
        <v>0</v>
      </c>
      <c r="W45" s="3">
        <f t="shared" si="6"/>
        <v>36</v>
      </c>
      <c r="X45" s="6">
        <f t="shared" si="7"/>
        <v>2</v>
      </c>
    </row>
    <row r="46" spans="1:24" s="2" customFormat="1" ht="15" customHeight="1">
      <c r="A46" s="64"/>
      <c r="B46" s="51" t="s">
        <v>143</v>
      </c>
      <c r="C46" s="127" t="s">
        <v>19</v>
      </c>
      <c r="D46" s="68" t="s">
        <v>20</v>
      </c>
      <c r="E46" s="52">
        <v>1979</v>
      </c>
      <c r="F46" s="27" t="s">
        <v>26</v>
      </c>
      <c r="G46" s="5">
        <v>4</v>
      </c>
      <c r="H46" s="49">
        <v>10</v>
      </c>
      <c r="I46" s="5"/>
      <c r="J46" s="5"/>
      <c r="K46" s="49">
        <v>7</v>
      </c>
      <c r="L46" s="5"/>
      <c r="M46" s="5">
        <v>10</v>
      </c>
      <c r="N46" s="5"/>
      <c r="O46" s="49"/>
      <c r="P46" s="49"/>
      <c r="Q46" s="49"/>
      <c r="R46" s="5"/>
      <c r="S46" s="5"/>
      <c r="T46" s="3"/>
      <c r="U46" s="3">
        <f t="shared" si="4"/>
        <v>31</v>
      </c>
      <c r="V46" s="3">
        <f t="shared" si="5"/>
        <v>0</v>
      </c>
      <c r="W46" s="3">
        <f t="shared" si="6"/>
        <v>31</v>
      </c>
      <c r="X46" s="6">
        <f t="shared" si="7"/>
        <v>4</v>
      </c>
    </row>
    <row r="47" spans="1:24" ht="15" customHeight="1">
      <c r="A47" s="48"/>
      <c r="B47" s="69" t="s">
        <v>134</v>
      </c>
      <c r="C47" s="132" t="s">
        <v>135</v>
      </c>
      <c r="D47" s="77" t="s">
        <v>136</v>
      </c>
      <c r="E47" s="52">
        <v>1978</v>
      </c>
      <c r="F47" s="27" t="s">
        <v>26</v>
      </c>
      <c r="G47" s="5">
        <v>9</v>
      </c>
      <c r="H47" s="49"/>
      <c r="I47" s="5"/>
      <c r="J47" s="5">
        <v>9</v>
      </c>
      <c r="K47" s="49">
        <v>12</v>
      </c>
      <c r="L47" s="5"/>
      <c r="M47" s="5"/>
      <c r="N47" s="5"/>
      <c r="O47" s="49"/>
      <c r="P47" s="49"/>
      <c r="Q47" s="49"/>
      <c r="R47" s="5"/>
      <c r="S47" s="5"/>
      <c r="T47" s="3"/>
      <c r="U47" s="3">
        <f t="shared" si="4"/>
        <v>30</v>
      </c>
      <c r="V47" s="3">
        <f t="shared" si="5"/>
        <v>0</v>
      </c>
      <c r="W47" s="3">
        <f t="shared" si="6"/>
        <v>30</v>
      </c>
      <c r="X47" s="6">
        <f t="shared" si="7"/>
        <v>3</v>
      </c>
    </row>
    <row r="48" spans="1:24" s="2" customFormat="1" ht="15" customHeight="1">
      <c r="A48" s="61"/>
      <c r="B48" s="51" t="s">
        <v>141</v>
      </c>
      <c r="C48" s="127" t="s">
        <v>19</v>
      </c>
      <c r="D48" s="68" t="s">
        <v>20</v>
      </c>
      <c r="E48" s="52">
        <v>1982</v>
      </c>
      <c r="F48" s="27" t="s">
        <v>26</v>
      </c>
      <c r="G48" s="5">
        <v>6</v>
      </c>
      <c r="H48" s="49"/>
      <c r="I48" s="5"/>
      <c r="J48" s="5"/>
      <c r="K48" s="49">
        <v>9</v>
      </c>
      <c r="L48" s="5">
        <v>10</v>
      </c>
      <c r="M48" s="5"/>
      <c r="N48" s="5"/>
      <c r="O48" s="49"/>
      <c r="P48" s="49"/>
      <c r="Q48" s="49"/>
      <c r="R48" s="5"/>
      <c r="S48" s="5"/>
      <c r="T48" s="3"/>
      <c r="U48" s="3">
        <f t="shared" si="4"/>
        <v>25</v>
      </c>
      <c r="V48" s="3">
        <f t="shared" si="5"/>
        <v>0</v>
      </c>
      <c r="W48" s="3">
        <f t="shared" si="6"/>
        <v>25</v>
      </c>
      <c r="X48" s="6">
        <f t="shared" si="7"/>
        <v>3</v>
      </c>
    </row>
    <row r="49" spans="1:24" s="2" customFormat="1" ht="15" customHeight="1">
      <c r="A49" s="63"/>
      <c r="B49" s="73" t="s">
        <v>489</v>
      </c>
      <c r="C49" s="124" t="s">
        <v>12</v>
      </c>
      <c r="D49" s="68" t="s">
        <v>13</v>
      </c>
      <c r="E49" s="52">
        <v>1979</v>
      </c>
      <c r="F49" s="27" t="s">
        <v>26</v>
      </c>
      <c r="G49" s="5"/>
      <c r="H49" s="5"/>
      <c r="I49" s="5"/>
      <c r="J49" s="5"/>
      <c r="K49" s="5"/>
      <c r="L49" s="5">
        <v>8</v>
      </c>
      <c r="M49" s="5">
        <v>7</v>
      </c>
      <c r="N49" s="5">
        <v>9</v>
      </c>
      <c r="O49" s="5"/>
      <c r="P49" s="5"/>
      <c r="Q49" s="5"/>
      <c r="R49" s="5"/>
      <c r="S49" s="5"/>
      <c r="T49" s="3"/>
      <c r="U49" s="3">
        <f t="shared" si="4"/>
        <v>24</v>
      </c>
      <c r="V49" s="3">
        <f t="shared" si="5"/>
        <v>0</v>
      </c>
      <c r="W49" s="3">
        <f t="shared" si="6"/>
        <v>24</v>
      </c>
      <c r="X49" s="6">
        <f t="shared" si="7"/>
        <v>3</v>
      </c>
    </row>
    <row r="50" spans="1:24" s="2" customFormat="1" ht="15" customHeight="1">
      <c r="A50" s="48"/>
      <c r="B50" s="4" t="s">
        <v>409</v>
      </c>
      <c r="C50" s="87" t="s">
        <v>15</v>
      </c>
      <c r="D50" s="68" t="s">
        <v>127</v>
      </c>
      <c r="E50" s="3">
        <v>1978</v>
      </c>
      <c r="F50" s="27" t="s">
        <v>26</v>
      </c>
      <c r="G50" s="5"/>
      <c r="H50" s="5"/>
      <c r="I50" s="5">
        <v>13</v>
      </c>
      <c r="J50" s="5">
        <v>10</v>
      </c>
      <c r="K50" s="49"/>
      <c r="L50" s="5"/>
      <c r="M50" s="5"/>
      <c r="N50" s="5"/>
      <c r="O50" s="5"/>
      <c r="P50" s="5"/>
      <c r="Q50" s="49"/>
      <c r="R50" s="5"/>
      <c r="S50" s="5"/>
      <c r="T50" s="3"/>
      <c r="U50" s="3">
        <f t="shared" si="4"/>
        <v>23</v>
      </c>
      <c r="V50" s="3">
        <f t="shared" si="5"/>
        <v>0</v>
      </c>
      <c r="W50" s="3">
        <f t="shared" si="6"/>
        <v>23</v>
      </c>
      <c r="X50" s="6">
        <f t="shared" si="7"/>
        <v>2</v>
      </c>
    </row>
    <row r="51" spans="1:24" ht="15" customHeight="1">
      <c r="A51" s="48"/>
      <c r="B51" s="51" t="s">
        <v>327</v>
      </c>
      <c r="C51" s="130" t="s">
        <v>9</v>
      </c>
      <c r="D51" s="68" t="s">
        <v>164</v>
      </c>
      <c r="E51" s="52">
        <v>1979</v>
      </c>
      <c r="F51" s="27" t="s">
        <v>26</v>
      </c>
      <c r="G51" s="5"/>
      <c r="H51" s="103" t="s">
        <v>180</v>
      </c>
      <c r="I51" s="5"/>
      <c r="J51" s="5">
        <v>11</v>
      </c>
      <c r="K51" s="49"/>
      <c r="L51" s="103" t="s">
        <v>180</v>
      </c>
      <c r="M51" s="5"/>
      <c r="N51" s="5">
        <v>12</v>
      </c>
      <c r="O51" s="5"/>
      <c r="P51" s="5"/>
      <c r="Q51" s="49"/>
      <c r="R51" s="5"/>
      <c r="S51" s="5"/>
      <c r="T51" s="3"/>
      <c r="U51" s="3">
        <f t="shared" si="4"/>
        <v>23</v>
      </c>
      <c r="V51" s="3">
        <f t="shared" si="5"/>
        <v>0</v>
      </c>
      <c r="W51" s="3">
        <f t="shared" si="6"/>
        <v>23</v>
      </c>
      <c r="X51" s="6">
        <f t="shared" si="7"/>
        <v>2</v>
      </c>
    </row>
    <row r="52" spans="1:24" ht="15" customHeight="1">
      <c r="A52" s="48"/>
      <c r="B52" s="51" t="s">
        <v>137</v>
      </c>
      <c r="C52" s="158" t="s">
        <v>15</v>
      </c>
      <c r="D52" s="68" t="s">
        <v>127</v>
      </c>
      <c r="E52" s="52">
        <v>1982</v>
      </c>
      <c r="F52" s="27" t="s">
        <v>26</v>
      </c>
      <c r="G52" s="5">
        <v>8</v>
      </c>
      <c r="H52" s="49"/>
      <c r="I52" s="5"/>
      <c r="J52" s="5"/>
      <c r="K52" s="49"/>
      <c r="L52" s="5">
        <v>12</v>
      </c>
      <c r="M52" s="5"/>
      <c r="N52" s="5"/>
      <c r="O52" s="49"/>
      <c r="P52" s="49"/>
      <c r="Q52" s="49"/>
      <c r="R52" s="5"/>
      <c r="S52" s="5"/>
      <c r="T52" s="3"/>
      <c r="U52" s="3">
        <f t="shared" si="4"/>
        <v>20</v>
      </c>
      <c r="V52" s="3">
        <f t="shared" si="5"/>
        <v>0</v>
      </c>
      <c r="W52" s="3">
        <f t="shared" si="6"/>
        <v>20</v>
      </c>
      <c r="X52" s="6">
        <f t="shared" si="7"/>
        <v>2</v>
      </c>
    </row>
    <row r="53" spans="1:24" ht="15" customHeight="1">
      <c r="A53" s="48"/>
      <c r="B53" s="70" t="s">
        <v>443</v>
      </c>
      <c r="C53" s="125" t="s">
        <v>116</v>
      </c>
      <c r="D53" s="134" t="s">
        <v>71</v>
      </c>
      <c r="E53" s="106">
        <v>1980</v>
      </c>
      <c r="F53" s="27" t="s">
        <v>26</v>
      </c>
      <c r="G53" s="5"/>
      <c r="H53" s="5"/>
      <c r="I53" s="5"/>
      <c r="J53" s="5">
        <v>8</v>
      </c>
      <c r="K53" s="49">
        <v>11</v>
      </c>
      <c r="L53" s="5"/>
      <c r="M53" s="5"/>
      <c r="N53" s="5"/>
      <c r="O53" s="5"/>
      <c r="P53" s="5"/>
      <c r="Q53" s="5"/>
      <c r="R53" s="5"/>
      <c r="S53" s="5"/>
      <c r="T53" s="3"/>
      <c r="U53" s="3">
        <f t="shared" si="4"/>
        <v>19</v>
      </c>
      <c r="V53" s="3">
        <f t="shared" si="5"/>
        <v>0</v>
      </c>
      <c r="W53" s="3">
        <f t="shared" si="6"/>
        <v>19</v>
      </c>
      <c r="X53" s="6">
        <f t="shared" si="7"/>
        <v>2</v>
      </c>
    </row>
    <row r="54" spans="1:24" ht="15" customHeight="1">
      <c r="A54" s="48"/>
      <c r="B54" s="69" t="s">
        <v>488</v>
      </c>
      <c r="C54" s="89" t="s">
        <v>184</v>
      </c>
      <c r="D54" s="128" t="s">
        <v>185</v>
      </c>
      <c r="E54" s="52">
        <v>1982</v>
      </c>
      <c r="F54" s="27" t="s">
        <v>26</v>
      </c>
      <c r="G54" s="5"/>
      <c r="H54" s="5"/>
      <c r="I54" s="5"/>
      <c r="J54" s="5"/>
      <c r="K54" s="5"/>
      <c r="L54" s="5">
        <v>18</v>
      </c>
      <c r="M54" s="5"/>
      <c r="N54" s="5"/>
      <c r="O54" s="5"/>
      <c r="P54" s="5"/>
      <c r="Q54" s="5"/>
      <c r="R54" s="5"/>
      <c r="S54" s="5"/>
      <c r="T54" s="3"/>
      <c r="U54" s="3">
        <f t="shared" si="4"/>
        <v>18</v>
      </c>
      <c r="V54" s="3">
        <f t="shared" si="5"/>
        <v>0</v>
      </c>
      <c r="W54" s="3">
        <f t="shared" si="6"/>
        <v>18</v>
      </c>
      <c r="X54" s="6">
        <f t="shared" si="7"/>
        <v>1</v>
      </c>
    </row>
    <row r="55" spans="1:24" ht="15" customHeight="1">
      <c r="A55" s="48"/>
      <c r="B55" s="51" t="s">
        <v>480</v>
      </c>
      <c r="C55" s="69" t="s">
        <v>172</v>
      </c>
      <c r="D55" s="68" t="s">
        <v>33</v>
      </c>
      <c r="E55" s="52">
        <v>1979</v>
      </c>
      <c r="F55" s="27" t="s">
        <v>26</v>
      </c>
      <c r="G55" s="5"/>
      <c r="H55" s="5"/>
      <c r="I55" s="5"/>
      <c r="J55" s="5"/>
      <c r="K55" s="49">
        <v>8</v>
      </c>
      <c r="L55" s="5">
        <v>9</v>
      </c>
      <c r="M55" s="5"/>
      <c r="N55" s="5"/>
      <c r="O55" s="5"/>
      <c r="P55" s="5"/>
      <c r="Q55" s="5"/>
      <c r="R55" s="5"/>
      <c r="S55" s="5"/>
      <c r="T55" s="3"/>
      <c r="U55" s="3">
        <f t="shared" si="4"/>
        <v>17</v>
      </c>
      <c r="V55" s="3">
        <f t="shared" si="5"/>
        <v>0</v>
      </c>
      <c r="W55" s="3">
        <f t="shared" si="6"/>
        <v>17</v>
      </c>
      <c r="X55" s="6">
        <f t="shared" si="7"/>
        <v>2</v>
      </c>
    </row>
    <row r="56" spans="1:24" ht="15" customHeight="1">
      <c r="A56" s="48"/>
      <c r="B56" s="51" t="s">
        <v>130</v>
      </c>
      <c r="C56" s="87" t="s">
        <v>15</v>
      </c>
      <c r="D56" s="68" t="s">
        <v>127</v>
      </c>
      <c r="E56" s="52">
        <v>1982</v>
      </c>
      <c r="F56" s="27" t="s">
        <v>26</v>
      </c>
      <c r="G56" s="5">
        <v>12</v>
      </c>
      <c r="H56" s="49"/>
      <c r="I56" s="5"/>
      <c r="J56" s="5"/>
      <c r="K56" s="49"/>
      <c r="L56" s="5"/>
      <c r="M56" s="5"/>
      <c r="N56" s="5"/>
      <c r="O56" s="49"/>
      <c r="P56" s="49"/>
      <c r="Q56" s="49"/>
      <c r="R56" s="5"/>
      <c r="S56" s="5"/>
      <c r="T56" s="3"/>
      <c r="U56" s="3">
        <f t="shared" si="4"/>
        <v>12</v>
      </c>
      <c r="V56" s="3">
        <f t="shared" si="5"/>
        <v>0</v>
      </c>
      <c r="W56" s="3">
        <f t="shared" si="6"/>
        <v>12</v>
      </c>
      <c r="X56" s="6">
        <f t="shared" si="7"/>
        <v>1</v>
      </c>
    </row>
    <row r="57" spans="1:24" ht="15" customHeight="1">
      <c r="A57" s="48"/>
      <c r="B57" s="51" t="s">
        <v>147</v>
      </c>
      <c r="C57" s="95" t="s">
        <v>12</v>
      </c>
      <c r="D57" s="68" t="s">
        <v>13</v>
      </c>
      <c r="E57" s="52">
        <v>1978</v>
      </c>
      <c r="F57" s="27" t="s">
        <v>26</v>
      </c>
      <c r="G57" s="5">
        <v>2</v>
      </c>
      <c r="H57" s="49">
        <v>9</v>
      </c>
      <c r="I57" s="5"/>
      <c r="J57" s="5"/>
      <c r="K57" s="49"/>
      <c r="L57" s="5"/>
      <c r="M57" s="5"/>
      <c r="N57" s="5"/>
      <c r="O57" s="49"/>
      <c r="P57" s="49"/>
      <c r="Q57" s="49"/>
      <c r="R57" s="5"/>
      <c r="S57" s="5"/>
      <c r="T57" s="3"/>
      <c r="U57" s="3">
        <f t="shared" si="4"/>
        <v>11</v>
      </c>
      <c r="V57" s="3">
        <f t="shared" si="5"/>
        <v>0</v>
      </c>
      <c r="W57" s="3">
        <f t="shared" si="6"/>
        <v>11</v>
      </c>
      <c r="X57" s="6">
        <f t="shared" si="7"/>
        <v>2</v>
      </c>
    </row>
    <row r="58" spans="1:24" ht="15" customHeight="1">
      <c r="A58" s="48"/>
      <c r="B58" s="69" t="s">
        <v>132</v>
      </c>
      <c r="C58" s="98" t="s">
        <v>133</v>
      </c>
      <c r="D58" s="68" t="s">
        <v>25</v>
      </c>
      <c r="E58" s="52">
        <v>1978</v>
      </c>
      <c r="F58" s="27" t="s">
        <v>26</v>
      </c>
      <c r="G58" s="5">
        <v>10</v>
      </c>
      <c r="H58" s="49"/>
      <c r="I58" s="5"/>
      <c r="J58" s="5"/>
      <c r="K58" s="49"/>
      <c r="L58" s="5"/>
      <c r="M58" s="5"/>
      <c r="N58" s="5"/>
      <c r="O58" s="49"/>
      <c r="P58" s="49"/>
      <c r="Q58" s="49"/>
      <c r="R58" s="5"/>
      <c r="S58" s="5"/>
      <c r="T58" s="3"/>
      <c r="U58" s="3">
        <f t="shared" si="4"/>
        <v>10</v>
      </c>
      <c r="V58" s="3">
        <f t="shared" si="5"/>
        <v>0</v>
      </c>
      <c r="W58" s="3">
        <f t="shared" si="6"/>
        <v>10</v>
      </c>
      <c r="X58" s="6">
        <f t="shared" si="7"/>
        <v>1</v>
      </c>
    </row>
    <row r="59" spans="1:24" ht="15" customHeight="1">
      <c r="A59" s="48"/>
      <c r="B59" s="104" t="s">
        <v>524</v>
      </c>
      <c r="C59" s="89" t="s">
        <v>34</v>
      </c>
      <c r="D59" s="133" t="s">
        <v>35</v>
      </c>
      <c r="E59" s="52">
        <v>1980</v>
      </c>
      <c r="F59" s="27" t="s">
        <v>26</v>
      </c>
      <c r="G59" s="5"/>
      <c r="H59" s="5"/>
      <c r="I59" s="5"/>
      <c r="J59" s="5"/>
      <c r="K59" s="5"/>
      <c r="L59" s="5"/>
      <c r="M59" s="5"/>
      <c r="N59" s="5">
        <v>10</v>
      </c>
      <c r="O59" s="5"/>
      <c r="P59" s="5"/>
      <c r="Q59" s="5"/>
      <c r="R59" s="5"/>
      <c r="S59" s="5"/>
      <c r="T59" s="3"/>
      <c r="U59" s="3">
        <f t="shared" si="4"/>
        <v>10</v>
      </c>
      <c r="V59" s="3">
        <f t="shared" si="5"/>
        <v>0</v>
      </c>
      <c r="W59" s="3">
        <f t="shared" si="6"/>
        <v>10</v>
      </c>
      <c r="X59" s="6">
        <f t="shared" si="7"/>
        <v>1</v>
      </c>
    </row>
    <row r="60" spans="1:24" ht="15" customHeight="1">
      <c r="A60" s="48"/>
      <c r="B60" s="69" t="s">
        <v>506</v>
      </c>
      <c r="C60" s="144" t="s">
        <v>184</v>
      </c>
      <c r="D60" s="68" t="s">
        <v>185</v>
      </c>
      <c r="E60" s="52">
        <v>1981</v>
      </c>
      <c r="F60" s="27" t="s">
        <v>26</v>
      </c>
      <c r="G60" s="5"/>
      <c r="H60" s="5"/>
      <c r="I60" s="5"/>
      <c r="J60" s="5"/>
      <c r="K60" s="5"/>
      <c r="L60" s="5"/>
      <c r="M60" s="5">
        <v>9</v>
      </c>
      <c r="N60" s="5"/>
      <c r="O60" s="5"/>
      <c r="P60" s="5"/>
      <c r="Q60" s="5"/>
      <c r="R60" s="5"/>
      <c r="S60" s="5"/>
      <c r="T60" s="3"/>
      <c r="U60" s="3">
        <f t="shared" si="4"/>
        <v>9</v>
      </c>
      <c r="V60" s="3">
        <f t="shared" si="5"/>
        <v>0</v>
      </c>
      <c r="W60" s="3">
        <f t="shared" si="6"/>
        <v>9</v>
      </c>
      <c r="X60" s="6">
        <f t="shared" si="7"/>
        <v>1</v>
      </c>
    </row>
    <row r="61" spans="1:24" ht="15" customHeight="1">
      <c r="A61" s="48"/>
      <c r="B61" s="69" t="s">
        <v>507</v>
      </c>
      <c r="C61" s="89" t="s">
        <v>184</v>
      </c>
      <c r="D61" s="68" t="s">
        <v>185</v>
      </c>
      <c r="E61" s="52">
        <v>1979</v>
      </c>
      <c r="F61" s="27" t="s">
        <v>26</v>
      </c>
      <c r="G61" s="5"/>
      <c r="H61" s="5"/>
      <c r="I61" s="5"/>
      <c r="J61" s="5"/>
      <c r="K61" s="5"/>
      <c r="L61" s="5"/>
      <c r="M61" s="5">
        <v>8</v>
      </c>
      <c r="N61" s="5"/>
      <c r="O61" s="5"/>
      <c r="P61" s="5"/>
      <c r="Q61" s="5"/>
      <c r="R61" s="5"/>
      <c r="S61" s="5"/>
      <c r="T61" s="3"/>
      <c r="U61" s="3">
        <f t="shared" si="4"/>
        <v>8</v>
      </c>
      <c r="V61" s="3">
        <f t="shared" si="5"/>
        <v>0</v>
      </c>
      <c r="W61" s="3">
        <f t="shared" si="6"/>
        <v>8</v>
      </c>
      <c r="X61" s="6">
        <f t="shared" si="7"/>
        <v>1</v>
      </c>
    </row>
    <row r="62" spans="1:24">
      <c r="B62" s="104" t="s">
        <v>525</v>
      </c>
      <c r="C62" s="89" t="s">
        <v>34</v>
      </c>
      <c r="D62" s="133" t="s">
        <v>35</v>
      </c>
      <c r="E62" s="52">
        <v>1982</v>
      </c>
      <c r="F62" s="27" t="s">
        <v>26</v>
      </c>
      <c r="G62" s="5"/>
      <c r="H62" s="5"/>
      <c r="I62" s="5"/>
      <c r="J62" s="5"/>
      <c r="K62" s="5"/>
      <c r="L62" s="5"/>
      <c r="M62" s="5"/>
      <c r="N62" s="5">
        <v>8</v>
      </c>
      <c r="O62" s="5"/>
      <c r="P62" s="5"/>
      <c r="Q62" s="5"/>
      <c r="R62" s="5"/>
      <c r="S62" s="5"/>
      <c r="T62" s="3"/>
      <c r="U62" s="3">
        <f t="shared" si="4"/>
        <v>8</v>
      </c>
      <c r="V62" s="3">
        <f t="shared" si="5"/>
        <v>0</v>
      </c>
      <c r="W62" s="3">
        <f t="shared" si="6"/>
        <v>8</v>
      </c>
      <c r="X62" s="6">
        <f t="shared" si="7"/>
        <v>1</v>
      </c>
    </row>
    <row r="63" spans="1:24">
      <c r="B63" s="51" t="s">
        <v>140</v>
      </c>
      <c r="C63" s="167" t="s">
        <v>19</v>
      </c>
      <c r="D63" s="68" t="s">
        <v>20</v>
      </c>
      <c r="E63" s="52">
        <v>1982</v>
      </c>
      <c r="F63" s="27" t="s">
        <v>26</v>
      </c>
      <c r="G63" s="5">
        <v>7</v>
      </c>
      <c r="H63" s="49"/>
      <c r="I63" s="5"/>
      <c r="J63" s="5"/>
      <c r="K63" s="49"/>
      <c r="L63" s="5"/>
      <c r="M63" s="5"/>
      <c r="N63" s="5"/>
      <c r="O63" s="49"/>
      <c r="P63" s="49"/>
      <c r="Q63" s="49"/>
      <c r="R63" s="5"/>
      <c r="S63" s="5"/>
      <c r="T63" s="3"/>
      <c r="U63" s="3">
        <f t="shared" si="4"/>
        <v>7</v>
      </c>
      <c r="V63" s="3">
        <f t="shared" si="5"/>
        <v>0</v>
      </c>
      <c r="W63" s="3">
        <f t="shared" si="6"/>
        <v>7</v>
      </c>
      <c r="X63" s="6">
        <f t="shared" si="7"/>
        <v>1</v>
      </c>
    </row>
    <row r="64" spans="1:24">
      <c r="B64" s="104" t="s">
        <v>326</v>
      </c>
      <c r="C64" s="89" t="s">
        <v>34</v>
      </c>
      <c r="D64" s="133" t="s">
        <v>35</v>
      </c>
      <c r="E64" s="109">
        <v>1978</v>
      </c>
      <c r="F64" s="27" t="s">
        <v>26</v>
      </c>
      <c r="G64" s="5"/>
      <c r="H64" s="49">
        <v>7</v>
      </c>
      <c r="I64" s="5"/>
      <c r="J64" s="5"/>
      <c r="K64" s="49"/>
      <c r="L64" s="5"/>
      <c r="M64" s="5"/>
      <c r="N64" s="5"/>
      <c r="O64" s="49"/>
      <c r="P64" s="49"/>
      <c r="Q64" s="49"/>
      <c r="R64" s="5"/>
      <c r="S64" s="5"/>
      <c r="T64" s="3"/>
      <c r="U64" s="3">
        <f t="shared" si="4"/>
        <v>7</v>
      </c>
      <c r="V64" s="3">
        <f t="shared" si="5"/>
        <v>0</v>
      </c>
      <c r="W64" s="3">
        <f t="shared" si="6"/>
        <v>7</v>
      </c>
      <c r="X64" s="6">
        <f t="shared" si="7"/>
        <v>1</v>
      </c>
    </row>
    <row r="65" spans="1:24">
      <c r="B65" s="51" t="s">
        <v>444</v>
      </c>
      <c r="C65" s="96" t="s">
        <v>151</v>
      </c>
      <c r="D65" s="68" t="s">
        <v>18</v>
      </c>
      <c r="E65" s="3">
        <v>1978</v>
      </c>
      <c r="F65" s="27" t="s">
        <v>26</v>
      </c>
      <c r="G65" s="5"/>
      <c r="H65" s="5"/>
      <c r="I65" s="5"/>
      <c r="J65" s="5">
        <v>7</v>
      </c>
      <c r="K65" s="49"/>
      <c r="L65" s="5"/>
      <c r="M65" s="5"/>
      <c r="N65" s="5"/>
      <c r="O65" s="5"/>
      <c r="P65" s="5"/>
      <c r="Q65" s="5"/>
      <c r="R65" s="5"/>
      <c r="S65" s="5"/>
      <c r="T65" s="3"/>
      <c r="U65" s="3">
        <f t="shared" si="4"/>
        <v>7</v>
      </c>
      <c r="V65" s="3">
        <f t="shared" si="5"/>
        <v>0</v>
      </c>
      <c r="W65" s="3">
        <f t="shared" si="6"/>
        <v>7</v>
      </c>
      <c r="X65" s="6">
        <f t="shared" si="7"/>
        <v>1</v>
      </c>
    </row>
    <row r="66" spans="1:24">
      <c r="B66" s="104" t="s">
        <v>328</v>
      </c>
      <c r="C66" s="89" t="s">
        <v>34</v>
      </c>
      <c r="D66" s="133" t="s">
        <v>35</v>
      </c>
      <c r="E66" s="106">
        <v>1981</v>
      </c>
      <c r="F66" s="27" t="s">
        <v>26</v>
      </c>
      <c r="G66" s="5"/>
      <c r="H66" s="49">
        <v>6</v>
      </c>
      <c r="I66" s="5"/>
      <c r="J66" s="5"/>
      <c r="K66" s="49"/>
      <c r="L66" s="5"/>
      <c r="M66" s="5"/>
      <c r="N66" s="5"/>
      <c r="O66" s="49"/>
      <c r="P66" s="49"/>
      <c r="Q66" s="49"/>
      <c r="R66" s="5"/>
      <c r="S66" s="5"/>
      <c r="T66" s="3"/>
      <c r="U66" s="3">
        <f t="shared" si="4"/>
        <v>6</v>
      </c>
      <c r="V66" s="3">
        <f t="shared" si="5"/>
        <v>0</v>
      </c>
      <c r="W66" s="3">
        <f t="shared" si="6"/>
        <v>6</v>
      </c>
      <c r="X66" s="6">
        <f t="shared" si="7"/>
        <v>1</v>
      </c>
    </row>
    <row r="67" spans="1:24">
      <c r="B67" s="51" t="s">
        <v>445</v>
      </c>
      <c r="C67" s="102" t="s">
        <v>213</v>
      </c>
      <c r="D67" s="68" t="s">
        <v>214</v>
      </c>
      <c r="E67" s="52">
        <v>1979</v>
      </c>
      <c r="F67" s="27" t="s">
        <v>26</v>
      </c>
      <c r="G67" s="5"/>
      <c r="H67" s="5"/>
      <c r="I67" s="5"/>
      <c r="J67" s="5">
        <v>6</v>
      </c>
      <c r="K67" s="49"/>
      <c r="L67" s="5"/>
      <c r="M67" s="5"/>
      <c r="N67" s="5"/>
      <c r="O67" s="5"/>
      <c r="P67" s="5"/>
      <c r="Q67" s="5"/>
      <c r="R67" s="5"/>
      <c r="S67" s="5"/>
      <c r="T67" s="3"/>
      <c r="U67" s="3">
        <f t="shared" si="4"/>
        <v>6</v>
      </c>
      <c r="V67" s="3">
        <f t="shared" si="5"/>
        <v>0</v>
      </c>
      <c r="W67" s="3">
        <f t="shared" si="6"/>
        <v>6</v>
      </c>
      <c r="X67" s="6">
        <f t="shared" si="7"/>
        <v>1</v>
      </c>
    </row>
    <row r="68" spans="1:24">
      <c r="B68" s="51" t="s">
        <v>142</v>
      </c>
      <c r="C68" s="97" t="s">
        <v>17</v>
      </c>
      <c r="D68" s="68" t="s">
        <v>111</v>
      </c>
      <c r="E68" s="52">
        <v>1982</v>
      </c>
      <c r="F68" s="27" t="s">
        <v>26</v>
      </c>
      <c r="G68" s="1">
        <v>5</v>
      </c>
      <c r="H68" s="50"/>
      <c r="I68" s="1"/>
      <c r="J68" s="1"/>
      <c r="K68" s="50"/>
      <c r="L68" s="1"/>
      <c r="M68" s="1"/>
      <c r="N68" s="1"/>
      <c r="O68" s="50"/>
      <c r="P68" s="50"/>
      <c r="Q68" s="50"/>
      <c r="R68" s="1"/>
      <c r="S68" s="1"/>
      <c r="T68" s="1"/>
      <c r="U68" s="3">
        <f t="shared" si="4"/>
        <v>5</v>
      </c>
      <c r="V68" s="3">
        <f t="shared" si="5"/>
        <v>0</v>
      </c>
      <c r="W68" s="3">
        <f t="shared" si="6"/>
        <v>5</v>
      </c>
      <c r="X68" s="6">
        <f t="shared" si="7"/>
        <v>1</v>
      </c>
    </row>
    <row r="69" spans="1:24">
      <c r="B69" s="51" t="s">
        <v>144</v>
      </c>
      <c r="C69" s="93" t="s">
        <v>145</v>
      </c>
      <c r="D69" s="68" t="s">
        <v>146</v>
      </c>
      <c r="E69" s="52">
        <v>1981</v>
      </c>
      <c r="F69" s="27" t="s">
        <v>26</v>
      </c>
      <c r="G69" s="5">
        <v>3</v>
      </c>
      <c r="H69" s="49"/>
      <c r="I69" s="5"/>
      <c r="J69" s="5"/>
      <c r="K69" s="49"/>
      <c r="L69" s="5"/>
      <c r="M69" s="5"/>
      <c r="N69" s="5"/>
      <c r="O69" s="5"/>
      <c r="P69" s="5"/>
      <c r="Q69" s="5"/>
      <c r="R69" s="5"/>
      <c r="S69" s="5"/>
      <c r="T69" s="3"/>
      <c r="U69" s="3">
        <f t="shared" si="4"/>
        <v>3</v>
      </c>
      <c r="V69" s="3">
        <f t="shared" si="5"/>
        <v>0</v>
      </c>
      <c r="W69" s="3">
        <f t="shared" si="6"/>
        <v>3</v>
      </c>
      <c r="X69" s="6">
        <f t="shared" si="7"/>
        <v>1</v>
      </c>
    </row>
    <row r="70" spans="1:24">
      <c r="F70" s="27" t="s">
        <v>26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"/>
      <c r="U70" s="3">
        <f>SUM(G70:T70)-V70</f>
        <v>0</v>
      </c>
      <c r="V70" s="3">
        <f>IF(X70&gt;=11,MIN(G70:T70),"0")+IF(X70&gt;=12,SMALL(G70:T70,2),"0")+IF(X70&gt;=13,SMALL(G70:T70,3),"0")+IF(X70&gt;=14,SMALL(G70:T70,4),"0")</f>
        <v>0</v>
      </c>
      <c r="W70" s="3">
        <f>SUM(G70:T70)</f>
        <v>0</v>
      </c>
      <c r="X70" s="6">
        <f>COUNTIF(G70:T70,"&gt;=1")</f>
        <v>0</v>
      </c>
    </row>
    <row r="71" spans="1:24">
      <c r="F71" s="27" t="s">
        <v>26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3"/>
      <c r="U71" s="3">
        <f>SUM(G71:T71)-V71</f>
        <v>0</v>
      </c>
      <c r="V71" s="3">
        <f>IF(X71&gt;=11,MIN(G71:T71),"0")+IF(X71&gt;=12,SMALL(G71:T71,2),"0")+IF(X71&gt;=13,SMALL(G71:T71,3),"0")+IF(X71&gt;=14,SMALL(G71:T71,4),"0")</f>
        <v>0</v>
      </c>
      <c r="W71" s="3">
        <f>SUM(G71:T71)</f>
        <v>0</v>
      </c>
      <c r="X71" s="6">
        <f>COUNTIF(G71:T71,"&gt;=1")</f>
        <v>0</v>
      </c>
    </row>
    <row r="72" spans="1:24">
      <c r="F72" s="27" t="s">
        <v>26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3"/>
      <c r="U72" s="3">
        <f>SUM(G72:T72)-V72</f>
        <v>0</v>
      </c>
      <c r="V72" s="3">
        <f>IF(X72&gt;=11,MIN(G72:T72),"0")+IF(X72&gt;=12,SMALL(G72:T72,2),"0")+IF(X72&gt;=13,SMALL(G72:T72,3),"0")+IF(X72&gt;=14,SMALL(G72:T72,4),"0")</f>
        <v>0</v>
      </c>
      <c r="W72" s="3">
        <f>SUM(G72:T72)</f>
        <v>0</v>
      </c>
      <c r="X72" s="6">
        <f>COUNTIF(G72:T72,"&gt;=1")</f>
        <v>0</v>
      </c>
    </row>
    <row r="73" spans="1:24" s="2" customFormat="1" ht="15" customHeight="1">
      <c r="A73" s="61"/>
      <c r="B73" s="61"/>
      <c r="C73" s="61"/>
      <c r="D73" s="61"/>
      <c r="E73" s="65" t="s">
        <v>84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6"/>
    </row>
    <row r="74" spans="1:24" s="2" customFormat="1" ht="15" customHeight="1">
      <c r="A74" s="63"/>
      <c r="B74" s="51" t="s">
        <v>148</v>
      </c>
      <c r="C74" s="95" t="s">
        <v>12</v>
      </c>
      <c r="D74" s="68" t="s">
        <v>13</v>
      </c>
      <c r="E74" s="52">
        <v>1974</v>
      </c>
      <c r="F74" s="28" t="s">
        <v>36</v>
      </c>
      <c r="G74" s="5">
        <v>20</v>
      </c>
      <c r="H74" s="49">
        <v>14</v>
      </c>
      <c r="I74" s="5">
        <v>18</v>
      </c>
      <c r="J74" s="5">
        <v>20</v>
      </c>
      <c r="K74" s="49">
        <v>20</v>
      </c>
      <c r="L74" s="5">
        <v>20</v>
      </c>
      <c r="M74" s="5">
        <v>20</v>
      </c>
      <c r="N74" s="5">
        <v>20</v>
      </c>
      <c r="O74" s="49"/>
      <c r="P74" s="49"/>
      <c r="Q74" s="49"/>
      <c r="R74" s="5"/>
      <c r="S74" s="5"/>
      <c r="T74" s="3"/>
      <c r="U74" s="3">
        <f t="shared" ref="U74:U105" si="8">SUM(G74:T74)-V74</f>
        <v>152</v>
      </c>
      <c r="V74" s="3">
        <f t="shared" ref="V74:V105" si="9">IF(X74&gt;=11,MIN(G74:T74),"0")+IF(X74&gt;=12,SMALL(G74:T74,2),"0")+IF(X74&gt;=13,SMALL(G74:T74,3),"0")+IF(X74&gt;=14,SMALL(G74:T74,4),"0")</f>
        <v>0</v>
      </c>
      <c r="W74" s="3">
        <f t="shared" ref="W74:W105" si="10">SUM(G74:T74)</f>
        <v>152</v>
      </c>
      <c r="X74" s="6">
        <f t="shared" ref="X74:X105" si="11">COUNTIF(G74:T74,"&gt;=1")</f>
        <v>8</v>
      </c>
    </row>
    <row r="75" spans="1:24" s="2" customFormat="1" ht="15" customHeight="1">
      <c r="A75" s="63"/>
      <c r="B75" s="51" t="s">
        <v>150</v>
      </c>
      <c r="C75" s="96" t="s">
        <v>151</v>
      </c>
      <c r="D75" s="68" t="s">
        <v>18</v>
      </c>
      <c r="E75" s="52">
        <v>1977</v>
      </c>
      <c r="F75" s="28" t="s">
        <v>36</v>
      </c>
      <c r="G75" s="3">
        <v>16</v>
      </c>
      <c r="H75" s="49">
        <v>16</v>
      </c>
      <c r="I75" s="5"/>
      <c r="J75" s="5">
        <v>13</v>
      </c>
      <c r="K75" s="49">
        <v>14</v>
      </c>
      <c r="L75" s="5">
        <v>14</v>
      </c>
      <c r="M75" s="5">
        <v>18</v>
      </c>
      <c r="N75" s="5">
        <v>16</v>
      </c>
      <c r="O75" s="49"/>
      <c r="P75" s="49"/>
      <c r="Q75" s="49"/>
      <c r="R75" s="5"/>
      <c r="S75" s="5"/>
      <c r="T75" s="3"/>
      <c r="U75" s="3">
        <f t="shared" si="8"/>
        <v>107</v>
      </c>
      <c r="V75" s="3">
        <f t="shared" si="9"/>
        <v>0</v>
      </c>
      <c r="W75" s="3">
        <f t="shared" si="10"/>
        <v>107</v>
      </c>
      <c r="X75" s="6">
        <f t="shared" si="11"/>
        <v>7</v>
      </c>
    </row>
    <row r="76" spans="1:24" s="2" customFormat="1" ht="15" customHeight="1">
      <c r="A76" s="63"/>
      <c r="B76" s="51" t="s">
        <v>157</v>
      </c>
      <c r="C76" s="95" t="s">
        <v>12</v>
      </c>
      <c r="D76" s="68" t="s">
        <v>13</v>
      </c>
      <c r="E76" s="52">
        <v>1973</v>
      </c>
      <c r="F76" s="28" t="s">
        <v>36</v>
      </c>
      <c r="G76" s="5">
        <v>10</v>
      </c>
      <c r="H76" s="49">
        <v>9</v>
      </c>
      <c r="I76" s="5">
        <v>14</v>
      </c>
      <c r="J76" s="5">
        <v>12</v>
      </c>
      <c r="K76" s="49">
        <v>11</v>
      </c>
      <c r="L76" s="5">
        <v>13</v>
      </c>
      <c r="M76" s="5">
        <v>14</v>
      </c>
      <c r="N76" s="5">
        <v>13</v>
      </c>
      <c r="O76" s="49"/>
      <c r="P76" s="49"/>
      <c r="Q76" s="49"/>
      <c r="R76" s="5"/>
      <c r="S76" s="5"/>
      <c r="T76" s="3"/>
      <c r="U76" s="3">
        <f t="shared" si="8"/>
        <v>96</v>
      </c>
      <c r="V76" s="3">
        <f t="shared" si="9"/>
        <v>0</v>
      </c>
      <c r="W76" s="3">
        <f t="shared" si="10"/>
        <v>96</v>
      </c>
      <c r="X76" s="6">
        <f t="shared" si="11"/>
        <v>8</v>
      </c>
    </row>
    <row r="77" spans="1:24" s="2" customFormat="1" ht="15" customHeight="1">
      <c r="A77" s="63"/>
      <c r="B77" s="51" t="s">
        <v>330</v>
      </c>
      <c r="C77" s="136" t="s">
        <v>31</v>
      </c>
      <c r="D77" s="77" t="s">
        <v>32</v>
      </c>
      <c r="E77" s="52">
        <v>1973</v>
      </c>
      <c r="F77" s="28" t="s">
        <v>36</v>
      </c>
      <c r="G77" s="5"/>
      <c r="H77" s="49">
        <v>18</v>
      </c>
      <c r="I77" s="5">
        <v>20</v>
      </c>
      <c r="J77" s="5"/>
      <c r="K77" s="49">
        <v>18</v>
      </c>
      <c r="L77" s="5">
        <v>18</v>
      </c>
      <c r="M77" s="5"/>
      <c r="N77" s="5"/>
      <c r="O77" s="49"/>
      <c r="P77" s="49"/>
      <c r="Q77" s="49"/>
      <c r="R77" s="5"/>
      <c r="S77" s="5"/>
      <c r="T77" s="3"/>
      <c r="U77" s="3">
        <f t="shared" si="8"/>
        <v>74</v>
      </c>
      <c r="V77" s="3">
        <f t="shared" si="9"/>
        <v>0</v>
      </c>
      <c r="W77" s="3">
        <f t="shared" si="10"/>
        <v>74</v>
      </c>
      <c r="X77" s="6">
        <f t="shared" si="11"/>
        <v>4</v>
      </c>
    </row>
    <row r="78" spans="1:24" ht="15" customHeight="1">
      <c r="A78" s="48"/>
      <c r="B78" s="51" t="s">
        <v>160</v>
      </c>
      <c r="C78" s="95" t="s">
        <v>12</v>
      </c>
      <c r="D78" s="68" t="s">
        <v>13</v>
      </c>
      <c r="E78" s="52">
        <v>1973</v>
      </c>
      <c r="F78" s="28" t="s">
        <v>36</v>
      </c>
      <c r="G78" s="5">
        <v>7</v>
      </c>
      <c r="H78" s="49">
        <v>8</v>
      </c>
      <c r="I78" s="5">
        <v>12</v>
      </c>
      <c r="J78" s="5">
        <v>10</v>
      </c>
      <c r="K78" s="49">
        <v>9</v>
      </c>
      <c r="L78" s="5">
        <v>8</v>
      </c>
      <c r="M78" s="5">
        <v>11</v>
      </c>
      <c r="N78" s="5">
        <v>8</v>
      </c>
      <c r="O78" s="49"/>
      <c r="P78" s="49"/>
      <c r="Q78" s="49"/>
      <c r="R78" s="5"/>
      <c r="S78" s="5"/>
      <c r="T78" s="3"/>
      <c r="U78" s="3">
        <f t="shared" si="8"/>
        <v>73</v>
      </c>
      <c r="V78" s="3">
        <f t="shared" si="9"/>
        <v>0</v>
      </c>
      <c r="W78" s="3">
        <f t="shared" si="10"/>
        <v>73</v>
      </c>
      <c r="X78" s="6">
        <f t="shared" si="11"/>
        <v>8</v>
      </c>
    </row>
    <row r="79" spans="1:24" s="2" customFormat="1" ht="15" customHeight="1">
      <c r="A79" s="63"/>
      <c r="B79" s="51" t="s">
        <v>329</v>
      </c>
      <c r="C79" s="99" t="s">
        <v>27</v>
      </c>
      <c r="D79" s="68" t="s">
        <v>28</v>
      </c>
      <c r="E79" s="52">
        <v>1973</v>
      </c>
      <c r="F79" s="28" t="s">
        <v>36</v>
      </c>
      <c r="G79" s="5"/>
      <c r="H79" s="49">
        <v>20</v>
      </c>
      <c r="I79" s="5"/>
      <c r="J79" s="5">
        <v>18</v>
      </c>
      <c r="K79" s="49">
        <v>16</v>
      </c>
      <c r="L79" s="5">
        <v>16</v>
      </c>
      <c r="M79" s="5"/>
      <c r="N79" s="5"/>
      <c r="O79" s="49"/>
      <c r="P79" s="49"/>
      <c r="Q79" s="49"/>
      <c r="R79" s="5"/>
      <c r="S79" s="5"/>
      <c r="T79" s="3"/>
      <c r="U79" s="3">
        <f t="shared" si="8"/>
        <v>70</v>
      </c>
      <c r="V79" s="3">
        <f t="shared" si="9"/>
        <v>0</v>
      </c>
      <c r="W79" s="3">
        <f t="shared" si="10"/>
        <v>70</v>
      </c>
      <c r="X79" s="6">
        <f t="shared" si="11"/>
        <v>4</v>
      </c>
    </row>
    <row r="80" spans="1:24" s="2" customFormat="1" ht="15" customHeight="1">
      <c r="A80" s="63"/>
      <c r="B80" s="51" t="s">
        <v>163</v>
      </c>
      <c r="C80" s="88" t="s">
        <v>9</v>
      </c>
      <c r="D80" s="68" t="s">
        <v>164</v>
      </c>
      <c r="E80" s="52">
        <v>1974</v>
      </c>
      <c r="F80" s="28" t="s">
        <v>36</v>
      </c>
      <c r="G80" s="5">
        <v>4</v>
      </c>
      <c r="H80" s="49">
        <v>7</v>
      </c>
      <c r="I80" s="5">
        <v>10</v>
      </c>
      <c r="J80" s="5">
        <v>8</v>
      </c>
      <c r="K80" s="49">
        <v>7</v>
      </c>
      <c r="L80" s="5">
        <v>7</v>
      </c>
      <c r="M80" s="5">
        <v>13</v>
      </c>
      <c r="N80" s="5">
        <v>10</v>
      </c>
      <c r="O80" s="49"/>
      <c r="P80" s="49"/>
      <c r="Q80" s="54"/>
      <c r="R80" s="5"/>
      <c r="S80" s="5"/>
      <c r="T80" s="3"/>
      <c r="U80" s="3">
        <f t="shared" si="8"/>
        <v>66</v>
      </c>
      <c r="V80" s="3">
        <f t="shared" si="9"/>
        <v>0</v>
      </c>
      <c r="W80" s="3">
        <f t="shared" si="10"/>
        <v>66</v>
      </c>
      <c r="X80" s="6">
        <f t="shared" si="11"/>
        <v>8</v>
      </c>
    </row>
    <row r="81" spans="1:24" ht="15" customHeight="1">
      <c r="A81" s="48"/>
      <c r="B81" s="51" t="s">
        <v>158</v>
      </c>
      <c r="C81" s="131" t="s">
        <v>15</v>
      </c>
      <c r="D81" s="68" t="s">
        <v>127</v>
      </c>
      <c r="E81" s="52">
        <v>1974</v>
      </c>
      <c r="F81" s="28" t="s">
        <v>36</v>
      </c>
      <c r="G81" s="5">
        <v>9</v>
      </c>
      <c r="H81" s="49"/>
      <c r="I81" s="5">
        <v>11</v>
      </c>
      <c r="J81" s="5">
        <v>7</v>
      </c>
      <c r="K81" s="49">
        <v>5</v>
      </c>
      <c r="L81" s="5">
        <v>5</v>
      </c>
      <c r="M81" s="5">
        <v>8</v>
      </c>
      <c r="N81" s="5">
        <v>9</v>
      </c>
      <c r="O81" s="49"/>
      <c r="P81" s="49"/>
      <c r="Q81" s="49"/>
      <c r="R81" s="5"/>
      <c r="S81" s="5"/>
      <c r="T81" s="3"/>
      <c r="U81" s="3">
        <f t="shared" si="8"/>
        <v>54</v>
      </c>
      <c r="V81" s="3">
        <f t="shared" si="9"/>
        <v>0</v>
      </c>
      <c r="W81" s="3">
        <f t="shared" si="10"/>
        <v>54</v>
      </c>
      <c r="X81" s="6">
        <f t="shared" si="11"/>
        <v>7</v>
      </c>
    </row>
    <row r="82" spans="1:24" s="2" customFormat="1" ht="15" customHeight="1">
      <c r="A82" s="63"/>
      <c r="B82" s="69" t="s">
        <v>149</v>
      </c>
      <c r="C82" s="94" t="s">
        <v>114</v>
      </c>
      <c r="D82" s="68" t="s">
        <v>11</v>
      </c>
      <c r="E82" s="52">
        <v>1975</v>
      </c>
      <c r="F82" s="28" t="s">
        <v>36</v>
      </c>
      <c r="G82" s="5">
        <v>18</v>
      </c>
      <c r="H82" s="49"/>
      <c r="I82" s="5"/>
      <c r="J82" s="5">
        <v>14</v>
      </c>
      <c r="K82" s="49"/>
      <c r="L82" s="5"/>
      <c r="M82" s="5"/>
      <c r="N82" s="5">
        <v>14</v>
      </c>
      <c r="O82" s="49"/>
      <c r="P82" s="49"/>
      <c r="Q82" s="49"/>
      <c r="R82" s="5"/>
      <c r="S82" s="5"/>
      <c r="T82" s="3"/>
      <c r="U82" s="3">
        <f t="shared" si="8"/>
        <v>46</v>
      </c>
      <c r="V82" s="3">
        <f t="shared" si="9"/>
        <v>0</v>
      </c>
      <c r="W82" s="3">
        <f t="shared" si="10"/>
        <v>46</v>
      </c>
      <c r="X82" s="6">
        <f t="shared" si="11"/>
        <v>3</v>
      </c>
    </row>
    <row r="83" spans="1:24" s="2" customFormat="1" ht="15" customHeight="1">
      <c r="A83" s="63"/>
      <c r="B83" s="73" t="s">
        <v>152</v>
      </c>
      <c r="C83" s="158" t="s">
        <v>15</v>
      </c>
      <c r="D83" s="68" t="s">
        <v>127</v>
      </c>
      <c r="E83" s="74">
        <v>1977</v>
      </c>
      <c r="F83" s="28" t="s">
        <v>36</v>
      </c>
      <c r="G83" s="5">
        <v>14</v>
      </c>
      <c r="H83" s="49">
        <v>13</v>
      </c>
      <c r="I83" s="5"/>
      <c r="J83" s="5"/>
      <c r="K83" s="49">
        <v>12</v>
      </c>
      <c r="L83" s="5"/>
      <c r="M83" s="5"/>
      <c r="N83" s="5"/>
      <c r="O83" s="49"/>
      <c r="P83" s="49"/>
      <c r="Q83" s="49"/>
      <c r="R83" s="5"/>
      <c r="S83" s="5"/>
      <c r="T83" s="3"/>
      <c r="U83" s="3">
        <f t="shared" si="8"/>
        <v>39</v>
      </c>
      <c r="V83" s="3">
        <f t="shared" si="9"/>
        <v>0</v>
      </c>
      <c r="W83" s="3">
        <f t="shared" si="10"/>
        <v>39</v>
      </c>
      <c r="X83" s="6">
        <f t="shared" si="11"/>
        <v>3</v>
      </c>
    </row>
    <row r="84" spans="1:24" s="2" customFormat="1" ht="15" customHeight="1">
      <c r="A84" s="63"/>
      <c r="B84" s="69" t="s">
        <v>481</v>
      </c>
      <c r="C84" s="94" t="s">
        <v>114</v>
      </c>
      <c r="D84" s="68" t="s">
        <v>11</v>
      </c>
      <c r="E84" s="52">
        <v>1974</v>
      </c>
      <c r="F84" s="28" t="s">
        <v>36</v>
      </c>
      <c r="G84" s="5"/>
      <c r="H84" s="5"/>
      <c r="I84" s="5"/>
      <c r="J84" s="5"/>
      <c r="K84" s="49">
        <v>10</v>
      </c>
      <c r="L84" s="5">
        <v>12</v>
      </c>
      <c r="M84" s="5">
        <v>16</v>
      </c>
      <c r="N84" s="5"/>
      <c r="O84" s="5"/>
      <c r="P84" s="5"/>
      <c r="Q84" s="5"/>
      <c r="R84" s="5"/>
      <c r="S84" s="5"/>
      <c r="T84" s="3"/>
      <c r="U84" s="3">
        <f t="shared" si="8"/>
        <v>38</v>
      </c>
      <c r="V84" s="3">
        <f t="shared" si="9"/>
        <v>0</v>
      </c>
      <c r="W84" s="3">
        <f t="shared" si="10"/>
        <v>38</v>
      </c>
      <c r="X84" s="6">
        <f t="shared" si="11"/>
        <v>3</v>
      </c>
    </row>
    <row r="85" spans="1:24" s="2" customFormat="1" ht="15" customHeight="1">
      <c r="A85" s="63"/>
      <c r="B85" s="73" t="s">
        <v>167</v>
      </c>
      <c r="C85" s="95" t="s">
        <v>12</v>
      </c>
      <c r="D85" s="68" t="s">
        <v>13</v>
      </c>
      <c r="E85" s="74">
        <v>1974</v>
      </c>
      <c r="F85" s="28" t="s">
        <v>36</v>
      </c>
      <c r="G85" s="5">
        <v>1</v>
      </c>
      <c r="H85" s="49">
        <v>10</v>
      </c>
      <c r="I85" s="5"/>
      <c r="J85" s="5"/>
      <c r="K85" s="49">
        <v>13</v>
      </c>
      <c r="L85" s="5">
        <v>11</v>
      </c>
      <c r="M85" s="5"/>
      <c r="N85" s="5"/>
      <c r="O85" s="49"/>
      <c r="P85" s="49"/>
      <c r="Q85" s="49"/>
      <c r="R85" s="5"/>
      <c r="S85" s="5"/>
      <c r="T85" s="3"/>
      <c r="U85" s="3">
        <f t="shared" si="8"/>
        <v>35</v>
      </c>
      <c r="V85" s="3">
        <f t="shared" si="9"/>
        <v>0</v>
      </c>
      <c r="W85" s="3">
        <f t="shared" si="10"/>
        <v>35</v>
      </c>
      <c r="X85" s="6">
        <f t="shared" si="11"/>
        <v>4</v>
      </c>
    </row>
    <row r="86" spans="1:24" ht="15" customHeight="1">
      <c r="A86" s="48"/>
      <c r="B86" s="51" t="s">
        <v>412</v>
      </c>
      <c r="C86" s="88" t="s">
        <v>9</v>
      </c>
      <c r="D86" s="68" t="s">
        <v>164</v>
      </c>
      <c r="E86" s="74">
        <v>1977</v>
      </c>
      <c r="F86" s="28" t="s">
        <v>36</v>
      </c>
      <c r="G86" s="5"/>
      <c r="H86" s="5"/>
      <c r="I86" s="5">
        <v>16</v>
      </c>
      <c r="J86" s="5">
        <v>16</v>
      </c>
      <c r="K86" s="49"/>
      <c r="L86" s="5"/>
      <c r="M86" s="5"/>
      <c r="N86" s="5"/>
      <c r="O86" s="5"/>
      <c r="P86" s="5"/>
      <c r="Q86" s="5"/>
      <c r="R86" s="5"/>
      <c r="S86" s="5"/>
      <c r="T86" s="3"/>
      <c r="U86" s="3">
        <f t="shared" si="8"/>
        <v>32</v>
      </c>
      <c r="V86" s="3">
        <f t="shared" si="9"/>
        <v>0</v>
      </c>
      <c r="W86" s="3">
        <f t="shared" si="10"/>
        <v>32</v>
      </c>
      <c r="X86" s="6">
        <f t="shared" si="11"/>
        <v>2</v>
      </c>
    </row>
    <row r="87" spans="1:24" s="2" customFormat="1" ht="15" customHeight="1">
      <c r="A87" s="63"/>
      <c r="B87" s="51" t="s">
        <v>166</v>
      </c>
      <c r="C87" s="87" t="s">
        <v>15</v>
      </c>
      <c r="D87" s="68" t="s">
        <v>127</v>
      </c>
      <c r="E87" s="52">
        <v>1976</v>
      </c>
      <c r="F87" s="28" t="s">
        <v>36</v>
      </c>
      <c r="G87" s="5">
        <v>2</v>
      </c>
      <c r="H87" s="49">
        <v>3</v>
      </c>
      <c r="I87" s="5">
        <v>6</v>
      </c>
      <c r="J87" s="5">
        <v>6</v>
      </c>
      <c r="K87" s="49">
        <v>2</v>
      </c>
      <c r="L87" s="5">
        <v>3</v>
      </c>
      <c r="M87" s="5">
        <v>4</v>
      </c>
      <c r="N87" s="5">
        <v>5</v>
      </c>
      <c r="O87" s="49"/>
      <c r="P87" s="49"/>
      <c r="Q87" s="49"/>
      <c r="R87" s="5"/>
      <c r="S87" s="5"/>
      <c r="T87" s="3"/>
      <c r="U87" s="3">
        <f t="shared" si="8"/>
        <v>31</v>
      </c>
      <c r="V87" s="3">
        <f t="shared" si="9"/>
        <v>0</v>
      </c>
      <c r="W87" s="3">
        <f t="shared" si="10"/>
        <v>31</v>
      </c>
      <c r="X87" s="6">
        <f t="shared" si="11"/>
        <v>8</v>
      </c>
    </row>
    <row r="88" spans="1:24" ht="15" customHeight="1">
      <c r="A88" s="63"/>
      <c r="B88" s="51" t="s">
        <v>492</v>
      </c>
      <c r="C88" s="88" t="s">
        <v>29</v>
      </c>
      <c r="D88" s="68" t="s">
        <v>30</v>
      </c>
      <c r="E88" s="52">
        <v>1976</v>
      </c>
      <c r="F88" s="28" t="s">
        <v>36</v>
      </c>
      <c r="G88" s="5"/>
      <c r="H88" s="5"/>
      <c r="I88" s="5"/>
      <c r="J88" s="5"/>
      <c r="K88" s="49"/>
      <c r="L88" s="5">
        <v>10</v>
      </c>
      <c r="M88" s="5">
        <v>10</v>
      </c>
      <c r="N88" s="5">
        <v>11</v>
      </c>
      <c r="O88" s="5"/>
      <c r="P88" s="5"/>
      <c r="Q88" s="5"/>
      <c r="R88" s="5"/>
      <c r="S88" s="5"/>
      <c r="T88" s="3"/>
      <c r="U88" s="3">
        <f t="shared" si="8"/>
        <v>31</v>
      </c>
      <c r="V88" s="3">
        <f t="shared" si="9"/>
        <v>0</v>
      </c>
      <c r="W88" s="3">
        <f t="shared" si="10"/>
        <v>31</v>
      </c>
      <c r="X88" s="6">
        <f t="shared" si="11"/>
        <v>3</v>
      </c>
    </row>
    <row r="89" spans="1:24" s="2" customFormat="1" ht="15" customHeight="1">
      <c r="A89" s="63"/>
      <c r="B89" s="75" t="s">
        <v>493</v>
      </c>
      <c r="C89" s="132" t="s">
        <v>182</v>
      </c>
      <c r="D89" s="77" t="s">
        <v>136</v>
      </c>
      <c r="E89" s="52">
        <v>1976</v>
      </c>
      <c r="F89" s="28" t="s">
        <v>36</v>
      </c>
      <c r="G89" s="5"/>
      <c r="H89" s="5"/>
      <c r="I89" s="5"/>
      <c r="J89" s="5"/>
      <c r="K89" s="5"/>
      <c r="L89" s="5">
        <v>6</v>
      </c>
      <c r="M89" s="5">
        <v>12</v>
      </c>
      <c r="N89" s="5">
        <v>12</v>
      </c>
      <c r="O89" s="5"/>
      <c r="P89" s="5"/>
      <c r="Q89" s="5"/>
      <c r="R89" s="5"/>
      <c r="S89" s="5"/>
      <c r="T89" s="3"/>
      <c r="U89" s="3">
        <f t="shared" si="8"/>
        <v>30</v>
      </c>
      <c r="V89" s="3">
        <f t="shared" si="9"/>
        <v>0</v>
      </c>
      <c r="W89" s="3">
        <f t="shared" si="10"/>
        <v>30</v>
      </c>
      <c r="X89" s="6">
        <f t="shared" si="11"/>
        <v>3</v>
      </c>
    </row>
    <row r="90" spans="1:24" s="2" customFormat="1" ht="15" customHeight="1">
      <c r="A90" s="63"/>
      <c r="B90" s="51" t="s">
        <v>165</v>
      </c>
      <c r="C90" s="127" t="s">
        <v>19</v>
      </c>
      <c r="D90" s="68" t="s">
        <v>20</v>
      </c>
      <c r="E90" s="52">
        <v>1977</v>
      </c>
      <c r="F90" s="28" t="s">
        <v>36</v>
      </c>
      <c r="G90" s="5">
        <v>3</v>
      </c>
      <c r="H90" s="49"/>
      <c r="I90" s="5"/>
      <c r="J90" s="5"/>
      <c r="K90" s="49">
        <v>8</v>
      </c>
      <c r="L90" s="5">
        <v>9</v>
      </c>
      <c r="M90" s="5">
        <v>9</v>
      </c>
      <c r="N90" s="5"/>
      <c r="O90" s="49"/>
      <c r="P90" s="49"/>
      <c r="Q90" s="54"/>
      <c r="R90" s="5"/>
      <c r="S90" s="5"/>
      <c r="T90" s="3"/>
      <c r="U90" s="3">
        <f t="shared" si="8"/>
        <v>29</v>
      </c>
      <c r="V90" s="3">
        <f t="shared" si="9"/>
        <v>0</v>
      </c>
      <c r="W90" s="3">
        <f t="shared" si="10"/>
        <v>29</v>
      </c>
      <c r="X90" s="6">
        <f t="shared" si="11"/>
        <v>4</v>
      </c>
    </row>
    <row r="91" spans="1:24" ht="15" customHeight="1">
      <c r="A91" s="48"/>
      <c r="B91" s="51" t="s">
        <v>153</v>
      </c>
      <c r="C91" s="90" t="s">
        <v>154</v>
      </c>
      <c r="D91" s="68" t="s">
        <v>37</v>
      </c>
      <c r="E91" s="52">
        <v>1974</v>
      </c>
      <c r="F91" s="28" t="s">
        <v>36</v>
      </c>
      <c r="G91" s="5">
        <v>13</v>
      </c>
      <c r="H91" s="49">
        <v>12</v>
      </c>
      <c r="I91" s="5"/>
      <c r="J91" s="5"/>
      <c r="K91" s="49"/>
      <c r="L91" s="5"/>
      <c r="M91" s="5"/>
      <c r="N91" s="5"/>
      <c r="O91" s="49"/>
      <c r="P91" s="49"/>
      <c r="Q91" s="49"/>
      <c r="R91" s="5"/>
      <c r="S91" s="5"/>
      <c r="T91" s="3"/>
      <c r="U91" s="3">
        <f t="shared" si="8"/>
        <v>25</v>
      </c>
      <c r="V91" s="3">
        <f t="shared" si="9"/>
        <v>0</v>
      </c>
      <c r="W91" s="3">
        <f t="shared" si="10"/>
        <v>25</v>
      </c>
      <c r="X91" s="6">
        <f t="shared" si="11"/>
        <v>2</v>
      </c>
    </row>
    <row r="92" spans="1:24" ht="15" customHeight="1">
      <c r="A92" s="48"/>
      <c r="B92" s="104" t="s">
        <v>331</v>
      </c>
      <c r="C92" s="96" t="s">
        <v>151</v>
      </c>
      <c r="D92" s="68" t="s">
        <v>18</v>
      </c>
      <c r="E92" s="106">
        <v>1975</v>
      </c>
      <c r="F92" s="28" t="s">
        <v>36</v>
      </c>
      <c r="G92" s="5"/>
      <c r="H92" s="49">
        <v>11</v>
      </c>
      <c r="I92" s="5">
        <v>13</v>
      </c>
      <c r="J92" s="5"/>
      <c r="K92" s="49"/>
      <c r="L92" s="5"/>
      <c r="M92" s="5"/>
      <c r="N92" s="5"/>
      <c r="O92" s="49"/>
      <c r="P92" s="49"/>
      <c r="Q92" s="49"/>
      <c r="R92" s="5"/>
      <c r="S92" s="5"/>
      <c r="T92" s="3"/>
      <c r="U92" s="3">
        <f t="shared" si="8"/>
        <v>24</v>
      </c>
      <c r="V92" s="3">
        <f t="shared" si="9"/>
        <v>0</v>
      </c>
      <c r="W92" s="3">
        <f t="shared" si="10"/>
        <v>24</v>
      </c>
      <c r="X92" s="6">
        <f t="shared" si="11"/>
        <v>2</v>
      </c>
    </row>
    <row r="93" spans="1:24" ht="15" customHeight="1">
      <c r="A93" s="48"/>
      <c r="B93" s="4" t="s">
        <v>419</v>
      </c>
      <c r="C93" s="135" t="s">
        <v>19</v>
      </c>
      <c r="D93" s="78" t="s">
        <v>20</v>
      </c>
      <c r="E93" s="3">
        <v>1973</v>
      </c>
      <c r="F93" s="28" t="s">
        <v>36</v>
      </c>
      <c r="G93" s="5"/>
      <c r="H93" s="5"/>
      <c r="I93" s="5">
        <v>5</v>
      </c>
      <c r="J93" s="5"/>
      <c r="K93" s="49">
        <v>3</v>
      </c>
      <c r="L93" s="5">
        <v>1</v>
      </c>
      <c r="M93" s="5">
        <v>6</v>
      </c>
      <c r="N93" s="5">
        <v>7</v>
      </c>
      <c r="O93" s="5"/>
      <c r="P93" s="5"/>
      <c r="Q93" s="5"/>
      <c r="R93" s="5"/>
      <c r="S93" s="5"/>
      <c r="T93" s="3"/>
      <c r="U93" s="3">
        <f t="shared" ref="U93:U98" si="12">SUM(G93:T93)-V93</f>
        <v>22</v>
      </c>
      <c r="V93" s="3">
        <f t="shared" ref="V93:V98" si="13">IF(X93&gt;=11,MIN(G93:T93),"0")+IF(X93&gt;=12,SMALL(G93:T93,2),"0")+IF(X93&gt;=13,SMALL(G93:T93,3),"0")+IF(X93&gt;=14,SMALL(G93:T93,4),"0")</f>
        <v>0</v>
      </c>
      <c r="W93" s="3">
        <f t="shared" ref="W93:W98" si="14">SUM(G93:T93)</f>
        <v>22</v>
      </c>
      <c r="X93" s="6">
        <f t="shared" ref="X93:X98" si="15">COUNTIF(G93:T93,"&gt;=1")</f>
        <v>5</v>
      </c>
    </row>
    <row r="94" spans="1:24" s="2" customFormat="1" ht="15" customHeight="1">
      <c r="A94" s="63"/>
      <c r="B94" s="4" t="s">
        <v>448</v>
      </c>
      <c r="C94" s="122" t="s">
        <v>14</v>
      </c>
      <c r="D94" s="68" t="s">
        <v>122</v>
      </c>
      <c r="E94" s="3">
        <v>1976</v>
      </c>
      <c r="F94" s="28" t="s">
        <v>36</v>
      </c>
      <c r="G94" s="5"/>
      <c r="H94" s="5"/>
      <c r="I94" s="5"/>
      <c r="J94" s="5">
        <v>5</v>
      </c>
      <c r="K94" s="49">
        <v>4</v>
      </c>
      <c r="L94" s="5">
        <v>4</v>
      </c>
      <c r="M94" s="5">
        <v>7</v>
      </c>
      <c r="N94" s="5"/>
      <c r="O94" s="5"/>
      <c r="P94" s="5"/>
      <c r="Q94" s="5"/>
      <c r="R94" s="5"/>
      <c r="S94" s="5"/>
      <c r="T94" s="3"/>
      <c r="U94" s="3">
        <f t="shared" si="12"/>
        <v>20</v>
      </c>
      <c r="V94" s="3">
        <f t="shared" si="13"/>
        <v>0</v>
      </c>
      <c r="W94" s="3">
        <f t="shared" si="14"/>
        <v>20</v>
      </c>
      <c r="X94" s="6">
        <f t="shared" si="15"/>
        <v>4</v>
      </c>
    </row>
    <row r="95" spans="1:24" s="2" customFormat="1" ht="15" customHeight="1">
      <c r="A95" s="63"/>
      <c r="B95" s="51" t="s">
        <v>526</v>
      </c>
      <c r="C95" s="163" t="s">
        <v>23</v>
      </c>
      <c r="D95" s="78" t="s">
        <v>24</v>
      </c>
      <c r="E95" s="52">
        <v>1976</v>
      </c>
      <c r="F95" s="28" t="s">
        <v>36</v>
      </c>
      <c r="G95" s="5"/>
      <c r="H95" s="5"/>
      <c r="I95" s="5"/>
      <c r="J95" s="5"/>
      <c r="K95" s="5"/>
      <c r="L95" s="5"/>
      <c r="M95" s="5"/>
      <c r="N95" s="5">
        <v>18</v>
      </c>
      <c r="O95" s="5"/>
      <c r="P95" s="5"/>
      <c r="Q95" s="5"/>
      <c r="R95" s="5"/>
      <c r="S95" s="5"/>
      <c r="T95" s="3"/>
      <c r="U95" s="3">
        <f t="shared" si="12"/>
        <v>18</v>
      </c>
      <c r="V95" s="3">
        <f t="shared" si="13"/>
        <v>0</v>
      </c>
      <c r="W95" s="3">
        <f t="shared" si="14"/>
        <v>18</v>
      </c>
      <c r="X95" s="6">
        <f t="shared" si="15"/>
        <v>1</v>
      </c>
    </row>
    <row r="96" spans="1:24" s="2" customFormat="1" ht="15" customHeight="1">
      <c r="A96" s="63"/>
      <c r="B96" s="69" t="s">
        <v>161</v>
      </c>
      <c r="C96" s="94" t="s">
        <v>114</v>
      </c>
      <c r="D96" s="68" t="s">
        <v>11</v>
      </c>
      <c r="E96" s="52">
        <v>1974</v>
      </c>
      <c r="F96" s="28" t="s">
        <v>36</v>
      </c>
      <c r="G96" s="5">
        <v>6</v>
      </c>
      <c r="H96" s="49"/>
      <c r="I96" s="5"/>
      <c r="J96" s="5">
        <v>11</v>
      </c>
      <c r="K96" s="49"/>
      <c r="L96" s="5"/>
      <c r="M96" s="5"/>
      <c r="N96" s="5"/>
      <c r="O96" s="49"/>
      <c r="P96" s="49"/>
      <c r="Q96" s="49"/>
      <c r="R96" s="5"/>
      <c r="S96" s="5"/>
      <c r="T96" s="3"/>
      <c r="U96" s="3">
        <f t="shared" si="12"/>
        <v>17</v>
      </c>
      <c r="V96" s="3">
        <f t="shared" si="13"/>
        <v>0</v>
      </c>
      <c r="W96" s="3">
        <f t="shared" si="14"/>
        <v>17</v>
      </c>
      <c r="X96" s="6">
        <f t="shared" si="15"/>
        <v>2</v>
      </c>
    </row>
    <row r="97" spans="1:24" s="2" customFormat="1" ht="15" customHeight="1">
      <c r="A97" s="63"/>
      <c r="B97" s="51" t="s">
        <v>159</v>
      </c>
      <c r="C97" s="158" t="s">
        <v>15</v>
      </c>
      <c r="D97" s="68" t="s">
        <v>127</v>
      </c>
      <c r="E97" s="52">
        <v>1974</v>
      </c>
      <c r="F97" s="28" t="s">
        <v>36</v>
      </c>
      <c r="G97" s="5">
        <v>8</v>
      </c>
      <c r="H97" s="103" t="s">
        <v>180</v>
      </c>
      <c r="I97" s="5">
        <v>8</v>
      </c>
      <c r="J97" s="5"/>
      <c r="K97" s="49"/>
      <c r="L97" s="5"/>
      <c r="M97" s="5"/>
      <c r="N97" s="5"/>
      <c r="O97" s="49"/>
      <c r="P97" s="49"/>
      <c r="Q97" s="49"/>
      <c r="R97" s="5"/>
      <c r="S97" s="5"/>
      <c r="T97" s="3"/>
      <c r="U97" s="3">
        <f t="shared" si="12"/>
        <v>16</v>
      </c>
      <c r="V97" s="3">
        <f t="shared" si="13"/>
        <v>0</v>
      </c>
      <c r="W97" s="3">
        <f t="shared" si="14"/>
        <v>16</v>
      </c>
      <c r="X97" s="6">
        <f t="shared" si="15"/>
        <v>2</v>
      </c>
    </row>
    <row r="98" spans="1:24" ht="15" customHeight="1">
      <c r="A98" s="48"/>
      <c r="B98" s="119" t="s">
        <v>417</v>
      </c>
      <c r="C98" s="94" t="s">
        <v>114</v>
      </c>
      <c r="D98" s="78" t="s">
        <v>11</v>
      </c>
      <c r="E98" s="3">
        <v>1973</v>
      </c>
      <c r="F98" s="28" t="s">
        <v>36</v>
      </c>
      <c r="G98" s="5"/>
      <c r="H98" s="5"/>
      <c r="I98" s="5">
        <v>9</v>
      </c>
      <c r="J98" s="5"/>
      <c r="K98" s="49">
        <v>6</v>
      </c>
      <c r="L98" s="5"/>
      <c r="M98" s="5"/>
      <c r="N98" s="5"/>
      <c r="O98" s="5"/>
      <c r="P98" s="5"/>
      <c r="Q98" s="5"/>
      <c r="R98" s="5"/>
      <c r="S98" s="5"/>
      <c r="T98" s="3"/>
      <c r="U98" s="3">
        <f t="shared" si="12"/>
        <v>15</v>
      </c>
      <c r="V98" s="3">
        <f t="shared" si="13"/>
        <v>0</v>
      </c>
      <c r="W98" s="3">
        <f t="shared" si="14"/>
        <v>15</v>
      </c>
      <c r="X98" s="6">
        <f t="shared" si="15"/>
        <v>2</v>
      </c>
    </row>
    <row r="99" spans="1:24" ht="15" customHeight="1">
      <c r="A99" s="48"/>
      <c r="B99" s="51" t="s">
        <v>174</v>
      </c>
      <c r="C99" s="93" t="s">
        <v>145</v>
      </c>
      <c r="D99" s="68" t="s">
        <v>146</v>
      </c>
      <c r="E99" s="52">
        <v>1976</v>
      </c>
      <c r="F99" s="28" t="s">
        <v>36</v>
      </c>
      <c r="G99" s="5">
        <v>1</v>
      </c>
      <c r="H99" s="49">
        <v>2</v>
      </c>
      <c r="I99" s="5">
        <v>4</v>
      </c>
      <c r="J99" s="5">
        <v>3</v>
      </c>
      <c r="K99" s="49"/>
      <c r="L99" s="5"/>
      <c r="M99" s="5">
        <v>1</v>
      </c>
      <c r="N99" s="5">
        <v>1</v>
      </c>
      <c r="O99" s="49"/>
      <c r="P99" s="49"/>
      <c r="Q99" s="49"/>
      <c r="R99" s="5"/>
      <c r="S99" s="5"/>
      <c r="T99" s="3"/>
      <c r="U99" s="3">
        <f t="shared" si="8"/>
        <v>12</v>
      </c>
      <c r="V99" s="3">
        <f t="shared" si="9"/>
        <v>0</v>
      </c>
      <c r="W99" s="3">
        <f t="shared" si="10"/>
        <v>12</v>
      </c>
      <c r="X99" s="6">
        <f t="shared" si="11"/>
        <v>6</v>
      </c>
    </row>
    <row r="100" spans="1:24" s="2" customFormat="1" ht="15" customHeight="1">
      <c r="A100" s="63"/>
      <c r="B100" s="51" t="s">
        <v>173</v>
      </c>
      <c r="C100" s="95" t="s">
        <v>12</v>
      </c>
      <c r="D100" s="68" t="s">
        <v>13</v>
      </c>
      <c r="E100" s="52">
        <v>1975</v>
      </c>
      <c r="F100" s="28" t="s">
        <v>36</v>
      </c>
      <c r="G100" s="5">
        <v>1</v>
      </c>
      <c r="H100" s="49">
        <v>5</v>
      </c>
      <c r="I100" s="5"/>
      <c r="J100" s="5"/>
      <c r="K100" s="49"/>
      <c r="L100" s="5"/>
      <c r="M100" s="5"/>
      <c r="N100" s="5">
        <v>6</v>
      </c>
      <c r="O100" s="49"/>
      <c r="P100" s="49"/>
      <c r="Q100" s="49"/>
      <c r="R100" s="5"/>
      <c r="S100" s="5"/>
      <c r="T100" s="3"/>
      <c r="U100" s="3">
        <f t="shared" si="8"/>
        <v>12</v>
      </c>
      <c r="V100" s="3">
        <f t="shared" si="9"/>
        <v>0</v>
      </c>
      <c r="W100" s="3">
        <f t="shared" si="10"/>
        <v>12</v>
      </c>
      <c r="X100" s="6">
        <f t="shared" si="11"/>
        <v>3</v>
      </c>
    </row>
    <row r="101" spans="1:24" ht="15" customHeight="1">
      <c r="A101" s="48"/>
      <c r="B101" s="73" t="s">
        <v>155</v>
      </c>
      <c r="C101" s="168" t="s">
        <v>63</v>
      </c>
      <c r="D101" s="78" t="s">
        <v>62</v>
      </c>
      <c r="E101" s="52">
        <v>1976</v>
      </c>
      <c r="F101" s="28" t="s">
        <v>36</v>
      </c>
      <c r="G101" s="5">
        <v>12</v>
      </c>
      <c r="H101" s="49"/>
      <c r="I101" s="5"/>
      <c r="J101" s="5"/>
      <c r="K101" s="49"/>
      <c r="L101" s="5"/>
      <c r="M101" s="5"/>
      <c r="N101" s="5"/>
      <c r="O101" s="49"/>
      <c r="P101" s="49"/>
      <c r="Q101" s="49"/>
      <c r="R101" s="5"/>
      <c r="S101" s="5"/>
      <c r="T101" s="3"/>
      <c r="U101" s="3">
        <f t="shared" si="8"/>
        <v>12</v>
      </c>
      <c r="V101" s="3">
        <f t="shared" si="9"/>
        <v>0</v>
      </c>
      <c r="W101" s="3">
        <f t="shared" si="10"/>
        <v>12</v>
      </c>
      <c r="X101" s="6">
        <f t="shared" si="11"/>
        <v>1</v>
      </c>
    </row>
    <row r="102" spans="1:24" ht="15" customHeight="1">
      <c r="A102" s="48"/>
      <c r="B102" s="73" t="s">
        <v>168</v>
      </c>
      <c r="C102" s="95" t="s">
        <v>12</v>
      </c>
      <c r="D102" s="68" t="s">
        <v>13</v>
      </c>
      <c r="E102" s="74">
        <v>1977</v>
      </c>
      <c r="F102" s="28" t="s">
        <v>36</v>
      </c>
      <c r="G102" s="5">
        <v>1</v>
      </c>
      <c r="H102" s="49">
        <v>4</v>
      </c>
      <c r="I102" s="5">
        <v>3</v>
      </c>
      <c r="J102" s="5">
        <v>4</v>
      </c>
      <c r="K102" s="49"/>
      <c r="L102" s="5"/>
      <c r="M102" s="5"/>
      <c r="N102" s="5"/>
      <c r="O102" s="49"/>
      <c r="P102" s="49"/>
      <c r="Q102" s="49"/>
      <c r="R102" s="5"/>
      <c r="S102" s="5"/>
      <c r="T102" s="3"/>
      <c r="U102" s="3">
        <f t="shared" si="8"/>
        <v>12</v>
      </c>
      <c r="V102" s="3">
        <f t="shared" si="9"/>
        <v>0</v>
      </c>
      <c r="W102" s="3">
        <f t="shared" si="10"/>
        <v>12</v>
      </c>
      <c r="X102" s="6">
        <f t="shared" si="11"/>
        <v>4</v>
      </c>
    </row>
    <row r="103" spans="1:24" ht="15" customHeight="1">
      <c r="A103" s="48"/>
      <c r="B103" s="51" t="s">
        <v>156</v>
      </c>
      <c r="C103" s="91" t="s">
        <v>14</v>
      </c>
      <c r="D103" s="68" t="s">
        <v>122</v>
      </c>
      <c r="E103" s="52">
        <v>1974</v>
      </c>
      <c r="F103" s="28" t="s">
        <v>36</v>
      </c>
      <c r="G103" s="5">
        <v>11</v>
      </c>
      <c r="H103" s="49"/>
      <c r="I103" s="5"/>
      <c r="J103" s="5"/>
      <c r="K103" s="49"/>
      <c r="L103" s="5"/>
      <c r="M103" s="5"/>
      <c r="N103" s="5"/>
      <c r="O103" s="49"/>
      <c r="P103" s="49"/>
      <c r="Q103" s="49"/>
      <c r="R103" s="5"/>
      <c r="S103" s="5"/>
      <c r="T103" s="3"/>
      <c r="U103" s="3">
        <f t="shared" si="8"/>
        <v>11</v>
      </c>
      <c r="V103" s="3">
        <f t="shared" si="9"/>
        <v>0</v>
      </c>
      <c r="W103" s="3">
        <f t="shared" si="10"/>
        <v>11</v>
      </c>
      <c r="X103" s="6">
        <f t="shared" si="11"/>
        <v>1</v>
      </c>
    </row>
    <row r="104" spans="1:24" s="2" customFormat="1" ht="15" customHeight="1">
      <c r="A104" s="63"/>
      <c r="B104" s="51" t="s">
        <v>449</v>
      </c>
      <c r="C104" s="139" t="s">
        <v>318</v>
      </c>
      <c r="D104" s="77" t="s">
        <v>208</v>
      </c>
      <c r="E104" s="52">
        <v>1975</v>
      </c>
      <c r="F104" s="28" t="s">
        <v>36</v>
      </c>
      <c r="G104" s="5"/>
      <c r="H104" s="5"/>
      <c r="I104" s="5"/>
      <c r="J104" s="5">
        <v>1</v>
      </c>
      <c r="K104" s="49">
        <v>1</v>
      </c>
      <c r="L104" s="5">
        <v>2</v>
      </c>
      <c r="M104" s="5">
        <v>3</v>
      </c>
      <c r="N104" s="5">
        <v>3</v>
      </c>
      <c r="O104" s="5"/>
      <c r="P104" s="5"/>
      <c r="Q104" s="5"/>
      <c r="R104" s="5"/>
      <c r="S104" s="5"/>
      <c r="T104" s="3"/>
      <c r="U104" s="3">
        <f t="shared" si="8"/>
        <v>10</v>
      </c>
      <c r="V104" s="3">
        <f t="shared" si="9"/>
        <v>0</v>
      </c>
      <c r="W104" s="3">
        <f t="shared" si="10"/>
        <v>10</v>
      </c>
      <c r="X104" s="6">
        <f t="shared" si="11"/>
        <v>5</v>
      </c>
    </row>
    <row r="105" spans="1:24" ht="15" customHeight="1">
      <c r="A105" s="48"/>
      <c r="B105" s="69" t="s">
        <v>447</v>
      </c>
      <c r="C105" s="95" t="s">
        <v>12</v>
      </c>
      <c r="D105" s="68" t="s">
        <v>13</v>
      </c>
      <c r="E105" s="52">
        <v>1975</v>
      </c>
      <c r="F105" s="28" t="s">
        <v>36</v>
      </c>
      <c r="G105" s="5"/>
      <c r="H105" s="5"/>
      <c r="I105" s="5"/>
      <c r="J105" s="5">
        <v>9</v>
      </c>
      <c r="K105" s="49"/>
      <c r="L105" s="5"/>
      <c r="M105" s="5"/>
      <c r="N105" s="5"/>
      <c r="O105" s="5"/>
      <c r="P105" s="5"/>
      <c r="Q105" s="5"/>
      <c r="R105" s="5"/>
      <c r="S105" s="5"/>
      <c r="T105" s="3"/>
      <c r="U105" s="3">
        <f t="shared" si="8"/>
        <v>9</v>
      </c>
      <c r="V105" s="3">
        <f t="shared" si="9"/>
        <v>0</v>
      </c>
      <c r="W105" s="3">
        <f t="shared" si="10"/>
        <v>9</v>
      </c>
      <c r="X105" s="6">
        <f t="shared" si="11"/>
        <v>1</v>
      </c>
    </row>
    <row r="106" spans="1:24" ht="15" customHeight="1">
      <c r="A106" s="48"/>
      <c r="B106" s="4" t="s">
        <v>418</v>
      </c>
      <c r="C106" s="96" t="s">
        <v>151</v>
      </c>
      <c r="D106" s="129" t="s">
        <v>18</v>
      </c>
      <c r="E106" s="3">
        <v>1973</v>
      </c>
      <c r="F106" s="28" t="s">
        <v>36</v>
      </c>
      <c r="G106" s="5"/>
      <c r="H106" s="5"/>
      <c r="I106" s="5">
        <v>7</v>
      </c>
      <c r="J106" s="5"/>
      <c r="K106" s="49"/>
      <c r="L106" s="5"/>
      <c r="M106" s="5"/>
      <c r="N106" s="5"/>
      <c r="O106" s="5"/>
      <c r="P106" s="5"/>
      <c r="Q106" s="5"/>
      <c r="R106" s="5"/>
      <c r="S106" s="5"/>
      <c r="T106" s="3"/>
      <c r="U106" s="3">
        <f t="shared" ref="U106:U132" si="16">SUM(G106:T106)-V106</f>
        <v>7</v>
      </c>
      <c r="V106" s="3">
        <f t="shared" ref="V106:V132" si="17">IF(X106&gt;=11,MIN(G106:T106),"0")+IF(X106&gt;=12,SMALL(G106:T106,2),"0")+IF(X106&gt;=13,SMALL(G106:T106,3),"0")+IF(X106&gt;=14,SMALL(G106:T106,4),"0")</f>
        <v>0</v>
      </c>
      <c r="W106" s="3">
        <f t="shared" ref="W106:W132" si="18">SUM(G106:T106)</f>
        <v>7</v>
      </c>
      <c r="X106" s="6">
        <f t="shared" ref="X106:X132" si="19">COUNTIF(G106:T106,"&gt;=1")</f>
        <v>1</v>
      </c>
    </row>
    <row r="107" spans="1:24" ht="15" customHeight="1">
      <c r="A107" s="48"/>
      <c r="B107" s="51" t="s">
        <v>332</v>
      </c>
      <c r="C107" s="95" t="s">
        <v>12</v>
      </c>
      <c r="D107" s="68" t="s">
        <v>13</v>
      </c>
      <c r="E107" s="52">
        <v>1974</v>
      </c>
      <c r="F107" s="28" t="s">
        <v>36</v>
      </c>
      <c r="G107" s="5"/>
      <c r="H107" s="49">
        <v>6</v>
      </c>
      <c r="I107" s="5"/>
      <c r="J107" s="5"/>
      <c r="K107" s="49"/>
      <c r="L107" s="5"/>
      <c r="M107" s="5"/>
      <c r="N107" s="5"/>
      <c r="O107" s="49"/>
      <c r="P107" s="49"/>
      <c r="Q107" s="49"/>
      <c r="R107" s="5"/>
      <c r="S107" s="5"/>
      <c r="T107" s="3"/>
      <c r="U107" s="3">
        <f t="shared" si="16"/>
        <v>6</v>
      </c>
      <c r="V107" s="3">
        <f t="shared" si="17"/>
        <v>0</v>
      </c>
      <c r="W107" s="3">
        <f t="shared" si="18"/>
        <v>6</v>
      </c>
      <c r="X107" s="6">
        <f t="shared" si="19"/>
        <v>1</v>
      </c>
    </row>
    <row r="108" spans="1:24" s="2" customFormat="1" ht="15" customHeight="1">
      <c r="A108" s="64"/>
      <c r="B108" s="51" t="s">
        <v>337</v>
      </c>
      <c r="C108" s="91" t="s">
        <v>14</v>
      </c>
      <c r="D108" s="68" t="s">
        <v>122</v>
      </c>
      <c r="E108" s="52">
        <v>1976</v>
      </c>
      <c r="F108" s="28" t="s">
        <v>36</v>
      </c>
      <c r="G108" s="5"/>
      <c r="H108" s="49">
        <v>1</v>
      </c>
      <c r="I108" s="5">
        <v>1</v>
      </c>
      <c r="J108" s="5">
        <v>1</v>
      </c>
      <c r="K108" s="49">
        <v>1</v>
      </c>
      <c r="L108" s="5">
        <v>1</v>
      </c>
      <c r="M108" s="5">
        <v>1</v>
      </c>
      <c r="N108" s="5"/>
      <c r="O108" s="49"/>
      <c r="P108" s="49"/>
      <c r="Q108" s="49"/>
      <c r="R108" s="5"/>
      <c r="S108" s="5"/>
      <c r="T108" s="3"/>
      <c r="U108" s="3">
        <f t="shared" si="16"/>
        <v>6</v>
      </c>
      <c r="V108" s="3">
        <f t="shared" si="17"/>
        <v>0</v>
      </c>
      <c r="W108" s="3">
        <f t="shared" si="18"/>
        <v>6</v>
      </c>
      <c r="X108" s="6">
        <f t="shared" si="19"/>
        <v>6</v>
      </c>
    </row>
    <row r="109" spans="1:24" ht="15" customHeight="1">
      <c r="A109" s="48"/>
      <c r="B109" s="51" t="s">
        <v>334</v>
      </c>
      <c r="C109" s="93" t="s">
        <v>145</v>
      </c>
      <c r="D109" s="68" t="s">
        <v>146</v>
      </c>
      <c r="E109" s="52">
        <v>1974</v>
      </c>
      <c r="F109" s="28" t="s">
        <v>36</v>
      </c>
      <c r="G109" s="5"/>
      <c r="H109" s="49">
        <v>1</v>
      </c>
      <c r="I109" s="5"/>
      <c r="J109" s="5"/>
      <c r="K109" s="49"/>
      <c r="L109" s="5"/>
      <c r="M109" s="5">
        <v>5</v>
      </c>
      <c r="N109" s="5"/>
      <c r="O109" s="49"/>
      <c r="P109" s="49"/>
      <c r="Q109" s="49"/>
      <c r="R109" s="5"/>
      <c r="S109" s="5"/>
      <c r="T109" s="3"/>
      <c r="U109" s="3">
        <f t="shared" si="16"/>
        <v>6</v>
      </c>
      <c r="V109" s="3">
        <f t="shared" si="17"/>
        <v>0</v>
      </c>
      <c r="W109" s="3">
        <f t="shared" si="18"/>
        <v>6</v>
      </c>
      <c r="X109" s="6">
        <f t="shared" si="19"/>
        <v>2</v>
      </c>
    </row>
    <row r="110" spans="1:24" ht="15" customHeight="1">
      <c r="A110" s="48"/>
      <c r="B110" s="73" t="s">
        <v>335</v>
      </c>
      <c r="C110" s="95" t="s">
        <v>12</v>
      </c>
      <c r="D110" s="68" t="s">
        <v>13</v>
      </c>
      <c r="E110" s="74">
        <v>1974</v>
      </c>
      <c r="F110" s="28" t="s">
        <v>36</v>
      </c>
      <c r="G110" s="5"/>
      <c r="H110" s="49">
        <v>1</v>
      </c>
      <c r="I110" s="5"/>
      <c r="J110" s="5">
        <v>2</v>
      </c>
      <c r="K110" s="49">
        <v>1</v>
      </c>
      <c r="L110" s="5">
        <v>1</v>
      </c>
      <c r="M110" s="5"/>
      <c r="N110" s="5">
        <v>1</v>
      </c>
      <c r="O110" s="5"/>
      <c r="P110" s="5"/>
      <c r="Q110" s="5"/>
      <c r="R110" s="5"/>
      <c r="S110" s="5"/>
      <c r="T110" s="3"/>
      <c r="U110" s="3">
        <f t="shared" si="16"/>
        <v>6</v>
      </c>
      <c r="V110" s="3">
        <f t="shared" si="17"/>
        <v>0</v>
      </c>
      <c r="W110" s="3">
        <f t="shared" si="18"/>
        <v>6</v>
      </c>
      <c r="X110" s="6">
        <f t="shared" si="19"/>
        <v>5</v>
      </c>
    </row>
    <row r="111" spans="1:24" ht="15" customHeight="1">
      <c r="A111" s="48"/>
      <c r="B111" s="70" t="s">
        <v>162</v>
      </c>
      <c r="C111" s="125" t="s">
        <v>116</v>
      </c>
      <c r="D111" s="72" t="s">
        <v>71</v>
      </c>
      <c r="E111" s="52">
        <v>1976</v>
      </c>
      <c r="F111" s="28" t="s">
        <v>36</v>
      </c>
      <c r="G111" s="1">
        <v>5</v>
      </c>
      <c r="H111" s="49"/>
      <c r="I111" s="5"/>
      <c r="J111" s="5"/>
      <c r="K111" s="49"/>
      <c r="L111" s="5"/>
      <c r="M111" s="5"/>
      <c r="N111" s="5"/>
      <c r="O111" s="49"/>
      <c r="P111" s="49"/>
      <c r="Q111" s="54"/>
      <c r="R111" s="5"/>
      <c r="S111" s="5"/>
      <c r="T111" s="3"/>
      <c r="U111" s="3">
        <f t="shared" si="16"/>
        <v>5</v>
      </c>
      <c r="V111" s="3">
        <f t="shared" si="17"/>
        <v>0</v>
      </c>
      <c r="W111" s="3">
        <f t="shared" si="18"/>
        <v>5</v>
      </c>
      <c r="X111" s="6">
        <f t="shared" si="19"/>
        <v>1</v>
      </c>
    </row>
    <row r="112" spans="1:24" ht="15" customHeight="1">
      <c r="A112" s="48"/>
      <c r="B112" s="51" t="s">
        <v>179</v>
      </c>
      <c r="C112" s="95" t="s">
        <v>12</v>
      </c>
      <c r="D112" s="128" t="s">
        <v>13</v>
      </c>
      <c r="E112" s="52">
        <v>1975</v>
      </c>
      <c r="F112" s="28" t="s">
        <v>36</v>
      </c>
      <c r="G112" s="49" t="s">
        <v>180</v>
      </c>
      <c r="H112" s="49">
        <v>1</v>
      </c>
      <c r="I112" s="5">
        <v>2</v>
      </c>
      <c r="J112" s="5"/>
      <c r="K112" s="49">
        <v>1</v>
      </c>
      <c r="L112" s="5"/>
      <c r="M112" s="5">
        <v>1</v>
      </c>
      <c r="N112" s="5"/>
      <c r="O112" s="49"/>
      <c r="P112" s="49"/>
      <c r="Q112" s="49"/>
      <c r="R112" s="5"/>
      <c r="S112" s="5"/>
      <c r="T112" s="3"/>
      <c r="U112" s="3">
        <f t="shared" si="16"/>
        <v>5</v>
      </c>
      <c r="V112" s="3">
        <f t="shared" si="17"/>
        <v>0</v>
      </c>
      <c r="W112" s="3">
        <f t="shared" si="18"/>
        <v>5</v>
      </c>
      <c r="X112" s="6">
        <f t="shared" si="19"/>
        <v>4</v>
      </c>
    </row>
    <row r="113" spans="2:24">
      <c r="B113" s="104" t="s">
        <v>527</v>
      </c>
      <c r="C113" s="153" t="s">
        <v>34</v>
      </c>
      <c r="D113" s="133" t="s">
        <v>35</v>
      </c>
      <c r="E113" s="52">
        <v>1976</v>
      </c>
      <c r="F113" s="28" t="s">
        <v>36</v>
      </c>
      <c r="G113" s="5"/>
      <c r="H113" s="5"/>
      <c r="I113" s="5"/>
      <c r="J113" s="5"/>
      <c r="K113" s="5"/>
      <c r="L113" s="5"/>
      <c r="M113" s="5"/>
      <c r="N113" s="5">
        <v>4</v>
      </c>
      <c r="O113" s="5"/>
      <c r="P113" s="5"/>
      <c r="Q113" s="5"/>
      <c r="R113" s="5"/>
      <c r="S113" s="5"/>
      <c r="T113" s="3"/>
      <c r="U113" s="3">
        <f t="shared" si="16"/>
        <v>4</v>
      </c>
      <c r="V113" s="3">
        <f t="shared" si="17"/>
        <v>0</v>
      </c>
      <c r="W113" s="3">
        <f t="shared" si="18"/>
        <v>4</v>
      </c>
      <c r="X113" s="6">
        <f t="shared" si="19"/>
        <v>1</v>
      </c>
    </row>
    <row r="114" spans="2:24">
      <c r="B114" s="51" t="s">
        <v>169</v>
      </c>
      <c r="C114" s="88" t="s">
        <v>9</v>
      </c>
      <c r="D114" s="68" t="s">
        <v>164</v>
      </c>
      <c r="E114" s="52">
        <v>1974</v>
      </c>
      <c r="F114" s="28" t="s">
        <v>36</v>
      </c>
      <c r="G114" s="5">
        <v>1</v>
      </c>
      <c r="H114" s="49"/>
      <c r="I114" s="5">
        <v>1</v>
      </c>
      <c r="J114" s="5">
        <v>1</v>
      </c>
      <c r="K114" s="49">
        <v>1</v>
      </c>
      <c r="L114" s="5"/>
      <c r="M114" s="5"/>
      <c r="N114" s="5"/>
      <c r="O114" s="49"/>
      <c r="P114" s="49"/>
      <c r="Q114" s="49"/>
      <c r="R114" s="5"/>
      <c r="S114" s="5"/>
      <c r="T114" s="3"/>
      <c r="U114" s="3">
        <f t="shared" si="16"/>
        <v>4</v>
      </c>
      <c r="V114" s="3">
        <f t="shared" si="17"/>
        <v>0</v>
      </c>
      <c r="W114" s="3">
        <f t="shared" si="18"/>
        <v>4</v>
      </c>
      <c r="X114" s="6">
        <f t="shared" si="19"/>
        <v>4</v>
      </c>
    </row>
    <row r="115" spans="2:24">
      <c r="B115" s="51" t="s">
        <v>495</v>
      </c>
      <c r="C115" s="88" t="s">
        <v>9</v>
      </c>
      <c r="D115" s="68" t="s">
        <v>164</v>
      </c>
      <c r="E115" s="52">
        <v>1976</v>
      </c>
      <c r="F115" s="28" t="s">
        <v>36</v>
      </c>
      <c r="G115" s="5"/>
      <c r="H115" s="5"/>
      <c r="I115" s="5"/>
      <c r="J115" s="5"/>
      <c r="K115" s="5"/>
      <c r="L115" s="5">
        <v>1</v>
      </c>
      <c r="M115" s="5"/>
      <c r="N115" s="5">
        <v>2</v>
      </c>
      <c r="O115" s="5"/>
      <c r="P115" s="5"/>
      <c r="Q115" s="5"/>
      <c r="R115" s="5"/>
      <c r="S115" s="5"/>
      <c r="T115" s="3"/>
      <c r="U115" s="3">
        <f t="shared" si="16"/>
        <v>3</v>
      </c>
      <c r="V115" s="3">
        <f t="shared" si="17"/>
        <v>0</v>
      </c>
      <c r="W115" s="3">
        <f t="shared" si="18"/>
        <v>3</v>
      </c>
      <c r="X115" s="6">
        <f t="shared" si="19"/>
        <v>2</v>
      </c>
    </row>
    <row r="116" spans="2:24">
      <c r="B116" s="51" t="s">
        <v>336</v>
      </c>
      <c r="C116" s="124" t="s">
        <v>12</v>
      </c>
      <c r="D116" s="68" t="s">
        <v>13</v>
      </c>
      <c r="E116" s="52">
        <v>1975</v>
      </c>
      <c r="F116" s="28" t="s">
        <v>36</v>
      </c>
      <c r="G116" s="5"/>
      <c r="H116" s="49">
        <v>1</v>
      </c>
      <c r="I116" s="5">
        <v>1</v>
      </c>
      <c r="J116" s="5"/>
      <c r="K116" s="49">
        <v>1</v>
      </c>
      <c r="L116" s="5"/>
      <c r="M116" s="5"/>
      <c r="N116" s="5"/>
      <c r="O116" s="49"/>
      <c r="P116" s="49"/>
      <c r="Q116" s="49"/>
      <c r="R116" s="5"/>
      <c r="S116" s="5"/>
      <c r="T116" s="5"/>
      <c r="U116" s="3">
        <f t="shared" si="16"/>
        <v>3</v>
      </c>
      <c r="V116" s="3">
        <f t="shared" si="17"/>
        <v>0</v>
      </c>
      <c r="W116" s="3">
        <f t="shared" si="18"/>
        <v>3</v>
      </c>
      <c r="X116" s="6">
        <f t="shared" si="19"/>
        <v>3</v>
      </c>
    </row>
    <row r="117" spans="2:24">
      <c r="B117" s="4" t="s">
        <v>496</v>
      </c>
      <c r="C117" s="87" t="s">
        <v>15</v>
      </c>
      <c r="D117" s="68" t="s">
        <v>127</v>
      </c>
      <c r="E117" s="3">
        <v>1975</v>
      </c>
      <c r="F117" s="28" t="s">
        <v>36</v>
      </c>
      <c r="G117" s="5"/>
      <c r="H117" s="5"/>
      <c r="I117" s="5"/>
      <c r="J117" s="5"/>
      <c r="K117" s="5"/>
      <c r="L117" s="5">
        <v>1</v>
      </c>
      <c r="M117" s="5">
        <v>1</v>
      </c>
      <c r="N117" s="5">
        <v>1</v>
      </c>
      <c r="O117" s="5"/>
      <c r="P117" s="5"/>
      <c r="Q117" s="5"/>
      <c r="R117" s="5"/>
      <c r="S117" s="5"/>
      <c r="T117" s="3"/>
      <c r="U117" s="3">
        <f t="shared" si="16"/>
        <v>3</v>
      </c>
      <c r="V117" s="3">
        <f t="shared" si="17"/>
        <v>0</v>
      </c>
      <c r="W117" s="3">
        <f t="shared" si="18"/>
        <v>3</v>
      </c>
      <c r="X117" s="6">
        <f t="shared" si="19"/>
        <v>3</v>
      </c>
    </row>
    <row r="118" spans="2:24">
      <c r="B118" s="51" t="s">
        <v>175</v>
      </c>
      <c r="C118" s="91" t="s">
        <v>14</v>
      </c>
      <c r="D118" s="68" t="s">
        <v>122</v>
      </c>
      <c r="E118" s="52">
        <v>1976</v>
      </c>
      <c r="F118" s="28" t="s">
        <v>36</v>
      </c>
      <c r="G118" s="5">
        <v>1</v>
      </c>
      <c r="H118" s="49">
        <v>1</v>
      </c>
      <c r="I118" s="5"/>
      <c r="J118" s="5"/>
      <c r="K118" s="49"/>
      <c r="L118" s="5"/>
      <c r="M118" s="5"/>
      <c r="N118" s="5"/>
      <c r="O118" s="49"/>
      <c r="P118" s="49"/>
      <c r="Q118" s="49"/>
      <c r="R118" s="5"/>
      <c r="S118" s="5"/>
      <c r="T118" s="3"/>
      <c r="U118" s="3">
        <f t="shared" si="16"/>
        <v>2</v>
      </c>
      <c r="V118" s="3">
        <f t="shared" si="17"/>
        <v>0</v>
      </c>
      <c r="W118" s="3">
        <f t="shared" si="18"/>
        <v>2</v>
      </c>
      <c r="X118" s="6">
        <f t="shared" si="19"/>
        <v>2</v>
      </c>
    </row>
    <row r="119" spans="2:24">
      <c r="B119" s="70" t="s">
        <v>508</v>
      </c>
      <c r="C119" s="71" t="s">
        <v>116</v>
      </c>
      <c r="D119" s="72" t="s">
        <v>71</v>
      </c>
      <c r="E119" s="3">
        <v>1973</v>
      </c>
      <c r="F119" s="28" t="s">
        <v>36</v>
      </c>
      <c r="G119" s="5"/>
      <c r="H119" s="5"/>
      <c r="I119" s="5"/>
      <c r="J119" s="5"/>
      <c r="K119" s="5"/>
      <c r="L119" s="5"/>
      <c r="M119" s="5">
        <v>2</v>
      </c>
      <c r="N119" s="5"/>
      <c r="O119" s="5"/>
      <c r="P119" s="5"/>
      <c r="Q119" s="5"/>
      <c r="R119" s="5"/>
      <c r="S119" s="5"/>
      <c r="T119" s="3"/>
      <c r="U119" s="3">
        <f t="shared" si="16"/>
        <v>2</v>
      </c>
      <c r="V119" s="3">
        <f t="shared" si="17"/>
        <v>0</v>
      </c>
      <c r="W119" s="3">
        <f t="shared" si="18"/>
        <v>2</v>
      </c>
      <c r="X119" s="6">
        <f t="shared" si="19"/>
        <v>1</v>
      </c>
    </row>
    <row r="120" spans="2:24">
      <c r="B120" s="51" t="s">
        <v>170</v>
      </c>
      <c r="C120" s="131" t="s">
        <v>15</v>
      </c>
      <c r="D120" s="68" t="s">
        <v>127</v>
      </c>
      <c r="E120" s="52">
        <v>1976</v>
      </c>
      <c r="F120" s="28" t="s">
        <v>36</v>
      </c>
      <c r="G120" s="5">
        <v>1</v>
      </c>
      <c r="H120" s="49"/>
      <c r="I120" s="5"/>
      <c r="J120" s="5"/>
      <c r="K120" s="49"/>
      <c r="L120" s="5"/>
      <c r="M120" s="5"/>
      <c r="N120" s="5"/>
      <c r="O120" s="49"/>
      <c r="P120" s="49"/>
      <c r="Q120" s="49"/>
      <c r="R120" s="5"/>
      <c r="S120" s="5"/>
      <c r="T120" s="3"/>
      <c r="U120" s="3">
        <f t="shared" si="16"/>
        <v>1</v>
      </c>
      <c r="V120" s="3">
        <f t="shared" si="17"/>
        <v>0</v>
      </c>
      <c r="W120" s="3">
        <f t="shared" si="18"/>
        <v>1</v>
      </c>
      <c r="X120" s="6">
        <f t="shared" si="19"/>
        <v>1</v>
      </c>
    </row>
    <row r="121" spans="2:24">
      <c r="B121" s="51" t="s">
        <v>171</v>
      </c>
      <c r="C121" s="137" t="s">
        <v>172</v>
      </c>
      <c r="D121" s="68" t="s">
        <v>33</v>
      </c>
      <c r="E121" s="52">
        <v>1977</v>
      </c>
      <c r="F121" s="28" t="s">
        <v>36</v>
      </c>
      <c r="G121" s="5">
        <v>1</v>
      </c>
      <c r="H121" s="49"/>
      <c r="I121" s="5"/>
      <c r="J121" s="5"/>
      <c r="K121" s="49"/>
      <c r="L121" s="5"/>
      <c r="M121" s="5"/>
      <c r="N121" s="5"/>
      <c r="O121" s="49"/>
      <c r="P121" s="49"/>
      <c r="Q121" s="49"/>
      <c r="R121" s="5"/>
      <c r="S121" s="5"/>
      <c r="T121" s="3"/>
      <c r="U121" s="3">
        <f t="shared" si="16"/>
        <v>1</v>
      </c>
      <c r="V121" s="3">
        <f t="shared" si="17"/>
        <v>0</v>
      </c>
      <c r="W121" s="3">
        <f t="shared" si="18"/>
        <v>1</v>
      </c>
      <c r="X121" s="6">
        <f t="shared" si="19"/>
        <v>1</v>
      </c>
    </row>
    <row r="122" spans="2:24">
      <c r="B122" s="51" t="s">
        <v>176</v>
      </c>
      <c r="C122" s="91" t="s">
        <v>14</v>
      </c>
      <c r="D122" s="68" t="s">
        <v>122</v>
      </c>
      <c r="E122" s="52">
        <v>1977</v>
      </c>
      <c r="F122" s="28" t="s">
        <v>36</v>
      </c>
      <c r="G122" s="5">
        <v>1</v>
      </c>
      <c r="H122" s="49"/>
      <c r="I122" s="5"/>
      <c r="J122" s="5"/>
      <c r="K122" s="49"/>
      <c r="L122" s="5"/>
      <c r="M122" s="5"/>
      <c r="N122" s="5"/>
      <c r="O122" s="5"/>
      <c r="P122" s="49"/>
      <c r="Q122" s="49"/>
      <c r="R122" s="5"/>
      <c r="S122" s="5"/>
      <c r="T122" s="3"/>
      <c r="U122" s="3">
        <f t="shared" si="16"/>
        <v>1</v>
      </c>
      <c r="V122" s="3">
        <f t="shared" si="17"/>
        <v>0</v>
      </c>
      <c r="W122" s="3">
        <f t="shared" si="18"/>
        <v>1</v>
      </c>
      <c r="X122" s="6">
        <f t="shared" si="19"/>
        <v>1</v>
      </c>
    </row>
    <row r="123" spans="2:24">
      <c r="B123" s="73" t="s">
        <v>177</v>
      </c>
      <c r="C123" s="95" t="s">
        <v>12</v>
      </c>
      <c r="D123" s="128" t="s">
        <v>13</v>
      </c>
      <c r="E123" s="52">
        <v>1976</v>
      </c>
      <c r="F123" s="28" t="s">
        <v>36</v>
      </c>
      <c r="G123" s="5">
        <v>1</v>
      </c>
      <c r="H123" s="49"/>
      <c r="I123" s="5"/>
      <c r="J123" s="5"/>
      <c r="K123" s="49"/>
      <c r="L123" s="5"/>
      <c r="M123" s="5"/>
      <c r="N123" s="5"/>
      <c r="O123" s="49"/>
      <c r="P123" s="49"/>
      <c r="Q123" s="49"/>
      <c r="R123" s="5"/>
      <c r="S123" s="5"/>
      <c r="T123" s="3"/>
      <c r="U123" s="3">
        <f t="shared" si="16"/>
        <v>1</v>
      </c>
      <c r="V123" s="3">
        <f t="shared" si="17"/>
        <v>0</v>
      </c>
      <c r="W123" s="3">
        <f t="shared" si="18"/>
        <v>1</v>
      </c>
      <c r="X123" s="6">
        <f t="shared" si="19"/>
        <v>1</v>
      </c>
    </row>
    <row r="124" spans="2:24">
      <c r="B124" s="51" t="s">
        <v>333</v>
      </c>
      <c r="C124" s="124" t="s">
        <v>12</v>
      </c>
      <c r="D124" s="68" t="s">
        <v>13</v>
      </c>
      <c r="E124" s="52">
        <v>1977</v>
      </c>
      <c r="F124" s="28" t="s">
        <v>36</v>
      </c>
      <c r="G124" s="5"/>
      <c r="H124" s="49">
        <v>1</v>
      </c>
      <c r="I124" s="5"/>
      <c r="J124" s="5"/>
      <c r="K124" s="49"/>
      <c r="L124" s="5"/>
      <c r="M124" s="5"/>
      <c r="N124" s="5"/>
      <c r="O124" s="49"/>
      <c r="P124" s="49"/>
      <c r="Q124" s="49"/>
      <c r="R124" s="5"/>
      <c r="S124" s="5"/>
      <c r="T124" s="3"/>
      <c r="U124" s="3">
        <f t="shared" si="16"/>
        <v>1</v>
      </c>
      <c r="V124" s="3">
        <f t="shared" si="17"/>
        <v>0</v>
      </c>
      <c r="W124" s="3">
        <f t="shared" si="18"/>
        <v>1</v>
      </c>
      <c r="X124" s="6">
        <f t="shared" si="19"/>
        <v>1</v>
      </c>
    </row>
    <row r="125" spans="2:24">
      <c r="B125" s="51" t="s">
        <v>450</v>
      </c>
      <c r="C125" s="130" t="s">
        <v>9</v>
      </c>
      <c r="D125" s="68" t="s">
        <v>164</v>
      </c>
      <c r="E125" s="52">
        <v>1976</v>
      </c>
      <c r="F125" s="28" t="s">
        <v>36</v>
      </c>
      <c r="G125" s="5"/>
      <c r="H125" s="5"/>
      <c r="I125" s="5"/>
      <c r="J125" s="5">
        <v>1</v>
      </c>
      <c r="K125" s="49"/>
      <c r="L125" s="5"/>
      <c r="M125" s="5"/>
      <c r="N125" s="5"/>
      <c r="O125" s="5"/>
      <c r="P125" s="5"/>
      <c r="Q125" s="5"/>
      <c r="R125" s="5"/>
      <c r="S125" s="5"/>
      <c r="T125" s="3"/>
      <c r="U125" s="3">
        <f t="shared" si="16"/>
        <v>1</v>
      </c>
      <c r="V125" s="3">
        <f t="shared" si="17"/>
        <v>0</v>
      </c>
      <c r="W125" s="3">
        <f t="shared" si="18"/>
        <v>1</v>
      </c>
      <c r="X125" s="6">
        <f t="shared" si="19"/>
        <v>1</v>
      </c>
    </row>
    <row r="126" spans="2:24">
      <c r="B126" s="51" t="s">
        <v>494</v>
      </c>
      <c r="C126" s="88" t="s">
        <v>9</v>
      </c>
      <c r="D126" s="68" t="s">
        <v>164</v>
      </c>
      <c r="E126" s="52">
        <v>1977</v>
      </c>
      <c r="F126" s="28" t="s">
        <v>36</v>
      </c>
      <c r="G126" s="5"/>
      <c r="H126" s="5"/>
      <c r="I126" s="5"/>
      <c r="J126" s="5"/>
      <c r="K126" s="5"/>
      <c r="L126" s="5">
        <v>1</v>
      </c>
      <c r="M126" s="5"/>
      <c r="N126" s="5"/>
      <c r="O126" s="5"/>
      <c r="P126" s="5"/>
      <c r="Q126" s="5"/>
      <c r="R126" s="5"/>
      <c r="S126" s="5"/>
      <c r="T126" s="3"/>
      <c r="U126" s="3">
        <f t="shared" si="16"/>
        <v>1</v>
      </c>
      <c r="V126" s="3">
        <f t="shared" si="17"/>
        <v>0</v>
      </c>
      <c r="W126" s="3">
        <f t="shared" si="18"/>
        <v>1</v>
      </c>
      <c r="X126" s="6">
        <f t="shared" si="19"/>
        <v>1</v>
      </c>
    </row>
    <row r="127" spans="2:24">
      <c r="B127" s="70" t="s">
        <v>509</v>
      </c>
      <c r="C127" s="125" t="s">
        <v>116</v>
      </c>
      <c r="D127" s="72" t="s">
        <v>71</v>
      </c>
      <c r="E127" s="52">
        <v>1974</v>
      </c>
      <c r="F127" s="28" t="s">
        <v>36</v>
      </c>
      <c r="G127" s="5"/>
      <c r="H127" s="5"/>
      <c r="I127" s="5"/>
      <c r="J127" s="5"/>
      <c r="K127" s="5"/>
      <c r="L127" s="5"/>
      <c r="M127" s="5">
        <v>1</v>
      </c>
      <c r="N127" s="5"/>
      <c r="O127" s="5"/>
      <c r="P127" s="5"/>
      <c r="Q127" s="5"/>
      <c r="R127" s="5"/>
      <c r="S127" s="5"/>
      <c r="T127" s="3"/>
      <c r="U127" s="3">
        <f t="shared" si="16"/>
        <v>1</v>
      </c>
      <c r="V127" s="3">
        <f t="shared" si="17"/>
        <v>0</v>
      </c>
      <c r="W127" s="3">
        <f t="shared" si="18"/>
        <v>1</v>
      </c>
      <c r="X127" s="6">
        <f t="shared" si="19"/>
        <v>1</v>
      </c>
    </row>
    <row r="128" spans="2:24">
      <c r="B128" s="51" t="s">
        <v>528</v>
      </c>
      <c r="C128" s="88" t="s">
        <v>29</v>
      </c>
      <c r="D128" s="68" t="s">
        <v>30</v>
      </c>
      <c r="E128" s="3">
        <v>1975</v>
      </c>
      <c r="F128" s="28" t="s">
        <v>36</v>
      </c>
      <c r="G128" s="5"/>
      <c r="H128" s="5"/>
      <c r="I128" s="5"/>
      <c r="J128" s="5"/>
      <c r="K128" s="5"/>
      <c r="L128" s="5"/>
      <c r="M128" s="5"/>
      <c r="N128" s="5">
        <v>1</v>
      </c>
      <c r="O128" s="5"/>
      <c r="P128" s="5"/>
      <c r="Q128" s="5"/>
      <c r="R128" s="5"/>
      <c r="S128" s="5"/>
      <c r="T128" s="3"/>
      <c r="U128" s="3">
        <f t="shared" si="16"/>
        <v>1</v>
      </c>
      <c r="V128" s="3">
        <f t="shared" si="17"/>
        <v>0</v>
      </c>
      <c r="W128" s="3">
        <f t="shared" si="18"/>
        <v>1</v>
      </c>
      <c r="X128" s="6">
        <f t="shared" si="19"/>
        <v>1</v>
      </c>
    </row>
    <row r="129" spans="1:24">
      <c r="B129" s="51" t="s">
        <v>529</v>
      </c>
      <c r="C129" s="95" t="s">
        <v>12</v>
      </c>
      <c r="D129" s="68" t="s">
        <v>13</v>
      </c>
      <c r="E129" s="52">
        <v>1975</v>
      </c>
      <c r="F129" s="28" t="s">
        <v>36</v>
      </c>
      <c r="G129" s="5"/>
      <c r="H129" s="5"/>
      <c r="I129" s="5"/>
      <c r="J129" s="5"/>
      <c r="K129" s="5"/>
      <c r="L129" s="5"/>
      <c r="M129" s="5"/>
      <c r="N129" s="5">
        <v>1</v>
      </c>
      <c r="O129" s="5"/>
      <c r="P129" s="5"/>
      <c r="Q129" s="5"/>
      <c r="R129" s="5"/>
      <c r="S129" s="5"/>
      <c r="T129" s="3"/>
      <c r="U129" s="3">
        <f t="shared" si="16"/>
        <v>1</v>
      </c>
      <c r="V129" s="3">
        <f t="shared" si="17"/>
        <v>0</v>
      </c>
      <c r="W129" s="3">
        <f t="shared" si="18"/>
        <v>1</v>
      </c>
      <c r="X129" s="6">
        <f t="shared" si="19"/>
        <v>1</v>
      </c>
    </row>
    <row r="130" spans="1:24">
      <c r="B130" s="73" t="s">
        <v>530</v>
      </c>
      <c r="C130" s="95" t="s">
        <v>12</v>
      </c>
      <c r="D130" s="68" t="s">
        <v>13</v>
      </c>
      <c r="E130" s="52">
        <v>1976</v>
      </c>
      <c r="F130" s="28" t="s">
        <v>36</v>
      </c>
      <c r="G130" s="5"/>
      <c r="H130" s="5"/>
      <c r="I130" s="5"/>
      <c r="J130" s="5"/>
      <c r="K130" s="5"/>
      <c r="L130" s="5"/>
      <c r="M130" s="5"/>
      <c r="N130" s="5">
        <v>1</v>
      </c>
      <c r="O130" s="5"/>
      <c r="P130" s="5"/>
      <c r="Q130" s="5"/>
      <c r="R130" s="5"/>
      <c r="S130" s="5"/>
      <c r="T130" s="3"/>
      <c r="U130" s="3">
        <f t="shared" si="16"/>
        <v>1</v>
      </c>
      <c r="V130" s="3">
        <f t="shared" si="17"/>
        <v>0</v>
      </c>
      <c r="W130" s="3">
        <f t="shared" si="18"/>
        <v>1</v>
      </c>
      <c r="X130" s="6">
        <f t="shared" si="19"/>
        <v>1</v>
      </c>
    </row>
    <row r="131" spans="1:24">
      <c r="B131" s="69" t="s">
        <v>510</v>
      </c>
      <c r="C131" s="89" t="s">
        <v>184</v>
      </c>
      <c r="D131" s="68" t="s">
        <v>185</v>
      </c>
      <c r="E131" s="3">
        <v>1975</v>
      </c>
      <c r="F131" s="28" t="s">
        <v>36</v>
      </c>
      <c r="G131" s="5"/>
      <c r="H131" s="5"/>
      <c r="I131" s="5"/>
      <c r="J131" s="5"/>
      <c r="K131" s="5"/>
      <c r="L131" s="5"/>
      <c r="M131" s="103" t="s">
        <v>180</v>
      </c>
      <c r="N131" s="5"/>
      <c r="O131" s="5"/>
      <c r="P131" s="5"/>
      <c r="Q131" s="5"/>
      <c r="R131" s="5"/>
      <c r="S131" s="5"/>
      <c r="T131" s="3"/>
      <c r="U131" s="3">
        <f t="shared" si="16"/>
        <v>0</v>
      </c>
      <c r="V131" s="3">
        <f t="shared" si="17"/>
        <v>0</v>
      </c>
      <c r="W131" s="3">
        <f t="shared" si="18"/>
        <v>0</v>
      </c>
      <c r="X131" s="6">
        <f t="shared" si="19"/>
        <v>0</v>
      </c>
    </row>
    <row r="132" spans="1:24">
      <c r="F132" s="28" t="s">
        <v>36</v>
      </c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3"/>
      <c r="U132" s="3">
        <f t="shared" si="16"/>
        <v>0</v>
      </c>
      <c r="V132" s="3">
        <f t="shared" si="17"/>
        <v>0</v>
      </c>
      <c r="W132" s="3">
        <f t="shared" si="18"/>
        <v>0</v>
      </c>
      <c r="X132" s="6">
        <f t="shared" si="19"/>
        <v>0</v>
      </c>
    </row>
    <row r="133" spans="1:24">
      <c r="F133" s="28" t="s">
        <v>36</v>
      </c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3"/>
      <c r="U133" s="3">
        <f>SUM(G133:T133)-V133</f>
        <v>0</v>
      </c>
      <c r="V133" s="3">
        <f>IF(X133&gt;=11,MIN(G133:T133),"0")+IF(X133&gt;=12,SMALL(G133:T133,2),"0")+IF(X133&gt;=13,SMALL(G133:T133,3),"0")+IF(X133&gt;=14,SMALL(G133:T133,4),"0")</f>
        <v>0</v>
      </c>
      <c r="W133" s="3">
        <f>SUM(G133:T133)</f>
        <v>0</v>
      </c>
      <c r="X133" s="6">
        <f>COUNTIF(G133:T133,"&gt;=1")</f>
        <v>0</v>
      </c>
    </row>
    <row r="134" spans="1:24">
      <c r="F134" s="28" t="s">
        <v>36</v>
      </c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3"/>
      <c r="U134" s="3">
        <f>SUM(G134:T134)-V134</f>
        <v>0</v>
      </c>
      <c r="V134" s="3">
        <f>IF(X134&gt;=11,MIN(G134:T134),"0")+IF(X134&gt;=12,SMALL(G134:T134,2),"0")+IF(X134&gt;=13,SMALL(G134:T134,3),"0")+IF(X134&gt;=14,SMALL(G134:T134,4),"0")</f>
        <v>0</v>
      </c>
      <c r="W134" s="3">
        <f>SUM(G134:T134)</f>
        <v>0</v>
      </c>
      <c r="X134" s="6">
        <f>COUNTIF(G134:T134,"&gt;=1")</f>
        <v>0</v>
      </c>
    </row>
    <row r="135" spans="1:24" s="2" customFormat="1" ht="15" customHeight="1">
      <c r="A135" s="61"/>
      <c r="B135" s="61"/>
      <c r="C135" s="61"/>
      <c r="D135" s="61"/>
      <c r="E135" s="65" t="s">
        <v>85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6"/>
    </row>
    <row r="136" spans="1:24" s="2" customFormat="1" ht="15" customHeight="1">
      <c r="A136" s="63"/>
      <c r="B136" s="75" t="s">
        <v>181</v>
      </c>
      <c r="C136" s="76" t="s">
        <v>182</v>
      </c>
      <c r="D136" s="77" t="s">
        <v>136</v>
      </c>
      <c r="E136" s="52">
        <v>1970</v>
      </c>
      <c r="F136" s="27" t="s">
        <v>39</v>
      </c>
      <c r="G136" s="5">
        <v>20</v>
      </c>
      <c r="H136" s="49">
        <v>16</v>
      </c>
      <c r="I136" s="5">
        <v>18</v>
      </c>
      <c r="J136" s="5">
        <v>16</v>
      </c>
      <c r="K136" s="49">
        <v>20</v>
      </c>
      <c r="L136" s="5">
        <v>18</v>
      </c>
      <c r="M136" s="5"/>
      <c r="N136" s="5">
        <v>18</v>
      </c>
      <c r="O136" s="49"/>
      <c r="P136" s="49"/>
      <c r="Q136" s="49"/>
      <c r="R136" s="5"/>
      <c r="S136" s="5"/>
      <c r="T136" s="3"/>
      <c r="U136" s="3">
        <f t="shared" ref="U136:U167" si="20">SUM(G136:T136)-V136</f>
        <v>126</v>
      </c>
      <c r="V136" s="3">
        <f t="shared" ref="V136:V167" si="21">IF(X136&gt;=11,MIN(G136:T136),"0")+IF(X136&gt;=12,SMALL(G136:T136,2),"0")+IF(X136&gt;=13,SMALL(G136:T136,3),"0")+IF(X136&gt;=14,SMALL(G136:T136,4),"0")</f>
        <v>0</v>
      </c>
      <c r="W136" s="3">
        <f t="shared" ref="W136:W167" si="22">SUM(G136:T136)</f>
        <v>126</v>
      </c>
      <c r="X136" s="6">
        <f t="shared" ref="X136:X167" si="23">COUNTIF(G136:T136,"&gt;=1")</f>
        <v>7</v>
      </c>
    </row>
    <row r="137" spans="1:24" ht="15" customHeight="1">
      <c r="A137" s="63"/>
      <c r="B137" s="69" t="s">
        <v>338</v>
      </c>
      <c r="C137" s="94" t="s">
        <v>114</v>
      </c>
      <c r="D137" s="68" t="s">
        <v>11</v>
      </c>
      <c r="E137" s="52">
        <v>1972</v>
      </c>
      <c r="F137" s="27" t="s">
        <v>39</v>
      </c>
      <c r="G137" s="5"/>
      <c r="H137" s="49">
        <v>20</v>
      </c>
      <c r="I137" s="5">
        <v>20</v>
      </c>
      <c r="J137" s="5">
        <v>18</v>
      </c>
      <c r="K137" s="49"/>
      <c r="L137" s="5">
        <v>20</v>
      </c>
      <c r="M137" s="5">
        <v>20</v>
      </c>
      <c r="N137" s="5">
        <v>20</v>
      </c>
      <c r="O137" s="5"/>
      <c r="P137" s="5"/>
      <c r="Q137" s="49"/>
      <c r="R137" s="5"/>
      <c r="S137" s="5"/>
      <c r="T137" s="3"/>
      <c r="U137" s="3">
        <f t="shared" si="20"/>
        <v>118</v>
      </c>
      <c r="V137" s="3">
        <f t="shared" si="21"/>
        <v>0</v>
      </c>
      <c r="W137" s="3">
        <f t="shared" si="22"/>
        <v>118</v>
      </c>
      <c r="X137" s="6">
        <f t="shared" si="23"/>
        <v>6</v>
      </c>
    </row>
    <row r="138" spans="1:24" s="2" customFormat="1" ht="15" customHeight="1">
      <c r="A138" s="63"/>
      <c r="B138" s="69" t="s">
        <v>339</v>
      </c>
      <c r="C138" s="98" t="s">
        <v>133</v>
      </c>
      <c r="D138" s="68" t="s">
        <v>25</v>
      </c>
      <c r="E138" s="52">
        <v>1970</v>
      </c>
      <c r="F138" s="27" t="s">
        <v>39</v>
      </c>
      <c r="G138" s="5"/>
      <c r="H138" s="49">
        <v>18</v>
      </c>
      <c r="I138" s="5">
        <v>14</v>
      </c>
      <c r="J138" s="5">
        <v>14</v>
      </c>
      <c r="K138" s="49">
        <v>14</v>
      </c>
      <c r="L138" s="5">
        <v>16</v>
      </c>
      <c r="M138" s="5">
        <v>18</v>
      </c>
      <c r="N138" s="5">
        <v>13</v>
      </c>
      <c r="O138" s="49"/>
      <c r="P138" s="49"/>
      <c r="Q138" s="49"/>
      <c r="R138" s="5"/>
      <c r="S138" s="5"/>
      <c r="T138" s="3"/>
      <c r="U138" s="3">
        <f t="shared" si="20"/>
        <v>107</v>
      </c>
      <c r="V138" s="3">
        <f t="shared" si="21"/>
        <v>0</v>
      </c>
      <c r="W138" s="3">
        <f t="shared" si="22"/>
        <v>107</v>
      </c>
      <c r="X138" s="6">
        <f t="shared" si="23"/>
        <v>7</v>
      </c>
    </row>
    <row r="139" spans="1:24" s="2" customFormat="1" ht="15" customHeight="1">
      <c r="A139" s="63"/>
      <c r="B139" s="51" t="s">
        <v>191</v>
      </c>
      <c r="C139" s="159" t="s">
        <v>151</v>
      </c>
      <c r="D139" s="68" t="s">
        <v>18</v>
      </c>
      <c r="E139" s="52">
        <v>1970</v>
      </c>
      <c r="F139" s="27" t="s">
        <v>39</v>
      </c>
      <c r="G139" s="5">
        <v>10</v>
      </c>
      <c r="H139" s="49">
        <v>12</v>
      </c>
      <c r="I139" s="5">
        <v>10</v>
      </c>
      <c r="J139" s="5">
        <v>11</v>
      </c>
      <c r="K139" s="49">
        <v>12</v>
      </c>
      <c r="L139" s="5">
        <v>12</v>
      </c>
      <c r="M139" s="5">
        <v>12</v>
      </c>
      <c r="N139" s="5">
        <v>11</v>
      </c>
      <c r="O139" s="49"/>
      <c r="P139" s="49"/>
      <c r="Q139" s="49"/>
      <c r="R139" s="5"/>
      <c r="S139" s="5"/>
      <c r="T139" s="3"/>
      <c r="U139" s="3">
        <f t="shared" si="20"/>
        <v>90</v>
      </c>
      <c r="V139" s="3">
        <f t="shared" si="21"/>
        <v>0</v>
      </c>
      <c r="W139" s="3">
        <f t="shared" si="22"/>
        <v>90</v>
      </c>
      <c r="X139" s="6">
        <f t="shared" si="23"/>
        <v>8</v>
      </c>
    </row>
    <row r="140" spans="1:24" s="2" customFormat="1" ht="15" customHeight="1">
      <c r="A140" s="63"/>
      <c r="B140" s="51" t="s">
        <v>190</v>
      </c>
      <c r="C140" s="137" t="s">
        <v>172</v>
      </c>
      <c r="D140" s="68" t="s">
        <v>33</v>
      </c>
      <c r="E140" s="52">
        <v>1971</v>
      </c>
      <c r="F140" s="27" t="s">
        <v>39</v>
      </c>
      <c r="G140" s="5">
        <v>11</v>
      </c>
      <c r="H140" s="49">
        <v>14</v>
      </c>
      <c r="I140" s="5">
        <v>16</v>
      </c>
      <c r="J140" s="5">
        <v>13</v>
      </c>
      <c r="K140" s="49">
        <v>16</v>
      </c>
      <c r="L140" s="5"/>
      <c r="M140" s="5">
        <v>16</v>
      </c>
      <c r="N140" s="5"/>
      <c r="O140" s="49"/>
      <c r="P140" s="49"/>
      <c r="Q140" s="49"/>
      <c r="R140" s="5"/>
      <c r="S140" s="5"/>
      <c r="T140" s="3"/>
      <c r="U140" s="3">
        <f t="shared" si="20"/>
        <v>86</v>
      </c>
      <c r="V140" s="3">
        <f t="shared" si="21"/>
        <v>0</v>
      </c>
      <c r="W140" s="3">
        <f t="shared" si="22"/>
        <v>86</v>
      </c>
      <c r="X140" s="6">
        <f t="shared" si="23"/>
        <v>6</v>
      </c>
    </row>
    <row r="141" spans="1:24" ht="15" customHeight="1">
      <c r="A141" s="48"/>
      <c r="B141" s="4" t="s">
        <v>415</v>
      </c>
      <c r="C141" s="94" t="s">
        <v>114</v>
      </c>
      <c r="D141" s="78" t="s">
        <v>11</v>
      </c>
      <c r="E141" s="3">
        <v>1972</v>
      </c>
      <c r="F141" s="27" t="s">
        <v>39</v>
      </c>
      <c r="G141" s="5"/>
      <c r="H141" s="5"/>
      <c r="I141" s="5">
        <v>11</v>
      </c>
      <c r="J141" s="5">
        <v>12</v>
      </c>
      <c r="K141" s="49"/>
      <c r="L141" s="5">
        <v>13</v>
      </c>
      <c r="M141" s="5">
        <v>14</v>
      </c>
      <c r="N141" s="5">
        <v>14</v>
      </c>
      <c r="O141" s="5"/>
      <c r="P141" s="5"/>
      <c r="Q141" s="5"/>
      <c r="R141" s="5"/>
      <c r="S141" s="5"/>
      <c r="T141" s="3"/>
      <c r="U141" s="3">
        <f t="shared" si="20"/>
        <v>64</v>
      </c>
      <c r="V141" s="3">
        <f t="shared" si="21"/>
        <v>0</v>
      </c>
      <c r="W141" s="3">
        <f t="shared" si="22"/>
        <v>64</v>
      </c>
      <c r="X141" s="6">
        <f t="shared" si="23"/>
        <v>5</v>
      </c>
    </row>
    <row r="142" spans="1:24" s="2" customFormat="1" ht="15" customHeight="1">
      <c r="A142" s="63"/>
      <c r="B142" s="51" t="s">
        <v>199</v>
      </c>
      <c r="C142" s="95" t="s">
        <v>12</v>
      </c>
      <c r="D142" s="68" t="s">
        <v>13</v>
      </c>
      <c r="E142" s="52">
        <v>1971</v>
      </c>
      <c r="F142" s="27" t="s">
        <v>39</v>
      </c>
      <c r="G142" s="5">
        <v>2</v>
      </c>
      <c r="H142" s="103" t="s">
        <v>180</v>
      </c>
      <c r="I142" s="5">
        <v>8</v>
      </c>
      <c r="J142" s="5">
        <v>9</v>
      </c>
      <c r="K142" s="49">
        <v>11</v>
      </c>
      <c r="L142" s="5">
        <v>11</v>
      </c>
      <c r="M142" s="5">
        <v>10</v>
      </c>
      <c r="N142" s="5">
        <v>10</v>
      </c>
      <c r="O142" s="5"/>
      <c r="P142" s="49"/>
      <c r="Q142" s="49"/>
      <c r="R142" s="5"/>
      <c r="S142" s="5"/>
      <c r="T142" s="3"/>
      <c r="U142" s="3">
        <f t="shared" si="20"/>
        <v>61</v>
      </c>
      <c r="V142" s="3">
        <f t="shared" si="21"/>
        <v>0</v>
      </c>
      <c r="W142" s="3">
        <f t="shared" si="22"/>
        <v>61</v>
      </c>
      <c r="X142" s="6">
        <f t="shared" si="23"/>
        <v>7</v>
      </c>
    </row>
    <row r="143" spans="1:24" ht="15" customHeight="1">
      <c r="A143" s="48"/>
      <c r="B143" s="51" t="s">
        <v>188</v>
      </c>
      <c r="C143" s="93" t="s">
        <v>145</v>
      </c>
      <c r="D143" s="68" t="s">
        <v>146</v>
      </c>
      <c r="E143" s="52">
        <v>1972</v>
      </c>
      <c r="F143" s="27" t="s">
        <v>39</v>
      </c>
      <c r="G143" s="5">
        <v>13</v>
      </c>
      <c r="H143" s="50">
        <v>13</v>
      </c>
      <c r="I143" s="1"/>
      <c r="J143" s="1"/>
      <c r="K143" s="148">
        <v>10</v>
      </c>
      <c r="L143" s="1"/>
      <c r="M143" s="1">
        <v>11</v>
      </c>
      <c r="N143" s="1">
        <v>12</v>
      </c>
      <c r="O143" s="50"/>
      <c r="P143" s="50"/>
      <c r="Q143" s="50"/>
      <c r="S143" s="1"/>
      <c r="T143" s="1"/>
      <c r="U143" s="3">
        <f t="shared" si="20"/>
        <v>59</v>
      </c>
      <c r="V143" s="3">
        <f t="shared" si="21"/>
        <v>0</v>
      </c>
      <c r="W143" s="3">
        <f t="shared" si="22"/>
        <v>59</v>
      </c>
      <c r="X143" s="6">
        <f t="shared" si="23"/>
        <v>5</v>
      </c>
    </row>
    <row r="144" spans="1:24" s="2" customFormat="1" ht="15" customHeight="1">
      <c r="A144" s="63"/>
      <c r="B144" s="4" t="s">
        <v>414</v>
      </c>
      <c r="C144" s="87" t="s">
        <v>15</v>
      </c>
      <c r="D144" s="68" t="s">
        <v>127</v>
      </c>
      <c r="E144" s="3">
        <v>1972</v>
      </c>
      <c r="F144" s="27" t="s">
        <v>39</v>
      </c>
      <c r="G144" s="5"/>
      <c r="H144" s="5"/>
      <c r="I144" s="5">
        <v>12</v>
      </c>
      <c r="J144" s="5"/>
      <c r="K144" s="49">
        <v>13</v>
      </c>
      <c r="L144" s="5">
        <v>14</v>
      </c>
      <c r="M144" s="5"/>
      <c r="N144" s="5">
        <v>16</v>
      </c>
      <c r="O144" s="5"/>
      <c r="P144" s="5"/>
      <c r="Q144" s="5"/>
      <c r="R144" s="5"/>
      <c r="S144" s="5"/>
      <c r="T144" s="3"/>
      <c r="U144" s="3">
        <f t="shared" si="20"/>
        <v>55</v>
      </c>
      <c r="V144" s="3">
        <f t="shared" si="21"/>
        <v>0</v>
      </c>
      <c r="W144" s="3">
        <f t="shared" si="22"/>
        <v>55</v>
      </c>
      <c r="X144" s="6">
        <f t="shared" si="23"/>
        <v>4</v>
      </c>
    </row>
    <row r="145" spans="1:24" s="2" customFormat="1" ht="15" customHeight="1">
      <c r="A145" s="63"/>
      <c r="B145" s="51" t="s">
        <v>342</v>
      </c>
      <c r="C145" s="95" t="s">
        <v>12</v>
      </c>
      <c r="D145" s="68" t="s">
        <v>13</v>
      </c>
      <c r="E145" s="52">
        <v>1972</v>
      </c>
      <c r="F145" s="27" t="s">
        <v>39</v>
      </c>
      <c r="G145" s="5"/>
      <c r="H145" s="49">
        <v>8</v>
      </c>
      <c r="I145" s="5">
        <v>7</v>
      </c>
      <c r="J145" s="5">
        <v>7</v>
      </c>
      <c r="K145" s="49">
        <v>9</v>
      </c>
      <c r="L145" s="5">
        <v>9</v>
      </c>
      <c r="M145" s="5">
        <v>7</v>
      </c>
      <c r="N145" s="5">
        <v>7</v>
      </c>
      <c r="O145" s="49"/>
      <c r="P145" s="49"/>
      <c r="Q145" s="49"/>
      <c r="R145" s="5"/>
      <c r="S145" s="5"/>
      <c r="T145" s="3"/>
      <c r="U145" s="3">
        <f t="shared" si="20"/>
        <v>54</v>
      </c>
      <c r="V145" s="3">
        <f t="shared" si="21"/>
        <v>0</v>
      </c>
      <c r="W145" s="3">
        <f t="shared" si="22"/>
        <v>54</v>
      </c>
      <c r="X145" s="6">
        <f t="shared" si="23"/>
        <v>7</v>
      </c>
    </row>
    <row r="146" spans="1:24" s="2" customFormat="1" ht="15" customHeight="1">
      <c r="A146" s="63"/>
      <c r="B146" s="51" t="s">
        <v>193</v>
      </c>
      <c r="C146" s="149" t="s">
        <v>145</v>
      </c>
      <c r="D146" s="68" t="s">
        <v>146</v>
      </c>
      <c r="E146" s="52">
        <v>1971</v>
      </c>
      <c r="F146" s="27" t="s">
        <v>39</v>
      </c>
      <c r="G146" s="5">
        <v>8</v>
      </c>
      <c r="H146" s="49">
        <v>7</v>
      </c>
      <c r="I146" s="5">
        <v>5</v>
      </c>
      <c r="J146" s="5">
        <v>6</v>
      </c>
      <c r="K146" s="49"/>
      <c r="L146" s="5">
        <v>8</v>
      </c>
      <c r="M146" s="5">
        <v>5</v>
      </c>
      <c r="N146" s="5">
        <v>8</v>
      </c>
      <c r="O146" s="49"/>
      <c r="P146" s="49"/>
      <c r="Q146" s="49"/>
      <c r="R146" s="5"/>
      <c r="S146" s="5"/>
      <c r="T146" s="3"/>
      <c r="U146" s="3">
        <f t="shared" si="20"/>
        <v>47</v>
      </c>
      <c r="V146" s="3">
        <f t="shared" si="21"/>
        <v>0</v>
      </c>
      <c r="W146" s="3">
        <f t="shared" si="22"/>
        <v>47</v>
      </c>
      <c r="X146" s="6">
        <f t="shared" si="23"/>
        <v>7</v>
      </c>
    </row>
    <row r="147" spans="1:24" ht="15" customHeight="1">
      <c r="A147" s="48"/>
      <c r="B147" s="69" t="s">
        <v>340</v>
      </c>
      <c r="C147" s="94" t="s">
        <v>114</v>
      </c>
      <c r="D147" s="68" t="s">
        <v>11</v>
      </c>
      <c r="E147" s="74">
        <v>1968</v>
      </c>
      <c r="F147" s="27" t="s">
        <v>39</v>
      </c>
      <c r="G147" s="5"/>
      <c r="H147" s="49">
        <v>10</v>
      </c>
      <c r="I147" s="5">
        <v>2</v>
      </c>
      <c r="J147" s="5"/>
      <c r="K147" s="49"/>
      <c r="L147" s="5">
        <v>10</v>
      </c>
      <c r="M147" s="5">
        <v>6</v>
      </c>
      <c r="N147" s="5">
        <v>9</v>
      </c>
      <c r="O147" s="5"/>
      <c r="P147" s="5"/>
      <c r="Q147" s="49"/>
      <c r="R147" s="5"/>
      <c r="S147" s="5"/>
      <c r="T147" s="3"/>
      <c r="U147" s="3">
        <f t="shared" si="20"/>
        <v>37</v>
      </c>
      <c r="V147" s="3">
        <f t="shared" si="21"/>
        <v>0</v>
      </c>
      <c r="W147" s="3">
        <f t="shared" si="22"/>
        <v>37</v>
      </c>
      <c r="X147" s="6">
        <f t="shared" si="23"/>
        <v>5</v>
      </c>
    </row>
    <row r="148" spans="1:24" s="2" customFormat="1" ht="15" customHeight="1">
      <c r="A148" s="63"/>
      <c r="B148" s="104" t="s">
        <v>341</v>
      </c>
      <c r="C148" s="95" t="s">
        <v>12</v>
      </c>
      <c r="D148" s="68" t="s">
        <v>13</v>
      </c>
      <c r="E148" s="106">
        <v>1970</v>
      </c>
      <c r="F148" s="27" t="s">
        <v>39</v>
      </c>
      <c r="G148" s="5"/>
      <c r="H148" s="49">
        <v>9</v>
      </c>
      <c r="I148" s="5">
        <v>9</v>
      </c>
      <c r="J148" s="5">
        <v>8</v>
      </c>
      <c r="K148" s="49"/>
      <c r="L148" s="5"/>
      <c r="M148" s="5">
        <v>9</v>
      </c>
      <c r="N148" s="5"/>
      <c r="O148" s="5"/>
      <c r="P148" s="5"/>
      <c r="Q148" s="5"/>
      <c r="R148" s="5"/>
      <c r="S148" s="5"/>
      <c r="T148" s="3"/>
      <c r="U148" s="3">
        <f t="shared" si="20"/>
        <v>35</v>
      </c>
      <c r="V148" s="3">
        <f t="shared" si="21"/>
        <v>0</v>
      </c>
      <c r="W148" s="3">
        <f t="shared" si="22"/>
        <v>35</v>
      </c>
      <c r="X148" s="6">
        <f t="shared" si="23"/>
        <v>4</v>
      </c>
    </row>
    <row r="149" spans="1:24" ht="15" customHeight="1">
      <c r="A149" s="48"/>
      <c r="B149" s="51" t="s">
        <v>413</v>
      </c>
      <c r="C149" s="96" t="s">
        <v>151</v>
      </c>
      <c r="D149" s="68" t="s">
        <v>18</v>
      </c>
      <c r="E149" s="74">
        <v>1971</v>
      </c>
      <c r="F149" s="27" t="s">
        <v>39</v>
      </c>
      <c r="G149" s="5"/>
      <c r="H149" s="5"/>
      <c r="I149" s="5">
        <v>13</v>
      </c>
      <c r="J149" s="5"/>
      <c r="K149" s="49">
        <v>18</v>
      </c>
      <c r="L149" s="5"/>
      <c r="M149" s="5"/>
      <c r="N149" s="5"/>
      <c r="O149" s="5"/>
      <c r="P149" s="5"/>
      <c r="Q149" s="5"/>
      <c r="R149" s="5"/>
      <c r="S149" s="5"/>
      <c r="T149" s="3"/>
      <c r="U149" s="3">
        <f t="shared" si="20"/>
        <v>31</v>
      </c>
      <c r="V149" s="3">
        <f t="shared" si="21"/>
        <v>0</v>
      </c>
      <c r="W149" s="3">
        <f t="shared" si="22"/>
        <v>31</v>
      </c>
      <c r="X149" s="6">
        <f t="shared" si="23"/>
        <v>2</v>
      </c>
    </row>
    <row r="150" spans="1:24" ht="15" customHeight="1">
      <c r="A150" s="48"/>
      <c r="B150" s="69" t="s">
        <v>198</v>
      </c>
      <c r="C150" s="98" t="s">
        <v>133</v>
      </c>
      <c r="D150" s="68" t="s">
        <v>25</v>
      </c>
      <c r="E150" s="52">
        <v>1972</v>
      </c>
      <c r="F150" s="27" t="s">
        <v>39</v>
      </c>
      <c r="G150" s="5">
        <v>3</v>
      </c>
      <c r="H150" s="49">
        <v>5</v>
      </c>
      <c r="I150" s="5">
        <v>4</v>
      </c>
      <c r="J150" s="5">
        <v>4</v>
      </c>
      <c r="K150" s="49">
        <v>7</v>
      </c>
      <c r="L150" s="5">
        <v>5</v>
      </c>
      <c r="M150" s="3">
        <v>1</v>
      </c>
      <c r="N150" s="5"/>
      <c r="O150" s="5"/>
      <c r="P150" s="49"/>
      <c r="Q150" s="49"/>
      <c r="R150" s="5"/>
      <c r="S150" s="5"/>
      <c r="T150" s="3"/>
      <c r="U150" s="3">
        <f t="shared" si="20"/>
        <v>29</v>
      </c>
      <c r="V150" s="3">
        <f t="shared" si="21"/>
        <v>0</v>
      </c>
      <c r="W150" s="3">
        <f t="shared" si="22"/>
        <v>29</v>
      </c>
      <c r="X150" s="6">
        <f t="shared" si="23"/>
        <v>7</v>
      </c>
    </row>
    <row r="151" spans="1:24" ht="15" customHeight="1">
      <c r="A151" s="48"/>
      <c r="B151" s="69" t="s">
        <v>186</v>
      </c>
      <c r="C151" s="98" t="s">
        <v>133</v>
      </c>
      <c r="D151" s="68" t="s">
        <v>25</v>
      </c>
      <c r="E151" s="52">
        <v>1970</v>
      </c>
      <c r="F151" s="27" t="s">
        <v>39</v>
      </c>
      <c r="G151" s="3">
        <v>16</v>
      </c>
      <c r="H151" s="49"/>
      <c r="I151" s="5"/>
      <c r="J151" s="5">
        <v>10</v>
      </c>
      <c r="K151" s="49"/>
      <c r="L151" s="5"/>
      <c r="M151" s="5"/>
      <c r="N151" s="5"/>
      <c r="O151" s="49"/>
      <c r="P151" s="49"/>
      <c r="Q151" s="49"/>
      <c r="R151" s="5"/>
      <c r="S151" s="5"/>
      <c r="T151" s="3"/>
      <c r="U151" s="3">
        <f t="shared" si="20"/>
        <v>26</v>
      </c>
      <c r="V151" s="3">
        <f t="shared" si="21"/>
        <v>0</v>
      </c>
      <c r="W151" s="3">
        <f t="shared" si="22"/>
        <v>26</v>
      </c>
      <c r="X151" s="6">
        <f t="shared" si="23"/>
        <v>2</v>
      </c>
    </row>
    <row r="152" spans="1:24" ht="15" customHeight="1">
      <c r="A152" s="48"/>
      <c r="B152" s="51" t="s">
        <v>187</v>
      </c>
      <c r="C152" s="87" t="s">
        <v>15</v>
      </c>
      <c r="D152" s="68" t="s">
        <v>127</v>
      </c>
      <c r="E152" s="52">
        <v>1972</v>
      </c>
      <c r="F152" s="27" t="s">
        <v>39</v>
      </c>
      <c r="G152" s="5">
        <v>14</v>
      </c>
      <c r="H152" s="49">
        <v>11</v>
      </c>
      <c r="I152" s="5"/>
      <c r="J152" s="5"/>
      <c r="K152" s="49"/>
      <c r="L152" s="5"/>
      <c r="M152" s="5"/>
      <c r="N152" s="5"/>
      <c r="O152" s="49"/>
      <c r="P152" s="49"/>
      <c r="Q152" s="49"/>
      <c r="R152" s="5"/>
      <c r="S152" s="5"/>
      <c r="T152" s="3"/>
      <c r="U152" s="3">
        <f t="shared" si="20"/>
        <v>25</v>
      </c>
      <c r="V152" s="3">
        <f t="shared" si="21"/>
        <v>0</v>
      </c>
      <c r="W152" s="3">
        <f t="shared" si="22"/>
        <v>25</v>
      </c>
      <c r="X152" s="6">
        <f t="shared" si="23"/>
        <v>2</v>
      </c>
    </row>
    <row r="153" spans="1:24" s="2" customFormat="1" ht="15" customHeight="1">
      <c r="A153" s="63"/>
      <c r="B153" s="51" t="s">
        <v>200</v>
      </c>
      <c r="C153" s="88" t="s">
        <v>9</v>
      </c>
      <c r="D153" s="68" t="s">
        <v>164</v>
      </c>
      <c r="E153" s="52">
        <v>1969</v>
      </c>
      <c r="F153" s="27" t="s">
        <v>39</v>
      </c>
      <c r="G153" s="5">
        <v>1</v>
      </c>
      <c r="H153" s="52">
        <v>1</v>
      </c>
      <c r="I153" s="3">
        <v>3</v>
      </c>
      <c r="J153" s="3">
        <v>1</v>
      </c>
      <c r="K153" s="52">
        <v>6</v>
      </c>
      <c r="L153" s="3">
        <v>6</v>
      </c>
      <c r="M153" s="3">
        <v>1</v>
      </c>
      <c r="N153" s="3">
        <v>5</v>
      </c>
      <c r="O153" s="52"/>
      <c r="P153" s="52"/>
      <c r="Q153" s="52"/>
      <c r="R153" s="3"/>
      <c r="S153" s="3"/>
      <c r="T153" s="3"/>
      <c r="U153" s="3">
        <f t="shared" si="20"/>
        <v>24</v>
      </c>
      <c r="V153" s="3">
        <f t="shared" si="21"/>
        <v>0</v>
      </c>
      <c r="W153" s="3">
        <f t="shared" si="22"/>
        <v>24</v>
      </c>
      <c r="X153" s="6">
        <f t="shared" si="23"/>
        <v>8</v>
      </c>
    </row>
    <row r="154" spans="1:24" ht="15" customHeight="1">
      <c r="A154" s="48"/>
      <c r="B154" s="69" t="s">
        <v>192</v>
      </c>
      <c r="C154" s="98" t="s">
        <v>133</v>
      </c>
      <c r="D154" s="68" t="s">
        <v>25</v>
      </c>
      <c r="E154" s="52">
        <v>1969</v>
      </c>
      <c r="F154" s="27" t="s">
        <v>39</v>
      </c>
      <c r="G154" s="5">
        <v>9</v>
      </c>
      <c r="H154" s="49"/>
      <c r="I154" s="5"/>
      <c r="J154" s="5">
        <v>3</v>
      </c>
      <c r="K154" s="49">
        <v>5</v>
      </c>
      <c r="L154" s="5"/>
      <c r="M154" s="5">
        <v>4</v>
      </c>
      <c r="N154" s="5"/>
      <c r="O154" s="49"/>
      <c r="P154" s="49"/>
      <c r="Q154" s="49"/>
      <c r="R154" s="5"/>
      <c r="S154" s="5"/>
      <c r="T154" s="3"/>
      <c r="U154" s="3">
        <f t="shared" si="20"/>
        <v>21</v>
      </c>
      <c r="V154" s="3">
        <f t="shared" si="21"/>
        <v>0</v>
      </c>
      <c r="W154" s="3">
        <f t="shared" si="22"/>
        <v>21</v>
      </c>
      <c r="X154" s="6">
        <f t="shared" si="23"/>
        <v>4</v>
      </c>
    </row>
    <row r="155" spans="1:24" s="2" customFormat="1" ht="15" customHeight="1">
      <c r="A155" s="63"/>
      <c r="B155" s="69" t="s">
        <v>446</v>
      </c>
      <c r="C155" s="138" t="s">
        <v>114</v>
      </c>
      <c r="D155" s="78" t="s">
        <v>11</v>
      </c>
      <c r="E155" s="52">
        <v>1970</v>
      </c>
      <c r="F155" s="27" t="s">
        <v>39</v>
      </c>
      <c r="G155" s="5"/>
      <c r="H155" s="5"/>
      <c r="I155" s="5"/>
      <c r="J155" s="5">
        <v>20</v>
      </c>
      <c r="K155" s="49"/>
      <c r="L155" s="5"/>
      <c r="M155" s="5"/>
      <c r="N155" s="5"/>
      <c r="O155" s="5"/>
      <c r="P155" s="5"/>
      <c r="Q155" s="5"/>
      <c r="R155" s="5"/>
      <c r="S155" s="5"/>
      <c r="T155" s="3"/>
      <c r="U155" s="3">
        <f t="shared" si="20"/>
        <v>20</v>
      </c>
      <c r="V155" s="3">
        <f t="shared" si="21"/>
        <v>0</v>
      </c>
      <c r="W155" s="3">
        <f t="shared" si="22"/>
        <v>20</v>
      </c>
      <c r="X155" s="6">
        <f t="shared" si="23"/>
        <v>1</v>
      </c>
    </row>
    <row r="156" spans="1:24" ht="15" customHeight="1">
      <c r="A156" s="48"/>
      <c r="B156" s="4" t="s">
        <v>416</v>
      </c>
      <c r="C156" s="95" t="s">
        <v>12</v>
      </c>
      <c r="D156" s="129" t="s">
        <v>13</v>
      </c>
      <c r="E156" s="3">
        <v>1970</v>
      </c>
      <c r="F156" s="27" t="s">
        <v>39</v>
      </c>
      <c r="G156" s="5"/>
      <c r="H156" s="5"/>
      <c r="I156" s="5">
        <v>6</v>
      </c>
      <c r="J156" s="5">
        <v>5</v>
      </c>
      <c r="K156" s="49">
        <v>8</v>
      </c>
      <c r="L156" s="5"/>
      <c r="M156" s="5"/>
      <c r="N156" s="5"/>
      <c r="O156" s="5"/>
      <c r="P156" s="5"/>
      <c r="Q156" s="5"/>
      <c r="R156" s="5"/>
      <c r="S156" s="5"/>
      <c r="T156" s="3"/>
      <c r="U156" s="3">
        <f t="shared" si="20"/>
        <v>19</v>
      </c>
      <c r="V156" s="3">
        <f t="shared" si="21"/>
        <v>0</v>
      </c>
      <c r="W156" s="3">
        <f t="shared" si="22"/>
        <v>19</v>
      </c>
      <c r="X156" s="6">
        <f t="shared" si="23"/>
        <v>3</v>
      </c>
    </row>
    <row r="157" spans="1:24" ht="15" customHeight="1">
      <c r="A157" s="48"/>
      <c r="B157" s="51" t="s">
        <v>183</v>
      </c>
      <c r="C157" s="89" t="s">
        <v>184</v>
      </c>
      <c r="D157" s="68" t="s">
        <v>185</v>
      </c>
      <c r="E157" s="52">
        <v>1972</v>
      </c>
      <c r="F157" s="27" t="s">
        <v>39</v>
      </c>
      <c r="G157" s="5">
        <v>18</v>
      </c>
      <c r="H157" s="49"/>
      <c r="I157" s="5"/>
      <c r="J157" s="5"/>
      <c r="K157" s="49"/>
      <c r="L157" s="5"/>
      <c r="M157" s="5"/>
      <c r="N157" s="5"/>
      <c r="O157" s="49"/>
      <c r="P157" s="49"/>
      <c r="Q157" s="49"/>
      <c r="R157" s="5"/>
      <c r="S157" s="5"/>
      <c r="T157" s="3"/>
      <c r="U157" s="3">
        <f t="shared" si="20"/>
        <v>18</v>
      </c>
      <c r="V157" s="3">
        <f t="shared" si="21"/>
        <v>0</v>
      </c>
      <c r="W157" s="3">
        <f t="shared" si="22"/>
        <v>18</v>
      </c>
      <c r="X157" s="6">
        <f t="shared" si="23"/>
        <v>1</v>
      </c>
    </row>
    <row r="158" spans="1:24" s="2" customFormat="1" ht="15" customHeight="1">
      <c r="A158" s="63"/>
      <c r="B158" s="51" t="s">
        <v>197</v>
      </c>
      <c r="C158" s="90" t="s">
        <v>154</v>
      </c>
      <c r="D158" s="68" t="s">
        <v>37</v>
      </c>
      <c r="E158" s="52">
        <v>1968</v>
      </c>
      <c r="F158" s="27" t="s">
        <v>39</v>
      </c>
      <c r="G158" s="5">
        <v>4</v>
      </c>
      <c r="H158" s="49">
        <v>3</v>
      </c>
      <c r="I158" s="5"/>
      <c r="J158" s="5">
        <v>1</v>
      </c>
      <c r="K158" s="49">
        <v>3</v>
      </c>
      <c r="L158" s="5">
        <v>7</v>
      </c>
      <c r="M158" s="5"/>
      <c r="N158" s="5"/>
      <c r="O158" s="49"/>
      <c r="P158" s="49"/>
      <c r="Q158" s="49"/>
      <c r="R158" s="5"/>
      <c r="S158" s="5"/>
      <c r="T158" s="3"/>
      <c r="U158" s="3">
        <f t="shared" si="20"/>
        <v>18</v>
      </c>
      <c r="V158" s="3">
        <f t="shared" si="21"/>
        <v>0</v>
      </c>
      <c r="W158" s="3">
        <f t="shared" si="22"/>
        <v>18</v>
      </c>
      <c r="X158" s="6">
        <f t="shared" si="23"/>
        <v>5</v>
      </c>
    </row>
    <row r="159" spans="1:24" ht="15" customHeight="1">
      <c r="A159" s="48"/>
      <c r="B159" s="104" t="s">
        <v>345</v>
      </c>
      <c r="C159" s="88" t="s">
        <v>9</v>
      </c>
      <c r="D159" s="68" t="s">
        <v>164</v>
      </c>
      <c r="E159" s="106">
        <v>1972</v>
      </c>
      <c r="F159" s="27" t="s">
        <v>39</v>
      </c>
      <c r="G159" s="5"/>
      <c r="H159" s="49">
        <v>6</v>
      </c>
      <c r="I159" s="5"/>
      <c r="J159" s="5"/>
      <c r="K159" s="49"/>
      <c r="L159" s="5"/>
      <c r="M159" s="5">
        <v>8</v>
      </c>
      <c r="N159" s="5"/>
      <c r="O159" s="49"/>
      <c r="P159" s="49"/>
      <c r="Q159" s="49"/>
      <c r="R159" s="5"/>
      <c r="S159" s="5"/>
      <c r="T159" s="3"/>
      <c r="U159" s="3">
        <f t="shared" si="20"/>
        <v>14</v>
      </c>
      <c r="V159" s="3">
        <f t="shared" si="21"/>
        <v>0</v>
      </c>
      <c r="W159" s="3">
        <f t="shared" si="22"/>
        <v>14</v>
      </c>
      <c r="X159" s="6">
        <f t="shared" si="23"/>
        <v>2</v>
      </c>
    </row>
    <row r="160" spans="1:24" ht="15" customHeight="1">
      <c r="A160" s="48"/>
      <c r="B160" s="51" t="s">
        <v>196</v>
      </c>
      <c r="C160" s="88" t="s">
        <v>9</v>
      </c>
      <c r="D160" s="68" t="s">
        <v>164</v>
      </c>
      <c r="E160" s="52">
        <v>1972</v>
      </c>
      <c r="F160" s="27" t="s">
        <v>39</v>
      </c>
      <c r="G160" s="1">
        <v>5</v>
      </c>
      <c r="H160" s="49">
        <v>4</v>
      </c>
      <c r="I160" s="5"/>
      <c r="J160" s="5">
        <v>2</v>
      </c>
      <c r="K160" s="49"/>
      <c r="L160" s="5"/>
      <c r="M160" s="5">
        <v>2</v>
      </c>
      <c r="N160" s="5"/>
      <c r="O160" s="49"/>
      <c r="P160" s="49"/>
      <c r="Q160" s="49"/>
      <c r="R160" s="5"/>
      <c r="S160" s="5"/>
      <c r="T160" s="3"/>
      <c r="U160" s="3">
        <f t="shared" si="20"/>
        <v>13</v>
      </c>
      <c r="V160" s="3">
        <f t="shared" si="21"/>
        <v>0</v>
      </c>
      <c r="W160" s="3">
        <f t="shared" si="22"/>
        <v>13</v>
      </c>
      <c r="X160" s="6">
        <f t="shared" si="23"/>
        <v>4</v>
      </c>
    </row>
    <row r="161" spans="1:24" s="2" customFormat="1" ht="15" customHeight="1">
      <c r="A161" s="63"/>
      <c r="B161" s="51" t="s">
        <v>511</v>
      </c>
      <c r="C161" s="124" t="s">
        <v>12</v>
      </c>
      <c r="D161" s="68" t="s">
        <v>13</v>
      </c>
      <c r="E161" s="52">
        <v>1971</v>
      </c>
      <c r="F161" s="27" t="s">
        <v>39</v>
      </c>
      <c r="G161" s="5"/>
      <c r="H161" s="5"/>
      <c r="I161" s="5"/>
      <c r="J161" s="5"/>
      <c r="K161" s="5"/>
      <c r="L161" s="5"/>
      <c r="M161" s="5">
        <v>13</v>
      </c>
      <c r="N161" s="5"/>
      <c r="O161" s="5"/>
      <c r="P161" s="5"/>
      <c r="Q161" s="5"/>
      <c r="R161" s="5"/>
      <c r="S161" s="5"/>
      <c r="T161" s="3"/>
      <c r="U161" s="3">
        <f t="shared" si="20"/>
        <v>13</v>
      </c>
      <c r="V161" s="3">
        <f t="shared" si="21"/>
        <v>0</v>
      </c>
      <c r="W161" s="3">
        <f t="shared" si="22"/>
        <v>13</v>
      </c>
      <c r="X161" s="6">
        <f t="shared" si="23"/>
        <v>1</v>
      </c>
    </row>
    <row r="162" spans="1:24" s="2" customFormat="1" ht="15" customHeight="1">
      <c r="A162" s="64"/>
      <c r="B162" s="75" t="s">
        <v>189</v>
      </c>
      <c r="C162" s="76" t="s">
        <v>182</v>
      </c>
      <c r="D162" s="77" t="s">
        <v>136</v>
      </c>
      <c r="E162" s="74">
        <v>1971</v>
      </c>
      <c r="F162" s="27" t="s">
        <v>39</v>
      </c>
      <c r="G162" s="5">
        <v>12</v>
      </c>
      <c r="H162" s="49"/>
      <c r="I162" s="5"/>
      <c r="J162" s="5"/>
      <c r="K162" s="49"/>
      <c r="L162" s="5"/>
      <c r="M162" s="5"/>
      <c r="N162" s="5"/>
      <c r="O162" s="49"/>
      <c r="P162" s="49"/>
      <c r="Q162" s="49"/>
      <c r="R162" s="5"/>
      <c r="S162" s="5"/>
      <c r="T162" s="3"/>
      <c r="U162" s="3">
        <f t="shared" si="20"/>
        <v>12</v>
      </c>
      <c r="V162" s="3">
        <f t="shared" si="21"/>
        <v>0</v>
      </c>
      <c r="W162" s="3">
        <f t="shared" si="22"/>
        <v>12</v>
      </c>
      <c r="X162" s="6">
        <f t="shared" si="23"/>
        <v>1</v>
      </c>
    </row>
    <row r="163" spans="1:24" s="2" customFormat="1" ht="15" customHeight="1">
      <c r="A163" s="64"/>
      <c r="B163" s="51" t="s">
        <v>194</v>
      </c>
      <c r="C163" s="88" t="s">
        <v>29</v>
      </c>
      <c r="D163" s="68" t="s">
        <v>30</v>
      </c>
      <c r="E163" s="52">
        <v>1970</v>
      </c>
      <c r="F163" s="27" t="s">
        <v>39</v>
      </c>
      <c r="G163" s="5">
        <v>7</v>
      </c>
      <c r="H163" s="49"/>
      <c r="I163" s="5"/>
      <c r="J163" s="5"/>
      <c r="K163" s="49"/>
      <c r="L163" s="5"/>
      <c r="M163" s="5">
        <v>3</v>
      </c>
      <c r="N163" s="5"/>
      <c r="O163" s="49"/>
      <c r="P163" s="49"/>
      <c r="Q163" s="49"/>
      <c r="R163" s="5"/>
      <c r="S163" s="5"/>
      <c r="T163" s="3"/>
      <c r="U163" s="3">
        <f t="shared" si="20"/>
        <v>10</v>
      </c>
      <c r="V163" s="3">
        <f t="shared" si="21"/>
        <v>0</v>
      </c>
      <c r="W163" s="3">
        <f t="shared" si="22"/>
        <v>10</v>
      </c>
      <c r="X163" s="6">
        <f t="shared" si="23"/>
        <v>2</v>
      </c>
    </row>
    <row r="164" spans="1:24" ht="15" customHeight="1">
      <c r="A164" s="48"/>
      <c r="B164" s="51" t="s">
        <v>209</v>
      </c>
      <c r="C164" s="95" t="s">
        <v>12</v>
      </c>
      <c r="D164" s="68" t="s">
        <v>13</v>
      </c>
      <c r="E164" s="52">
        <v>1971</v>
      </c>
      <c r="F164" s="27" t="s">
        <v>39</v>
      </c>
      <c r="G164" s="5">
        <v>1</v>
      </c>
      <c r="H164" s="49"/>
      <c r="I164" s="5">
        <v>1</v>
      </c>
      <c r="J164" s="5">
        <v>1</v>
      </c>
      <c r="K164" s="49">
        <v>2</v>
      </c>
      <c r="L164" s="5">
        <v>2</v>
      </c>
      <c r="M164" s="5">
        <v>1</v>
      </c>
      <c r="N164" s="5">
        <v>1</v>
      </c>
      <c r="O164" s="49"/>
      <c r="P164" s="49"/>
      <c r="Q164" s="49"/>
      <c r="R164" s="5"/>
      <c r="S164" s="5"/>
      <c r="T164" s="3"/>
      <c r="U164" s="3">
        <f t="shared" si="20"/>
        <v>9</v>
      </c>
      <c r="V164" s="3">
        <f t="shared" si="21"/>
        <v>0</v>
      </c>
      <c r="W164" s="3">
        <f t="shared" si="22"/>
        <v>9</v>
      </c>
      <c r="X164" s="6">
        <f t="shared" si="23"/>
        <v>7</v>
      </c>
    </row>
    <row r="165" spans="1:24" s="2" customFormat="1" ht="15" customHeight="1">
      <c r="A165" s="63"/>
      <c r="B165" s="51" t="s">
        <v>343</v>
      </c>
      <c r="C165" s="131" t="s">
        <v>15</v>
      </c>
      <c r="D165" s="68" t="s">
        <v>127</v>
      </c>
      <c r="E165" s="52">
        <v>1972</v>
      </c>
      <c r="F165" s="27" t="s">
        <v>39</v>
      </c>
      <c r="G165" s="5"/>
      <c r="H165" s="49">
        <v>2</v>
      </c>
      <c r="I165" s="5">
        <v>1</v>
      </c>
      <c r="J165" s="5"/>
      <c r="K165" s="49"/>
      <c r="L165" s="5">
        <v>4</v>
      </c>
      <c r="M165" s="5">
        <v>1</v>
      </c>
      <c r="N165" s="5"/>
      <c r="O165" s="5"/>
      <c r="P165" s="49"/>
      <c r="Q165" s="49"/>
      <c r="R165" s="5"/>
      <c r="S165" s="5"/>
      <c r="T165" s="3"/>
      <c r="U165" s="3">
        <f t="shared" si="20"/>
        <v>8</v>
      </c>
      <c r="V165" s="3">
        <f t="shared" si="21"/>
        <v>0</v>
      </c>
      <c r="W165" s="3">
        <f t="shared" si="22"/>
        <v>8</v>
      </c>
      <c r="X165" s="6">
        <f t="shared" si="23"/>
        <v>4</v>
      </c>
    </row>
    <row r="166" spans="1:24" ht="15" customHeight="1">
      <c r="A166" s="63"/>
      <c r="B166" s="70" t="s">
        <v>195</v>
      </c>
      <c r="C166" s="125" t="s">
        <v>116</v>
      </c>
      <c r="D166" s="72" t="s">
        <v>71</v>
      </c>
      <c r="E166" s="52">
        <v>1972</v>
      </c>
      <c r="F166" s="27" t="s">
        <v>39</v>
      </c>
      <c r="G166" s="5">
        <v>6</v>
      </c>
      <c r="H166" s="49"/>
      <c r="I166" s="5"/>
      <c r="J166" s="5"/>
      <c r="K166" s="49"/>
      <c r="L166" s="5"/>
      <c r="M166" s="5"/>
      <c r="N166" s="5"/>
      <c r="O166" s="49"/>
      <c r="P166" s="49"/>
      <c r="Q166" s="49"/>
      <c r="R166" s="5"/>
      <c r="S166" s="5"/>
      <c r="T166" s="3"/>
      <c r="U166" s="3">
        <f t="shared" si="20"/>
        <v>6</v>
      </c>
      <c r="V166" s="3">
        <f t="shared" si="21"/>
        <v>0</v>
      </c>
      <c r="W166" s="3">
        <f t="shared" si="22"/>
        <v>6</v>
      </c>
      <c r="X166" s="6">
        <f t="shared" si="23"/>
        <v>1</v>
      </c>
    </row>
    <row r="167" spans="1:24" ht="15" customHeight="1">
      <c r="A167" s="48"/>
      <c r="B167" s="75" t="s">
        <v>499</v>
      </c>
      <c r="C167" s="160" t="s">
        <v>498</v>
      </c>
      <c r="D167" s="117" t="s">
        <v>497</v>
      </c>
      <c r="E167" s="52">
        <v>1972</v>
      </c>
      <c r="F167" s="27" t="s">
        <v>39</v>
      </c>
      <c r="G167" s="5">
        <v>1</v>
      </c>
      <c r="H167" s="49"/>
      <c r="I167" s="5"/>
      <c r="J167" s="5">
        <v>1</v>
      </c>
      <c r="K167" s="49"/>
      <c r="L167" s="5">
        <v>3</v>
      </c>
      <c r="M167" s="5"/>
      <c r="N167" s="5">
        <v>1</v>
      </c>
      <c r="O167" s="49"/>
      <c r="P167" s="49"/>
      <c r="Q167" s="49"/>
      <c r="R167" s="5"/>
      <c r="S167" s="5"/>
      <c r="T167" s="3"/>
      <c r="U167" s="3">
        <f t="shared" si="20"/>
        <v>6</v>
      </c>
      <c r="V167" s="3">
        <f t="shared" si="21"/>
        <v>0</v>
      </c>
      <c r="W167" s="3">
        <f t="shared" si="22"/>
        <v>6</v>
      </c>
      <c r="X167" s="6">
        <f t="shared" si="23"/>
        <v>4</v>
      </c>
    </row>
    <row r="168" spans="1:24">
      <c r="B168" s="51" t="s">
        <v>540</v>
      </c>
      <c r="C168" s="102" t="s">
        <v>213</v>
      </c>
      <c r="D168" s="68" t="s">
        <v>214</v>
      </c>
      <c r="E168" s="74">
        <v>1969</v>
      </c>
      <c r="F168" s="27" t="s">
        <v>39</v>
      </c>
      <c r="G168" s="5"/>
      <c r="H168" s="5"/>
      <c r="I168" s="5"/>
      <c r="J168" s="5"/>
      <c r="K168" s="5"/>
      <c r="L168" s="5"/>
      <c r="M168" s="5"/>
      <c r="N168" s="5">
        <v>6</v>
      </c>
      <c r="O168" s="5"/>
      <c r="P168" s="5"/>
      <c r="Q168" s="5"/>
      <c r="R168" s="5"/>
      <c r="S168" s="5"/>
      <c r="T168" s="3"/>
      <c r="U168" s="3">
        <f t="shared" ref="U168:U184" si="24">SUM(G168:T168)-V168</f>
        <v>6</v>
      </c>
      <c r="V168" s="3">
        <f t="shared" ref="V168:V184" si="25">IF(X168&gt;=11,MIN(G168:T168),"0")+IF(X168&gt;=12,SMALL(G168:T168,2),"0")+IF(X168&gt;=13,SMALL(G168:T168,3),"0")+IF(X168&gt;=14,SMALL(G168:T168,4),"0")</f>
        <v>0</v>
      </c>
      <c r="W168" s="3">
        <f t="shared" ref="W168:W184" si="26">SUM(G168:T168)</f>
        <v>6</v>
      </c>
      <c r="X168" s="6">
        <f t="shared" ref="X168:X184" si="27">COUNTIF(G168:T168,"&gt;=1")</f>
        <v>1</v>
      </c>
    </row>
    <row r="169" spans="1:24" ht="15" customHeight="1">
      <c r="A169" s="48"/>
      <c r="B169" s="51" t="s">
        <v>178</v>
      </c>
      <c r="C169" s="100" t="s">
        <v>205</v>
      </c>
      <c r="D169" s="68" t="s">
        <v>38</v>
      </c>
      <c r="E169" s="52">
        <v>1972</v>
      </c>
      <c r="F169" s="27" t="s">
        <v>39</v>
      </c>
      <c r="G169" s="5">
        <v>1</v>
      </c>
      <c r="H169" s="49">
        <v>1</v>
      </c>
      <c r="I169" s="5"/>
      <c r="J169" s="5"/>
      <c r="K169" s="49"/>
      <c r="L169" s="5"/>
      <c r="M169" s="5"/>
      <c r="N169" s="5">
        <v>3</v>
      </c>
      <c r="O169" s="5"/>
      <c r="P169" s="49"/>
      <c r="Q169" s="49"/>
      <c r="R169" s="5"/>
      <c r="S169" s="5"/>
      <c r="T169" s="3"/>
      <c r="U169" s="3">
        <f t="shared" si="24"/>
        <v>5</v>
      </c>
      <c r="V169" s="3">
        <f t="shared" si="25"/>
        <v>0</v>
      </c>
      <c r="W169" s="3">
        <f t="shared" si="26"/>
        <v>5</v>
      </c>
      <c r="X169" s="6">
        <f t="shared" si="27"/>
        <v>3</v>
      </c>
    </row>
    <row r="170" spans="1:24" ht="15" customHeight="1">
      <c r="A170" s="48"/>
      <c r="B170" s="75" t="s">
        <v>531</v>
      </c>
      <c r="C170" s="76" t="s">
        <v>182</v>
      </c>
      <c r="D170" s="77" t="s">
        <v>136</v>
      </c>
      <c r="E170" s="52">
        <v>1971</v>
      </c>
      <c r="F170" s="27" t="s">
        <v>39</v>
      </c>
      <c r="G170" s="5"/>
      <c r="H170" s="5"/>
      <c r="I170" s="5"/>
      <c r="J170" s="5"/>
      <c r="K170" s="5"/>
      <c r="L170" s="5"/>
      <c r="M170" s="5"/>
      <c r="N170" s="5">
        <v>4</v>
      </c>
      <c r="O170" s="5"/>
      <c r="P170" s="5"/>
      <c r="Q170" s="5"/>
      <c r="R170" s="5"/>
      <c r="S170" s="5"/>
      <c r="T170" s="3"/>
      <c r="U170" s="3">
        <f t="shared" si="24"/>
        <v>4</v>
      </c>
      <c r="V170" s="3">
        <f t="shared" si="25"/>
        <v>0</v>
      </c>
      <c r="W170" s="3">
        <f t="shared" si="26"/>
        <v>4</v>
      </c>
      <c r="X170" s="6">
        <f t="shared" si="27"/>
        <v>1</v>
      </c>
    </row>
    <row r="171" spans="1:24">
      <c r="B171" s="70" t="s">
        <v>482</v>
      </c>
      <c r="C171" s="125" t="s">
        <v>116</v>
      </c>
      <c r="D171" s="72" t="s">
        <v>71</v>
      </c>
      <c r="E171" s="147">
        <v>1970</v>
      </c>
      <c r="F171" s="27" t="s">
        <v>39</v>
      </c>
      <c r="G171" s="5"/>
      <c r="H171" s="5"/>
      <c r="I171" s="5"/>
      <c r="J171" s="5"/>
      <c r="K171" s="49">
        <v>4</v>
      </c>
      <c r="L171" s="5"/>
      <c r="M171" s="5"/>
      <c r="N171" s="5"/>
      <c r="O171" s="5"/>
      <c r="P171" s="5"/>
      <c r="Q171" s="5"/>
      <c r="R171" s="5"/>
      <c r="S171" s="5"/>
      <c r="T171" s="3"/>
      <c r="U171" s="3">
        <f t="shared" si="24"/>
        <v>4</v>
      </c>
      <c r="V171" s="3">
        <f t="shared" si="25"/>
        <v>0</v>
      </c>
      <c r="W171" s="3">
        <f t="shared" si="26"/>
        <v>4</v>
      </c>
      <c r="X171" s="6">
        <f t="shared" si="27"/>
        <v>1</v>
      </c>
    </row>
    <row r="172" spans="1:24" ht="15" customHeight="1">
      <c r="A172" s="48"/>
      <c r="B172" s="73" t="s">
        <v>202</v>
      </c>
      <c r="C172" s="95" t="s">
        <v>12</v>
      </c>
      <c r="D172" s="68" t="s">
        <v>13</v>
      </c>
      <c r="E172" s="74">
        <v>1969</v>
      </c>
      <c r="F172" s="27" t="s">
        <v>39</v>
      </c>
      <c r="G172" s="5"/>
      <c r="H172" s="49">
        <v>1</v>
      </c>
      <c r="I172" s="5"/>
      <c r="J172" s="5"/>
      <c r="K172" s="49"/>
      <c r="L172" s="5"/>
      <c r="M172" s="5"/>
      <c r="N172" s="5">
        <v>1</v>
      </c>
      <c r="O172" s="49"/>
      <c r="P172" s="49"/>
      <c r="Q172" s="49"/>
      <c r="R172" s="5"/>
      <c r="S172" s="5"/>
      <c r="T172" s="3"/>
      <c r="U172" s="3">
        <f t="shared" si="24"/>
        <v>2</v>
      </c>
      <c r="V172" s="3">
        <f t="shared" si="25"/>
        <v>0</v>
      </c>
      <c r="W172" s="3">
        <f t="shared" si="26"/>
        <v>2</v>
      </c>
      <c r="X172" s="6">
        <f t="shared" si="27"/>
        <v>2</v>
      </c>
    </row>
    <row r="173" spans="1:24" ht="15" customHeight="1">
      <c r="A173" s="48"/>
      <c r="B173" s="51" t="s">
        <v>532</v>
      </c>
      <c r="C173" s="125" t="s">
        <v>306</v>
      </c>
      <c r="D173" s="72" t="s">
        <v>77</v>
      </c>
      <c r="E173" s="74">
        <v>1969</v>
      </c>
      <c r="F173" s="27" t="s">
        <v>39</v>
      </c>
      <c r="G173" s="5"/>
      <c r="H173" s="5"/>
      <c r="I173" s="5"/>
      <c r="J173" s="5"/>
      <c r="K173" s="5"/>
      <c r="L173" s="5"/>
      <c r="M173" s="5"/>
      <c r="N173" s="5">
        <v>2</v>
      </c>
      <c r="O173" s="5"/>
      <c r="P173" s="5"/>
      <c r="Q173" s="5"/>
      <c r="R173" s="5"/>
      <c r="S173" s="5"/>
      <c r="T173" s="3"/>
      <c r="U173" s="3">
        <f t="shared" si="24"/>
        <v>2</v>
      </c>
      <c r="V173" s="3">
        <f t="shared" si="25"/>
        <v>0</v>
      </c>
      <c r="W173" s="3">
        <f t="shared" si="26"/>
        <v>2</v>
      </c>
      <c r="X173" s="6">
        <f t="shared" si="27"/>
        <v>1</v>
      </c>
    </row>
    <row r="174" spans="1:24">
      <c r="B174" s="73" t="s">
        <v>201</v>
      </c>
      <c r="C174" s="136" t="s">
        <v>31</v>
      </c>
      <c r="D174" s="142" t="s">
        <v>32</v>
      </c>
      <c r="E174" s="79">
        <v>1972</v>
      </c>
      <c r="F174" s="27" t="s">
        <v>39</v>
      </c>
      <c r="G174" s="5">
        <v>1</v>
      </c>
      <c r="H174" s="103" t="s">
        <v>180</v>
      </c>
      <c r="I174" s="5"/>
      <c r="J174" s="5">
        <v>1</v>
      </c>
      <c r="K174" s="49"/>
      <c r="L174" s="5"/>
      <c r="M174" s="5"/>
      <c r="N174" s="5"/>
      <c r="O174" s="49"/>
      <c r="P174" s="49"/>
      <c r="Q174" s="49"/>
      <c r="R174" s="5"/>
      <c r="S174" s="5"/>
      <c r="T174" s="3"/>
      <c r="U174" s="3">
        <f t="shared" si="24"/>
        <v>2</v>
      </c>
      <c r="V174" s="3">
        <f t="shared" si="25"/>
        <v>0</v>
      </c>
      <c r="W174" s="3">
        <f t="shared" si="26"/>
        <v>2</v>
      </c>
      <c r="X174" s="6">
        <f t="shared" si="27"/>
        <v>2</v>
      </c>
    </row>
    <row r="175" spans="1:24">
      <c r="B175" s="51" t="s">
        <v>206</v>
      </c>
      <c r="C175" s="87" t="s">
        <v>15</v>
      </c>
      <c r="D175" s="68" t="s">
        <v>127</v>
      </c>
      <c r="E175" s="52">
        <v>1970</v>
      </c>
      <c r="F175" s="27" t="s">
        <v>39</v>
      </c>
      <c r="G175" s="5">
        <v>1</v>
      </c>
      <c r="H175" s="49"/>
      <c r="I175" s="5"/>
      <c r="J175" s="5"/>
      <c r="K175" s="49"/>
      <c r="L175" s="5"/>
      <c r="M175" s="5">
        <v>1</v>
      </c>
      <c r="N175" s="5"/>
      <c r="O175" s="49"/>
      <c r="P175" s="49"/>
      <c r="Q175" s="49"/>
      <c r="R175" s="5"/>
      <c r="S175" s="5"/>
      <c r="T175" s="3"/>
      <c r="U175" s="3">
        <f t="shared" si="24"/>
        <v>2</v>
      </c>
      <c r="V175" s="3">
        <f t="shared" si="25"/>
        <v>0</v>
      </c>
      <c r="W175" s="3">
        <f t="shared" si="26"/>
        <v>2</v>
      </c>
      <c r="X175" s="6">
        <f t="shared" si="27"/>
        <v>2</v>
      </c>
    </row>
    <row r="176" spans="1:24">
      <c r="B176" s="121" t="s">
        <v>451</v>
      </c>
      <c r="C176" s="99" t="s">
        <v>27</v>
      </c>
      <c r="D176" s="118" t="s">
        <v>28</v>
      </c>
      <c r="E176" s="3">
        <v>1968</v>
      </c>
      <c r="F176" s="27" t="s">
        <v>39</v>
      </c>
      <c r="G176" s="5"/>
      <c r="H176" s="5"/>
      <c r="I176" s="5"/>
      <c r="J176" s="5">
        <v>1</v>
      </c>
      <c r="K176" s="49"/>
      <c r="L176" s="5"/>
      <c r="M176" s="5"/>
      <c r="N176" s="5">
        <v>1</v>
      </c>
      <c r="O176" s="5"/>
      <c r="P176" s="5"/>
      <c r="Q176" s="5"/>
      <c r="R176" s="5"/>
      <c r="S176" s="5"/>
      <c r="T176" s="3"/>
      <c r="U176" s="3">
        <f t="shared" si="24"/>
        <v>2</v>
      </c>
      <c r="V176" s="3">
        <f t="shared" si="25"/>
        <v>0</v>
      </c>
      <c r="W176" s="3">
        <f t="shared" si="26"/>
        <v>2</v>
      </c>
      <c r="X176" s="6">
        <f t="shared" si="27"/>
        <v>2</v>
      </c>
    </row>
    <row r="177" spans="1:24">
      <c r="B177" s="75" t="s">
        <v>203</v>
      </c>
      <c r="C177" s="76" t="s">
        <v>182</v>
      </c>
      <c r="D177" s="77" t="s">
        <v>136</v>
      </c>
      <c r="E177" s="79">
        <v>1972</v>
      </c>
      <c r="F177" s="27" t="s">
        <v>39</v>
      </c>
      <c r="G177" s="5">
        <v>1</v>
      </c>
      <c r="H177" s="49"/>
      <c r="I177" s="5"/>
      <c r="J177" s="5"/>
      <c r="K177" s="49"/>
      <c r="L177" s="5"/>
      <c r="M177" s="5"/>
      <c r="N177" s="5"/>
      <c r="O177" s="49"/>
      <c r="P177" s="49"/>
      <c r="Q177" s="49"/>
      <c r="R177" s="5"/>
      <c r="S177" s="5"/>
      <c r="T177" s="3"/>
      <c r="U177" s="3">
        <f t="shared" si="24"/>
        <v>1</v>
      </c>
      <c r="V177" s="3">
        <f t="shared" si="25"/>
        <v>0</v>
      </c>
      <c r="W177" s="3">
        <f t="shared" si="26"/>
        <v>1</v>
      </c>
      <c r="X177" s="6">
        <f t="shared" si="27"/>
        <v>1</v>
      </c>
    </row>
    <row r="178" spans="1:24">
      <c r="B178" s="73" t="s">
        <v>204</v>
      </c>
      <c r="C178" s="100" t="s">
        <v>205</v>
      </c>
      <c r="D178" s="68" t="s">
        <v>38</v>
      </c>
      <c r="E178" s="74">
        <v>1968</v>
      </c>
      <c r="F178" s="27" t="s">
        <v>39</v>
      </c>
      <c r="G178" s="5">
        <v>1</v>
      </c>
      <c r="H178" s="49"/>
      <c r="I178" s="5"/>
      <c r="J178" s="5"/>
      <c r="K178" s="49"/>
      <c r="L178" s="5"/>
      <c r="M178" s="5"/>
      <c r="N178" s="5"/>
      <c r="O178" s="49"/>
      <c r="P178" s="49"/>
      <c r="Q178" s="49"/>
      <c r="R178" s="5"/>
      <c r="S178" s="5"/>
      <c r="T178" s="3"/>
      <c r="U178" s="3">
        <f t="shared" si="24"/>
        <v>1</v>
      </c>
      <c r="V178" s="3">
        <f t="shared" si="25"/>
        <v>0</v>
      </c>
      <c r="W178" s="3">
        <f t="shared" si="26"/>
        <v>1</v>
      </c>
      <c r="X178" s="6">
        <f t="shared" si="27"/>
        <v>1</v>
      </c>
    </row>
    <row r="179" spans="1:24">
      <c r="B179" s="51" t="s">
        <v>207</v>
      </c>
      <c r="C179" s="139" t="s">
        <v>318</v>
      </c>
      <c r="D179" s="77" t="s">
        <v>208</v>
      </c>
      <c r="E179" s="52">
        <v>1971</v>
      </c>
      <c r="F179" s="27" t="s">
        <v>39</v>
      </c>
      <c r="G179" s="5">
        <v>1</v>
      </c>
      <c r="H179" s="49"/>
      <c r="I179" s="5"/>
      <c r="J179" s="5"/>
      <c r="K179" s="49"/>
      <c r="L179" s="5"/>
      <c r="M179" s="5"/>
      <c r="N179" s="5"/>
      <c r="O179" s="49"/>
      <c r="P179" s="49"/>
      <c r="Q179" s="49"/>
      <c r="R179" s="5"/>
      <c r="S179" s="5"/>
      <c r="T179" s="3"/>
      <c r="U179" s="3">
        <f t="shared" si="24"/>
        <v>1</v>
      </c>
      <c r="V179" s="3">
        <f t="shared" si="25"/>
        <v>0</v>
      </c>
      <c r="W179" s="3">
        <f t="shared" si="26"/>
        <v>1</v>
      </c>
      <c r="X179" s="6">
        <f t="shared" si="27"/>
        <v>1</v>
      </c>
    </row>
    <row r="180" spans="1:24">
      <c r="B180" s="75" t="s">
        <v>344</v>
      </c>
      <c r="C180" s="76" t="s">
        <v>182</v>
      </c>
      <c r="D180" s="77" t="s">
        <v>136</v>
      </c>
      <c r="E180" s="74">
        <v>1971</v>
      </c>
      <c r="F180" s="27" t="s">
        <v>39</v>
      </c>
      <c r="G180" s="5"/>
      <c r="H180" s="49">
        <v>1</v>
      </c>
      <c r="I180" s="5"/>
      <c r="J180" s="5"/>
      <c r="K180" s="49"/>
      <c r="L180" s="5"/>
      <c r="M180" s="5"/>
      <c r="N180" s="5"/>
      <c r="O180" s="49"/>
      <c r="P180" s="49"/>
      <c r="Q180" s="49"/>
      <c r="R180" s="5"/>
      <c r="S180" s="5"/>
      <c r="T180" s="3"/>
      <c r="U180" s="3">
        <f t="shared" si="24"/>
        <v>1</v>
      </c>
      <c r="V180" s="3">
        <f t="shared" si="25"/>
        <v>0</v>
      </c>
      <c r="W180" s="3">
        <f t="shared" si="26"/>
        <v>1</v>
      </c>
      <c r="X180" s="6">
        <f t="shared" si="27"/>
        <v>1</v>
      </c>
    </row>
    <row r="181" spans="1:24">
      <c r="B181" s="69" t="s">
        <v>512</v>
      </c>
      <c r="C181" s="169" t="s">
        <v>133</v>
      </c>
      <c r="D181" s="68" t="s">
        <v>25</v>
      </c>
      <c r="E181" s="52">
        <v>1971</v>
      </c>
      <c r="F181" s="27" t="s">
        <v>39</v>
      </c>
      <c r="G181" s="5"/>
      <c r="H181" s="5"/>
      <c r="I181" s="5"/>
      <c r="J181" s="5"/>
      <c r="K181" s="5"/>
      <c r="L181" s="5"/>
      <c r="M181" s="5">
        <v>1</v>
      </c>
      <c r="N181" s="5"/>
      <c r="O181" s="5"/>
      <c r="P181" s="5"/>
      <c r="Q181" s="5"/>
      <c r="R181" s="5"/>
      <c r="S181" s="5"/>
      <c r="T181" s="3"/>
      <c r="U181" s="3">
        <f t="shared" si="24"/>
        <v>1</v>
      </c>
      <c r="V181" s="3">
        <f t="shared" si="25"/>
        <v>0</v>
      </c>
      <c r="W181" s="3">
        <f t="shared" si="26"/>
        <v>1</v>
      </c>
      <c r="X181" s="6">
        <f t="shared" si="27"/>
        <v>1</v>
      </c>
    </row>
    <row r="182" spans="1:24">
      <c r="B182" s="152" t="s">
        <v>500</v>
      </c>
      <c r="F182" s="27" t="s">
        <v>39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3"/>
      <c r="U182" s="3">
        <f t="shared" si="24"/>
        <v>0</v>
      </c>
      <c r="V182" s="3">
        <f t="shared" si="25"/>
        <v>0</v>
      </c>
      <c r="W182" s="3">
        <f t="shared" si="26"/>
        <v>0</v>
      </c>
      <c r="X182" s="6">
        <f t="shared" si="27"/>
        <v>0</v>
      </c>
    </row>
    <row r="183" spans="1:24">
      <c r="F183" s="27" t="s">
        <v>39</v>
      </c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3"/>
      <c r="U183" s="3">
        <f t="shared" si="24"/>
        <v>0</v>
      </c>
      <c r="V183" s="3">
        <f t="shared" si="25"/>
        <v>0</v>
      </c>
      <c r="W183" s="3">
        <f t="shared" si="26"/>
        <v>0</v>
      </c>
      <c r="X183" s="6">
        <f t="shared" si="27"/>
        <v>0</v>
      </c>
    </row>
    <row r="184" spans="1:24">
      <c r="F184" s="27" t="s">
        <v>39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3"/>
      <c r="U184" s="3">
        <f t="shared" si="24"/>
        <v>0</v>
      </c>
      <c r="V184" s="3">
        <f t="shared" si="25"/>
        <v>0</v>
      </c>
      <c r="W184" s="3">
        <f t="shared" si="26"/>
        <v>0</v>
      </c>
      <c r="X184" s="6">
        <f t="shared" si="27"/>
        <v>0</v>
      </c>
    </row>
    <row r="185" spans="1:24" s="2" customFormat="1" ht="15" customHeight="1">
      <c r="A185" s="61"/>
      <c r="B185" s="61"/>
      <c r="C185" s="61"/>
      <c r="D185" s="61"/>
      <c r="E185" s="65" t="s">
        <v>86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6"/>
    </row>
    <row r="186" spans="1:24" s="2" customFormat="1" ht="15" customHeight="1">
      <c r="A186" s="63"/>
      <c r="B186" s="51" t="s">
        <v>348</v>
      </c>
      <c r="C186" s="88" t="s">
        <v>9</v>
      </c>
      <c r="D186" s="68" t="s">
        <v>164</v>
      </c>
      <c r="E186" s="52">
        <v>1966</v>
      </c>
      <c r="F186" s="28" t="s">
        <v>40</v>
      </c>
      <c r="G186" s="5"/>
      <c r="H186" s="49">
        <v>16</v>
      </c>
      <c r="I186" s="5">
        <v>18</v>
      </c>
      <c r="J186" s="5">
        <v>18</v>
      </c>
      <c r="K186" s="49">
        <v>20</v>
      </c>
      <c r="L186" s="5">
        <v>16</v>
      </c>
      <c r="M186" s="5">
        <v>18</v>
      </c>
      <c r="N186" s="5">
        <v>18</v>
      </c>
      <c r="O186" s="49"/>
      <c r="P186" s="49"/>
      <c r="Q186" s="49"/>
      <c r="R186" s="5"/>
      <c r="S186" s="5"/>
      <c r="T186" s="3"/>
      <c r="U186" s="3">
        <f t="shared" ref="U186:U217" si="28">SUM(G186:T186)-V186</f>
        <v>124</v>
      </c>
      <c r="V186" s="3">
        <f t="shared" ref="V186:V217" si="29">IF(X186&gt;=11,MIN(G186:T186),"0")+IF(X186&gt;=12,SMALL(G186:T186,2),"0")+IF(X186&gt;=13,SMALL(G186:T186,3),"0")+IF(X186&gt;=14,SMALL(G186:T186,4),"0")</f>
        <v>0</v>
      </c>
      <c r="W186" s="3">
        <f t="shared" ref="W186:W217" si="30">SUM(G186:T186)</f>
        <v>124</v>
      </c>
      <c r="X186" s="6">
        <f t="shared" ref="X186:X217" si="31">COUNTIF(G186:T186,"&gt;=1")</f>
        <v>7</v>
      </c>
    </row>
    <row r="187" spans="1:24" s="2" customFormat="1" ht="15" customHeight="1">
      <c r="A187" s="63"/>
      <c r="B187" s="69" t="s">
        <v>346</v>
      </c>
      <c r="C187" s="94" t="s">
        <v>114</v>
      </c>
      <c r="D187" s="68" t="s">
        <v>11</v>
      </c>
      <c r="E187" s="52">
        <v>1966</v>
      </c>
      <c r="F187" s="28" t="s">
        <v>40</v>
      </c>
      <c r="G187" s="5"/>
      <c r="H187" s="49">
        <v>20</v>
      </c>
      <c r="I187" s="5">
        <v>20</v>
      </c>
      <c r="J187" s="5">
        <v>20</v>
      </c>
      <c r="K187" s="49"/>
      <c r="L187" s="5">
        <v>20</v>
      </c>
      <c r="M187" s="5">
        <v>20</v>
      </c>
      <c r="N187" s="5">
        <v>20</v>
      </c>
      <c r="O187" s="49"/>
      <c r="P187" s="49"/>
      <c r="Q187" s="49"/>
      <c r="R187" s="5"/>
      <c r="S187" s="5"/>
      <c r="T187" s="3"/>
      <c r="U187" s="3">
        <f t="shared" si="28"/>
        <v>120</v>
      </c>
      <c r="V187" s="3">
        <f t="shared" si="29"/>
        <v>0</v>
      </c>
      <c r="W187" s="3">
        <f t="shared" si="30"/>
        <v>120</v>
      </c>
      <c r="X187" s="6">
        <f t="shared" si="31"/>
        <v>6</v>
      </c>
    </row>
    <row r="188" spans="1:24" s="2" customFormat="1" ht="15" customHeight="1">
      <c r="A188" s="63"/>
      <c r="B188" s="51" t="s">
        <v>212</v>
      </c>
      <c r="C188" s="102" t="s">
        <v>213</v>
      </c>
      <c r="D188" s="68" t="s">
        <v>214</v>
      </c>
      <c r="E188" s="52">
        <v>1967</v>
      </c>
      <c r="F188" s="28" t="s">
        <v>40</v>
      </c>
      <c r="G188" s="3">
        <v>16</v>
      </c>
      <c r="H188" s="49">
        <v>13</v>
      </c>
      <c r="I188" s="5">
        <v>13</v>
      </c>
      <c r="J188" s="5">
        <v>13</v>
      </c>
      <c r="K188" s="49">
        <v>18</v>
      </c>
      <c r="L188" s="5">
        <v>13</v>
      </c>
      <c r="M188" s="5">
        <v>14</v>
      </c>
      <c r="N188" s="5">
        <v>13</v>
      </c>
      <c r="O188" s="49"/>
      <c r="P188" s="49"/>
      <c r="Q188" s="49"/>
      <c r="R188" s="5"/>
      <c r="S188" s="5"/>
      <c r="T188" s="3"/>
      <c r="U188" s="3">
        <f t="shared" si="28"/>
        <v>113</v>
      </c>
      <c r="V188" s="3">
        <f t="shared" si="29"/>
        <v>0</v>
      </c>
      <c r="W188" s="3">
        <f t="shared" si="30"/>
        <v>113</v>
      </c>
      <c r="X188" s="6">
        <f t="shared" si="31"/>
        <v>8</v>
      </c>
    </row>
    <row r="189" spans="1:24" s="2" customFormat="1" ht="15" customHeight="1">
      <c r="A189" s="63"/>
      <c r="B189" s="51" t="s">
        <v>210</v>
      </c>
      <c r="C189" s="91" t="s">
        <v>14</v>
      </c>
      <c r="D189" s="68" t="s">
        <v>122</v>
      </c>
      <c r="E189" s="52">
        <v>1963</v>
      </c>
      <c r="F189" s="28" t="s">
        <v>40</v>
      </c>
      <c r="G189" s="5">
        <v>20</v>
      </c>
      <c r="H189" s="49">
        <v>14</v>
      </c>
      <c r="I189" s="5">
        <v>14</v>
      </c>
      <c r="J189" s="5">
        <v>12</v>
      </c>
      <c r="K189" s="49">
        <v>16</v>
      </c>
      <c r="L189" s="5">
        <v>12</v>
      </c>
      <c r="M189" s="5">
        <v>13</v>
      </c>
      <c r="N189" s="5"/>
      <c r="O189" s="49"/>
      <c r="P189" s="49"/>
      <c r="Q189" s="49"/>
      <c r="R189" s="5"/>
      <c r="S189" s="5"/>
      <c r="T189" s="3"/>
      <c r="U189" s="3">
        <f t="shared" si="28"/>
        <v>101</v>
      </c>
      <c r="V189" s="3">
        <f t="shared" si="29"/>
        <v>0</v>
      </c>
      <c r="W189" s="3">
        <f t="shared" si="30"/>
        <v>101</v>
      </c>
      <c r="X189" s="6">
        <f t="shared" si="31"/>
        <v>7</v>
      </c>
    </row>
    <row r="190" spans="1:24" s="2" customFormat="1" ht="15" customHeight="1">
      <c r="A190" s="63"/>
      <c r="B190" s="69" t="s">
        <v>347</v>
      </c>
      <c r="C190" s="94" t="s">
        <v>114</v>
      </c>
      <c r="D190" s="68" t="s">
        <v>11</v>
      </c>
      <c r="E190" s="52">
        <v>1967</v>
      </c>
      <c r="F190" s="28" t="s">
        <v>40</v>
      </c>
      <c r="G190" s="5"/>
      <c r="H190" s="49">
        <v>18</v>
      </c>
      <c r="I190" s="5">
        <v>16</v>
      </c>
      <c r="J190" s="5">
        <v>16</v>
      </c>
      <c r="K190" s="49"/>
      <c r="L190" s="5">
        <v>14</v>
      </c>
      <c r="M190" s="5"/>
      <c r="N190" s="5">
        <v>16</v>
      </c>
      <c r="O190" s="49"/>
      <c r="P190" s="49"/>
      <c r="Q190" s="49"/>
      <c r="R190" s="5"/>
      <c r="S190" s="5"/>
      <c r="T190" s="3"/>
      <c r="U190" s="3">
        <f t="shared" si="28"/>
        <v>80</v>
      </c>
      <c r="V190" s="3">
        <f t="shared" si="29"/>
        <v>0</v>
      </c>
      <c r="W190" s="3">
        <f t="shared" si="30"/>
        <v>80</v>
      </c>
      <c r="X190" s="6">
        <f t="shared" si="31"/>
        <v>5</v>
      </c>
    </row>
    <row r="191" spans="1:24" ht="15" customHeight="1">
      <c r="A191" s="48"/>
      <c r="B191" s="51" t="s">
        <v>221</v>
      </c>
      <c r="C191" s="88" t="s">
        <v>9</v>
      </c>
      <c r="D191" s="68" t="s">
        <v>164</v>
      </c>
      <c r="E191" s="52">
        <v>1966</v>
      </c>
      <c r="F191" s="28" t="s">
        <v>40</v>
      </c>
      <c r="G191" s="5">
        <v>8</v>
      </c>
      <c r="H191" s="49">
        <v>9</v>
      </c>
      <c r="I191" s="5">
        <v>6</v>
      </c>
      <c r="J191" s="5">
        <v>8</v>
      </c>
      <c r="K191" s="49">
        <v>13</v>
      </c>
      <c r="L191" s="5">
        <v>7</v>
      </c>
      <c r="M191" s="5">
        <v>12</v>
      </c>
      <c r="N191" s="5">
        <v>12</v>
      </c>
      <c r="O191" s="49"/>
      <c r="P191" s="49"/>
      <c r="Q191" s="49"/>
      <c r="R191" s="5"/>
      <c r="S191" s="5"/>
      <c r="T191" s="3"/>
      <c r="U191" s="3">
        <f t="shared" si="28"/>
        <v>75</v>
      </c>
      <c r="V191" s="3">
        <f t="shared" si="29"/>
        <v>0</v>
      </c>
      <c r="W191" s="3">
        <f t="shared" si="30"/>
        <v>75</v>
      </c>
      <c r="X191" s="6">
        <f t="shared" si="31"/>
        <v>8</v>
      </c>
    </row>
    <row r="192" spans="1:24" s="2" customFormat="1" ht="15" customHeight="1">
      <c r="A192" s="63"/>
      <c r="B192" s="51" t="s">
        <v>215</v>
      </c>
      <c r="C192" s="87" t="s">
        <v>15</v>
      </c>
      <c r="D192" s="68" t="s">
        <v>127</v>
      </c>
      <c r="E192" s="52">
        <v>1964</v>
      </c>
      <c r="F192" s="28" t="s">
        <v>40</v>
      </c>
      <c r="G192" s="5">
        <v>14</v>
      </c>
      <c r="H192" s="49">
        <v>11</v>
      </c>
      <c r="I192" s="5">
        <v>7</v>
      </c>
      <c r="J192" s="5"/>
      <c r="K192" s="49">
        <v>14</v>
      </c>
      <c r="L192" s="5">
        <v>8</v>
      </c>
      <c r="M192" s="5">
        <v>8</v>
      </c>
      <c r="N192" s="5">
        <v>10</v>
      </c>
      <c r="O192" s="49"/>
      <c r="P192" s="49"/>
      <c r="Q192" s="49"/>
      <c r="R192" s="5"/>
      <c r="S192" s="5"/>
      <c r="T192" s="3"/>
      <c r="U192" s="3">
        <f t="shared" si="28"/>
        <v>72</v>
      </c>
      <c r="V192" s="3">
        <f t="shared" si="29"/>
        <v>0</v>
      </c>
      <c r="W192" s="3">
        <f t="shared" si="30"/>
        <v>72</v>
      </c>
      <c r="X192" s="6">
        <f t="shared" si="31"/>
        <v>7</v>
      </c>
    </row>
    <row r="193" spans="1:24" ht="15" customHeight="1">
      <c r="A193" s="48"/>
      <c r="B193" s="51" t="s">
        <v>211</v>
      </c>
      <c r="C193" s="88" t="s">
        <v>9</v>
      </c>
      <c r="D193" s="68" t="s">
        <v>164</v>
      </c>
      <c r="E193" s="52">
        <v>1967</v>
      </c>
      <c r="F193" s="28" t="s">
        <v>40</v>
      </c>
      <c r="G193" s="5">
        <v>18</v>
      </c>
      <c r="H193" s="49">
        <v>12</v>
      </c>
      <c r="I193" s="5">
        <v>9</v>
      </c>
      <c r="J193" s="5">
        <v>10</v>
      </c>
      <c r="K193" s="49"/>
      <c r="L193" s="5">
        <v>10</v>
      </c>
      <c r="M193" s="103" t="s">
        <v>180</v>
      </c>
      <c r="N193" s="5"/>
      <c r="O193" s="49"/>
      <c r="P193" s="49"/>
      <c r="Q193" s="49"/>
      <c r="R193" s="5"/>
      <c r="S193" s="5"/>
      <c r="T193" s="3"/>
      <c r="U193" s="3">
        <f t="shared" si="28"/>
        <v>59</v>
      </c>
      <c r="V193" s="3">
        <f t="shared" si="29"/>
        <v>0</v>
      </c>
      <c r="W193" s="3">
        <f t="shared" si="30"/>
        <v>59</v>
      </c>
      <c r="X193" s="6">
        <f t="shared" si="31"/>
        <v>5</v>
      </c>
    </row>
    <row r="194" spans="1:24" ht="15" customHeight="1">
      <c r="A194" s="63"/>
      <c r="B194" s="51" t="s">
        <v>218</v>
      </c>
      <c r="C194" s="95" t="s">
        <v>12</v>
      </c>
      <c r="D194" s="68" t="s">
        <v>13</v>
      </c>
      <c r="E194" s="52">
        <v>1967</v>
      </c>
      <c r="F194" s="28" t="s">
        <v>40</v>
      </c>
      <c r="G194" s="5">
        <v>11</v>
      </c>
      <c r="H194" s="49">
        <v>5</v>
      </c>
      <c r="I194" s="5">
        <v>8</v>
      </c>
      <c r="J194" s="5">
        <v>9</v>
      </c>
      <c r="K194" s="49"/>
      <c r="L194" s="5">
        <v>9</v>
      </c>
      <c r="M194" s="5">
        <v>11</v>
      </c>
      <c r="N194" s="5">
        <v>6</v>
      </c>
      <c r="O194" s="49"/>
      <c r="P194" s="49"/>
      <c r="Q194" s="49"/>
      <c r="R194" s="5"/>
      <c r="S194" s="5"/>
      <c r="T194" s="3"/>
      <c r="U194" s="3">
        <f t="shared" si="28"/>
        <v>59</v>
      </c>
      <c r="V194" s="3">
        <f t="shared" si="29"/>
        <v>0</v>
      </c>
      <c r="W194" s="3">
        <f t="shared" si="30"/>
        <v>59</v>
      </c>
      <c r="X194" s="6">
        <f t="shared" si="31"/>
        <v>7</v>
      </c>
    </row>
    <row r="195" spans="1:24" s="2" customFormat="1" ht="15" customHeight="1">
      <c r="A195" s="63"/>
      <c r="B195" s="51" t="s">
        <v>216</v>
      </c>
      <c r="C195" s="95" t="s">
        <v>12</v>
      </c>
      <c r="D195" s="68" t="s">
        <v>13</v>
      </c>
      <c r="E195" s="52">
        <v>1967</v>
      </c>
      <c r="F195" s="28" t="s">
        <v>40</v>
      </c>
      <c r="G195" s="5">
        <v>13</v>
      </c>
      <c r="H195" s="49">
        <v>10</v>
      </c>
      <c r="I195" s="5">
        <v>11</v>
      </c>
      <c r="J195" s="5">
        <v>11</v>
      </c>
      <c r="K195" s="103" t="s">
        <v>180</v>
      </c>
      <c r="L195" s="5">
        <v>3</v>
      </c>
      <c r="M195" s="5"/>
      <c r="N195" s="5">
        <v>8</v>
      </c>
      <c r="O195" s="49"/>
      <c r="P195" s="49"/>
      <c r="Q195" s="49"/>
      <c r="R195" s="5"/>
      <c r="S195" s="5"/>
      <c r="T195" s="3"/>
      <c r="U195" s="3">
        <f t="shared" si="28"/>
        <v>56</v>
      </c>
      <c r="V195" s="3">
        <f t="shared" si="29"/>
        <v>0</v>
      </c>
      <c r="W195" s="3">
        <f t="shared" si="30"/>
        <v>56</v>
      </c>
      <c r="X195" s="6">
        <f t="shared" si="31"/>
        <v>6</v>
      </c>
    </row>
    <row r="196" spans="1:24" s="2" customFormat="1" ht="15" customHeight="1">
      <c r="A196" s="63"/>
      <c r="B196" s="51" t="s">
        <v>220</v>
      </c>
      <c r="C196" s="88" t="s">
        <v>29</v>
      </c>
      <c r="D196" s="68" t="s">
        <v>30</v>
      </c>
      <c r="E196" s="52">
        <v>1967</v>
      </c>
      <c r="F196" s="28" t="s">
        <v>40</v>
      </c>
      <c r="G196" s="5">
        <v>9</v>
      </c>
      <c r="H196" s="49">
        <v>8</v>
      </c>
      <c r="I196" s="5">
        <v>5</v>
      </c>
      <c r="J196" s="5">
        <v>6</v>
      </c>
      <c r="K196" s="49"/>
      <c r="L196" s="5">
        <v>6</v>
      </c>
      <c r="M196" s="5">
        <v>10</v>
      </c>
      <c r="N196" s="5">
        <v>7</v>
      </c>
      <c r="O196" s="49"/>
      <c r="P196" s="49"/>
      <c r="Q196" s="49"/>
      <c r="R196" s="5"/>
      <c r="S196" s="5"/>
      <c r="T196" s="3"/>
      <c r="U196" s="3">
        <f t="shared" si="28"/>
        <v>51</v>
      </c>
      <c r="V196" s="3">
        <f t="shared" si="29"/>
        <v>0</v>
      </c>
      <c r="W196" s="3">
        <f t="shared" si="30"/>
        <v>51</v>
      </c>
      <c r="X196" s="6">
        <f t="shared" si="31"/>
        <v>7</v>
      </c>
    </row>
    <row r="197" spans="1:24" s="2" customFormat="1" ht="15" customHeight="1">
      <c r="A197" s="63"/>
      <c r="B197" s="119" t="s">
        <v>501</v>
      </c>
      <c r="C197" s="94" t="s">
        <v>114</v>
      </c>
      <c r="D197" s="78" t="s">
        <v>11</v>
      </c>
      <c r="E197" s="3">
        <v>1964</v>
      </c>
      <c r="F197" s="28" t="s">
        <v>40</v>
      </c>
      <c r="G197" s="5"/>
      <c r="H197" s="5"/>
      <c r="I197" s="5"/>
      <c r="J197" s="5"/>
      <c r="K197" s="5"/>
      <c r="L197" s="5">
        <v>18</v>
      </c>
      <c r="M197" s="5">
        <v>16</v>
      </c>
      <c r="N197" s="5"/>
      <c r="O197" s="49"/>
      <c r="P197" s="49"/>
      <c r="Q197" s="5"/>
      <c r="R197" s="5"/>
      <c r="S197" s="5"/>
      <c r="T197" s="3"/>
      <c r="U197" s="3">
        <f t="shared" si="28"/>
        <v>34</v>
      </c>
      <c r="V197" s="3">
        <f t="shared" si="29"/>
        <v>0</v>
      </c>
      <c r="W197" s="3">
        <f t="shared" si="30"/>
        <v>34</v>
      </c>
      <c r="X197" s="6">
        <f t="shared" si="31"/>
        <v>2</v>
      </c>
    </row>
    <row r="198" spans="1:24" s="2" customFormat="1" ht="15" customHeight="1">
      <c r="A198" s="63"/>
      <c r="B198" s="110" t="s">
        <v>431</v>
      </c>
      <c r="C198" s="141" t="s">
        <v>138</v>
      </c>
      <c r="D198" s="77" t="s">
        <v>139</v>
      </c>
      <c r="E198" s="52">
        <v>1964</v>
      </c>
      <c r="F198" s="28" t="s">
        <v>40</v>
      </c>
      <c r="G198" s="5"/>
      <c r="H198" s="5"/>
      <c r="I198" s="5">
        <v>4</v>
      </c>
      <c r="J198" s="5">
        <v>7</v>
      </c>
      <c r="K198" s="49"/>
      <c r="L198" s="5">
        <v>11</v>
      </c>
      <c r="M198" s="5"/>
      <c r="N198" s="5">
        <v>11</v>
      </c>
      <c r="O198" s="49"/>
      <c r="P198" s="49"/>
      <c r="Q198" s="5"/>
      <c r="R198" s="5"/>
      <c r="S198" s="5"/>
      <c r="T198" s="3"/>
      <c r="U198" s="3">
        <f t="shared" si="28"/>
        <v>33</v>
      </c>
      <c r="V198" s="3">
        <f t="shared" si="29"/>
        <v>0</v>
      </c>
      <c r="W198" s="3">
        <f t="shared" si="30"/>
        <v>33</v>
      </c>
      <c r="X198" s="6">
        <f t="shared" si="31"/>
        <v>4</v>
      </c>
    </row>
    <row r="199" spans="1:24" s="2" customFormat="1" ht="15" customHeight="1">
      <c r="A199" s="63"/>
      <c r="B199" s="51" t="s">
        <v>225</v>
      </c>
      <c r="C199" s="126" t="s">
        <v>12</v>
      </c>
      <c r="D199" s="68" t="s">
        <v>13</v>
      </c>
      <c r="E199" s="52">
        <v>1963</v>
      </c>
      <c r="F199" s="28" t="s">
        <v>40</v>
      </c>
      <c r="G199" s="1">
        <v>5</v>
      </c>
      <c r="H199" s="49"/>
      <c r="I199" s="5">
        <v>2</v>
      </c>
      <c r="J199" s="5">
        <v>5</v>
      </c>
      <c r="K199" s="49">
        <v>12</v>
      </c>
      <c r="L199" s="5">
        <v>1</v>
      </c>
      <c r="M199" s="5">
        <v>4</v>
      </c>
      <c r="N199" s="5">
        <v>2</v>
      </c>
      <c r="O199" s="49"/>
      <c r="P199" s="49"/>
      <c r="Q199" s="49"/>
      <c r="R199" s="5"/>
      <c r="S199" s="5"/>
      <c r="T199" s="3"/>
      <c r="U199" s="3">
        <f t="shared" si="28"/>
        <v>31</v>
      </c>
      <c r="V199" s="3">
        <f t="shared" si="29"/>
        <v>0</v>
      </c>
      <c r="W199" s="3">
        <f t="shared" si="30"/>
        <v>31</v>
      </c>
      <c r="X199" s="6">
        <f t="shared" si="31"/>
        <v>7</v>
      </c>
    </row>
    <row r="200" spans="1:24" ht="15" customHeight="1">
      <c r="A200" s="63"/>
      <c r="B200" s="4" t="s">
        <v>452</v>
      </c>
      <c r="C200" s="96" t="s">
        <v>151</v>
      </c>
      <c r="D200" s="118" t="s">
        <v>18</v>
      </c>
      <c r="E200" s="3">
        <v>1966</v>
      </c>
      <c r="F200" s="28" t="s">
        <v>40</v>
      </c>
      <c r="G200" s="5"/>
      <c r="H200" s="5"/>
      <c r="I200" s="5"/>
      <c r="J200" s="5">
        <v>14</v>
      </c>
      <c r="K200" s="49"/>
      <c r="L200" s="5"/>
      <c r="M200" s="5"/>
      <c r="N200" s="5">
        <v>14</v>
      </c>
      <c r="O200" s="49"/>
      <c r="P200" s="49"/>
      <c r="Q200" s="5"/>
      <c r="R200" s="5"/>
      <c r="S200" s="5"/>
      <c r="T200" s="3"/>
      <c r="U200" s="3">
        <f t="shared" si="28"/>
        <v>28</v>
      </c>
      <c r="V200" s="3">
        <f t="shared" si="29"/>
        <v>0</v>
      </c>
      <c r="W200" s="3">
        <f t="shared" si="30"/>
        <v>28</v>
      </c>
      <c r="X200" s="6">
        <f t="shared" si="31"/>
        <v>2</v>
      </c>
    </row>
    <row r="201" spans="1:24" s="2" customFormat="1" ht="15" customHeight="1">
      <c r="A201" s="63"/>
      <c r="B201" s="70" t="s">
        <v>217</v>
      </c>
      <c r="C201" s="101" t="s">
        <v>67</v>
      </c>
      <c r="D201" s="80" t="s">
        <v>66</v>
      </c>
      <c r="E201" s="74">
        <v>1967</v>
      </c>
      <c r="F201" s="28" t="s">
        <v>40</v>
      </c>
      <c r="G201" s="5">
        <v>12</v>
      </c>
      <c r="H201" s="49">
        <v>7</v>
      </c>
      <c r="I201" s="5"/>
      <c r="J201" s="5"/>
      <c r="K201" s="49"/>
      <c r="L201" s="5"/>
      <c r="M201" s="5"/>
      <c r="N201" s="5"/>
      <c r="O201" s="49"/>
      <c r="P201" s="49"/>
      <c r="Q201" s="49"/>
      <c r="R201" s="5"/>
      <c r="S201" s="5"/>
      <c r="T201" s="3"/>
      <c r="U201" s="3">
        <f t="shared" si="28"/>
        <v>19</v>
      </c>
      <c r="V201" s="3">
        <f t="shared" si="29"/>
        <v>0</v>
      </c>
      <c r="W201" s="3">
        <f t="shared" si="30"/>
        <v>19</v>
      </c>
      <c r="X201" s="6">
        <f t="shared" si="31"/>
        <v>2</v>
      </c>
    </row>
    <row r="202" spans="1:24" ht="15" customHeight="1">
      <c r="A202" s="48"/>
      <c r="B202" s="51" t="s">
        <v>233</v>
      </c>
      <c r="C202" s="87" t="s">
        <v>15</v>
      </c>
      <c r="D202" s="68" t="s">
        <v>127</v>
      </c>
      <c r="E202" s="52">
        <v>1965</v>
      </c>
      <c r="F202" s="28" t="s">
        <v>40</v>
      </c>
      <c r="G202" s="5">
        <v>1</v>
      </c>
      <c r="H202" s="49">
        <v>1</v>
      </c>
      <c r="I202" s="5">
        <v>1</v>
      </c>
      <c r="J202" s="5">
        <v>4</v>
      </c>
      <c r="K202" s="49">
        <v>10</v>
      </c>
      <c r="L202" s="5">
        <v>1</v>
      </c>
      <c r="M202" s="5"/>
      <c r="N202" s="5"/>
      <c r="O202" s="49"/>
      <c r="P202" s="49"/>
      <c r="Q202" s="49"/>
      <c r="R202" s="5"/>
      <c r="S202" s="5"/>
      <c r="T202" s="3"/>
      <c r="U202" s="3">
        <f t="shared" si="28"/>
        <v>18</v>
      </c>
      <c r="V202" s="3">
        <f t="shared" si="29"/>
        <v>0</v>
      </c>
      <c r="W202" s="3">
        <f t="shared" si="30"/>
        <v>18</v>
      </c>
      <c r="X202" s="6">
        <f t="shared" si="31"/>
        <v>6</v>
      </c>
    </row>
    <row r="203" spans="1:24" ht="15" customHeight="1">
      <c r="A203" s="63"/>
      <c r="B203" s="51" t="s">
        <v>235</v>
      </c>
      <c r="C203" s="87" t="s">
        <v>15</v>
      </c>
      <c r="D203" s="68" t="s">
        <v>127</v>
      </c>
      <c r="E203" s="52">
        <v>1963</v>
      </c>
      <c r="F203" s="28" t="s">
        <v>40</v>
      </c>
      <c r="G203" s="5">
        <v>1</v>
      </c>
      <c r="H203" s="49">
        <v>1</v>
      </c>
      <c r="I203" s="5">
        <v>1</v>
      </c>
      <c r="J203" s="5">
        <v>3</v>
      </c>
      <c r="K203" s="49"/>
      <c r="L203" s="5">
        <v>2</v>
      </c>
      <c r="M203" s="5">
        <v>5</v>
      </c>
      <c r="N203" s="5">
        <v>5</v>
      </c>
      <c r="O203" s="49"/>
      <c r="P203" s="49"/>
      <c r="Q203" s="49"/>
      <c r="R203" s="5"/>
      <c r="S203" s="5"/>
      <c r="T203" s="3"/>
      <c r="U203" s="3">
        <f t="shared" si="28"/>
        <v>18</v>
      </c>
      <c r="V203" s="3">
        <f t="shared" si="29"/>
        <v>0</v>
      </c>
      <c r="W203" s="3">
        <f t="shared" si="30"/>
        <v>18</v>
      </c>
      <c r="X203" s="6">
        <f t="shared" si="31"/>
        <v>7</v>
      </c>
    </row>
    <row r="204" spans="1:24" s="2" customFormat="1" ht="15" customHeight="1">
      <c r="A204" s="63"/>
      <c r="B204" s="51" t="s">
        <v>219</v>
      </c>
      <c r="C204" s="95" t="s">
        <v>12</v>
      </c>
      <c r="D204" s="68" t="s">
        <v>13</v>
      </c>
      <c r="E204" s="52">
        <v>1963</v>
      </c>
      <c r="F204" s="28" t="s">
        <v>40</v>
      </c>
      <c r="G204" s="5">
        <v>10</v>
      </c>
      <c r="H204" s="49">
        <v>6</v>
      </c>
      <c r="I204" s="5"/>
      <c r="J204" s="5"/>
      <c r="K204" s="49"/>
      <c r="L204" s="5"/>
      <c r="M204" s="5"/>
      <c r="N204" s="5"/>
      <c r="O204" s="49"/>
      <c r="P204" s="49"/>
      <c r="Q204" s="49"/>
      <c r="R204" s="5"/>
      <c r="S204" s="5"/>
      <c r="T204" s="3"/>
      <c r="U204" s="3">
        <f t="shared" si="28"/>
        <v>16</v>
      </c>
      <c r="V204" s="3">
        <f t="shared" si="29"/>
        <v>0</v>
      </c>
      <c r="W204" s="3">
        <f t="shared" si="30"/>
        <v>16</v>
      </c>
      <c r="X204" s="6">
        <f t="shared" si="31"/>
        <v>2</v>
      </c>
    </row>
    <row r="205" spans="1:24" ht="15" customHeight="1">
      <c r="A205" s="63"/>
      <c r="B205" s="51" t="s">
        <v>232</v>
      </c>
      <c r="C205" s="95" t="s">
        <v>12</v>
      </c>
      <c r="D205" s="68" t="s">
        <v>13</v>
      </c>
      <c r="E205" s="52">
        <v>1966</v>
      </c>
      <c r="F205" s="28" t="s">
        <v>40</v>
      </c>
      <c r="G205" s="5">
        <v>1</v>
      </c>
      <c r="H205" s="49">
        <v>1</v>
      </c>
      <c r="I205" s="5">
        <v>1</v>
      </c>
      <c r="J205" s="5">
        <v>1</v>
      </c>
      <c r="K205" s="49">
        <v>9</v>
      </c>
      <c r="L205" s="5"/>
      <c r="M205" s="5">
        <v>2</v>
      </c>
      <c r="N205" s="5">
        <v>1</v>
      </c>
      <c r="O205" s="49"/>
      <c r="P205" s="49"/>
      <c r="Q205" s="49"/>
      <c r="R205" s="5"/>
      <c r="S205" s="5"/>
      <c r="T205" s="3"/>
      <c r="U205" s="3">
        <f t="shared" si="28"/>
        <v>16</v>
      </c>
      <c r="V205" s="3">
        <f t="shared" si="29"/>
        <v>0</v>
      </c>
      <c r="W205" s="3">
        <f t="shared" si="30"/>
        <v>16</v>
      </c>
      <c r="X205" s="6">
        <f t="shared" si="31"/>
        <v>7</v>
      </c>
    </row>
    <row r="206" spans="1:24" s="2" customFormat="1" ht="15" customHeight="1">
      <c r="A206" s="63"/>
      <c r="B206" s="51" t="s">
        <v>226</v>
      </c>
      <c r="C206" s="95" t="s">
        <v>12</v>
      </c>
      <c r="D206" s="68" t="s">
        <v>13</v>
      </c>
      <c r="E206" s="52">
        <v>1966</v>
      </c>
      <c r="F206" s="28" t="s">
        <v>40</v>
      </c>
      <c r="G206" s="5">
        <v>4</v>
      </c>
      <c r="H206" s="49"/>
      <c r="I206" s="5"/>
      <c r="J206" s="5"/>
      <c r="K206" s="49"/>
      <c r="L206" s="5">
        <v>4</v>
      </c>
      <c r="M206" s="5">
        <v>7</v>
      </c>
      <c r="N206" s="5"/>
      <c r="O206" s="49"/>
      <c r="P206" s="49"/>
      <c r="Q206" s="49"/>
      <c r="R206" s="5"/>
      <c r="S206" s="5"/>
      <c r="T206" s="3"/>
      <c r="U206" s="3">
        <f t="shared" si="28"/>
        <v>15</v>
      </c>
      <c r="V206" s="3">
        <f t="shared" si="29"/>
        <v>0</v>
      </c>
      <c r="W206" s="3">
        <f t="shared" si="30"/>
        <v>15</v>
      </c>
      <c r="X206" s="6">
        <f t="shared" si="31"/>
        <v>3</v>
      </c>
    </row>
    <row r="207" spans="1:24" s="2" customFormat="1" ht="15" customHeight="1">
      <c r="A207" s="63"/>
      <c r="B207" s="51" t="s">
        <v>434</v>
      </c>
      <c r="C207" s="88" t="s">
        <v>9</v>
      </c>
      <c r="D207" s="68" t="s">
        <v>164</v>
      </c>
      <c r="E207" s="52">
        <v>1963</v>
      </c>
      <c r="F207" s="28" t="s">
        <v>40</v>
      </c>
      <c r="G207" s="5"/>
      <c r="H207" s="5"/>
      <c r="I207" s="5">
        <v>1</v>
      </c>
      <c r="J207" s="5">
        <v>1</v>
      </c>
      <c r="K207" s="49">
        <v>8</v>
      </c>
      <c r="L207" s="5">
        <v>1</v>
      </c>
      <c r="M207" s="5">
        <v>3</v>
      </c>
      <c r="N207" s="5">
        <v>1</v>
      </c>
      <c r="O207" s="49"/>
      <c r="P207" s="49"/>
      <c r="Q207" s="5"/>
      <c r="R207" s="5"/>
      <c r="S207" s="5"/>
      <c r="T207" s="3"/>
      <c r="U207" s="3">
        <f t="shared" si="28"/>
        <v>15</v>
      </c>
      <c r="V207" s="3">
        <f t="shared" si="29"/>
        <v>0</v>
      </c>
      <c r="W207" s="3">
        <f t="shared" si="30"/>
        <v>15</v>
      </c>
      <c r="X207" s="6">
        <f t="shared" si="31"/>
        <v>6</v>
      </c>
    </row>
    <row r="208" spans="1:24" ht="15" customHeight="1">
      <c r="A208" s="48"/>
      <c r="B208" s="4" t="s">
        <v>502</v>
      </c>
      <c r="C208" s="88" t="s">
        <v>9</v>
      </c>
      <c r="D208" s="68" t="s">
        <v>164</v>
      </c>
      <c r="E208" s="3">
        <v>1964</v>
      </c>
      <c r="F208" s="28" t="s">
        <v>40</v>
      </c>
      <c r="G208" s="5"/>
      <c r="H208" s="5"/>
      <c r="I208" s="5"/>
      <c r="J208" s="5"/>
      <c r="K208" s="5"/>
      <c r="L208" s="5">
        <v>5</v>
      </c>
      <c r="M208" s="5">
        <v>9</v>
      </c>
      <c r="N208" s="5"/>
      <c r="O208" s="49"/>
      <c r="P208" s="49"/>
      <c r="Q208" s="5"/>
      <c r="R208" s="5"/>
      <c r="S208" s="5"/>
      <c r="T208" s="3"/>
      <c r="U208" s="3">
        <f t="shared" si="28"/>
        <v>14</v>
      </c>
      <c r="V208" s="3">
        <f t="shared" si="29"/>
        <v>0</v>
      </c>
      <c r="W208" s="3">
        <f t="shared" si="30"/>
        <v>14</v>
      </c>
      <c r="X208" s="6">
        <f t="shared" si="31"/>
        <v>2</v>
      </c>
    </row>
    <row r="209" spans="1:24" ht="15" customHeight="1">
      <c r="A209" s="48"/>
      <c r="B209" s="51" t="s">
        <v>228</v>
      </c>
      <c r="C209" s="95" t="s">
        <v>12</v>
      </c>
      <c r="D209" s="68" t="s">
        <v>13</v>
      </c>
      <c r="E209" s="52">
        <v>1964</v>
      </c>
      <c r="F209" s="28" t="s">
        <v>40</v>
      </c>
      <c r="G209" s="5">
        <v>2</v>
      </c>
      <c r="H209" s="49"/>
      <c r="I209" s="5"/>
      <c r="J209" s="5"/>
      <c r="K209" s="49">
        <v>11</v>
      </c>
      <c r="L209" s="5"/>
      <c r="M209" s="5"/>
      <c r="N209" s="5"/>
      <c r="O209" s="49"/>
      <c r="P209" s="49"/>
      <c r="Q209" s="49"/>
      <c r="R209" s="5"/>
      <c r="S209" s="5"/>
      <c r="T209" s="5"/>
      <c r="U209" s="3">
        <f t="shared" si="28"/>
        <v>13</v>
      </c>
      <c r="V209" s="3">
        <f t="shared" si="29"/>
        <v>0</v>
      </c>
      <c r="W209" s="3">
        <f t="shared" si="30"/>
        <v>13</v>
      </c>
      <c r="X209" s="6">
        <f t="shared" si="31"/>
        <v>2</v>
      </c>
    </row>
    <row r="210" spans="1:24" s="2" customFormat="1" ht="15" customHeight="1">
      <c r="A210" s="63"/>
      <c r="B210" s="51" t="s">
        <v>234</v>
      </c>
      <c r="C210" s="95" t="s">
        <v>12</v>
      </c>
      <c r="D210" s="68" t="s">
        <v>13</v>
      </c>
      <c r="E210" s="52">
        <v>1966</v>
      </c>
      <c r="F210" s="28" t="s">
        <v>40</v>
      </c>
      <c r="G210" s="5">
        <v>1</v>
      </c>
      <c r="H210" s="49">
        <v>1</v>
      </c>
      <c r="I210" s="5">
        <v>1</v>
      </c>
      <c r="J210" s="5">
        <v>1</v>
      </c>
      <c r="K210" s="49">
        <v>6</v>
      </c>
      <c r="L210" s="5">
        <v>1</v>
      </c>
      <c r="M210" s="5">
        <v>1</v>
      </c>
      <c r="N210" s="5">
        <v>1</v>
      </c>
      <c r="O210" s="49"/>
      <c r="P210" s="49"/>
      <c r="Q210" s="49"/>
      <c r="R210" s="5"/>
      <c r="S210" s="5"/>
      <c r="T210" s="3"/>
      <c r="U210" s="3">
        <f t="shared" si="28"/>
        <v>13</v>
      </c>
      <c r="V210" s="3">
        <f t="shared" si="29"/>
        <v>0</v>
      </c>
      <c r="W210" s="3">
        <f t="shared" si="30"/>
        <v>13</v>
      </c>
      <c r="X210" s="6">
        <f t="shared" si="31"/>
        <v>8</v>
      </c>
    </row>
    <row r="211" spans="1:24" ht="15" customHeight="1">
      <c r="A211" s="48"/>
      <c r="B211" s="51" t="s">
        <v>429</v>
      </c>
      <c r="C211" s="95" t="s">
        <v>12</v>
      </c>
      <c r="D211" s="68" t="s">
        <v>13</v>
      </c>
      <c r="E211" s="52">
        <v>1967</v>
      </c>
      <c r="F211" s="28" t="s">
        <v>40</v>
      </c>
      <c r="G211" s="5"/>
      <c r="H211" s="5"/>
      <c r="I211" s="5">
        <v>12</v>
      </c>
      <c r="J211" s="5"/>
      <c r="K211" s="49"/>
      <c r="L211" s="5"/>
      <c r="M211" s="5"/>
      <c r="N211" s="5"/>
      <c r="O211" s="5"/>
      <c r="P211" s="49"/>
      <c r="Q211" s="49"/>
      <c r="R211" s="5"/>
      <c r="S211" s="5"/>
      <c r="T211" s="3"/>
      <c r="U211" s="3">
        <f t="shared" si="28"/>
        <v>12</v>
      </c>
      <c r="V211" s="3">
        <f t="shared" si="29"/>
        <v>0</v>
      </c>
      <c r="W211" s="3">
        <f t="shared" si="30"/>
        <v>12</v>
      </c>
      <c r="X211" s="6">
        <f t="shared" si="31"/>
        <v>1</v>
      </c>
    </row>
    <row r="212" spans="1:24" ht="15" customHeight="1">
      <c r="A212" s="48"/>
      <c r="B212" s="146" t="s">
        <v>483</v>
      </c>
      <c r="C212" s="95" t="s">
        <v>12</v>
      </c>
      <c r="D212" s="68" t="s">
        <v>13</v>
      </c>
      <c r="E212" s="147">
        <v>1966</v>
      </c>
      <c r="F212" s="28" t="s">
        <v>40</v>
      </c>
      <c r="G212" s="5"/>
      <c r="H212" s="5"/>
      <c r="I212" s="5"/>
      <c r="J212" s="5"/>
      <c r="K212" s="49">
        <v>7</v>
      </c>
      <c r="L212" s="5">
        <v>1</v>
      </c>
      <c r="M212" s="5"/>
      <c r="N212" s="5">
        <v>3</v>
      </c>
      <c r="O212" s="49"/>
      <c r="P212" s="49"/>
      <c r="Q212" s="5"/>
      <c r="R212" s="5"/>
      <c r="S212" s="5"/>
      <c r="T212" s="3"/>
      <c r="U212" s="3">
        <f t="shared" si="28"/>
        <v>11</v>
      </c>
      <c r="V212" s="3">
        <f t="shared" si="29"/>
        <v>0</v>
      </c>
      <c r="W212" s="3">
        <f t="shared" si="30"/>
        <v>11</v>
      </c>
      <c r="X212" s="6">
        <f t="shared" si="31"/>
        <v>3</v>
      </c>
    </row>
    <row r="213" spans="1:24" s="2" customFormat="1" ht="15" customHeight="1">
      <c r="A213" s="63"/>
      <c r="B213" s="4" t="s">
        <v>430</v>
      </c>
      <c r="C213" s="90" t="s">
        <v>154</v>
      </c>
      <c r="D213" s="129" t="s">
        <v>37</v>
      </c>
      <c r="E213" s="3">
        <v>1966</v>
      </c>
      <c r="F213" s="28" t="s">
        <v>40</v>
      </c>
      <c r="G213" s="5"/>
      <c r="H213" s="5"/>
      <c r="I213" s="5">
        <v>10</v>
      </c>
      <c r="J213" s="5"/>
      <c r="K213" s="49"/>
      <c r="L213" s="5"/>
      <c r="M213" s="5"/>
      <c r="N213" s="5"/>
      <c r="O213" s="49"/>
      <c r="P213" s="49"/>
      <c r="Q213" s="5"/>
      <c r="R213" s="5"/>
      <c r="S213" s="5"/>
      <c r="T213" s="3"/>
      <c r="U213" s="3">
        <f t="shared" si="28"/>
        <v>10</v>
      </c>
      <c r="V213" s="3">
        <f t="shared" si="29"/>
        <v>0</v>
      </c>
      <c r="W213" s="3">
        <f t="shared" si="30"/>
        <v>10</v>
      </c>
      <c r="X213" s="6">
        <f t="shared" si="31"/>
        <v>1</v>
      </c>
    </row>
    <row r="214" spans="1:24" ht="15" customHeight="1">
      <c r="A214" s="48"/>
      <c r="B214" s="51" t="s">
        <v>231</v>
      </c>
      <c r="C214" s="88" t="s">
        <v>9</v>
      </c>
      <c r="D214" s="68" t="s">
        <v>164</v>
      </c>
      <c r="E214" s="52">
        <v>1965</v>
      </c>
      <c r="F214" s="28" t="s">
        <v>40</v>
      </c>
      <c r="G214" s="5">
        <v>1</v>
      </c>
      <c r="H214" s="49">
        <v>3</v>
      </c>
      <c r="I214" s="5"/>
      <c r="J214" s="5"/>
      <c r="K214" s="49"/>
      <c r="L214" s="5"/>
      <c r="M214" s="5">
        <v>6</v>
      </c>
      <c r="N214" s="5"/>
      <c r="O214" s="49"/>
      <c r="P214" s="49"/>
      <c r="Q214" s="49"/>
      <c r="R214" s="5"/>
      <c r="S214" s="5"/>
      <c r="T214" s="3"/>
      <c r="U214" s="3">
        <f t="shared" si="28"/>
        <v>10</v>
      </c>
      <c r="V214" s="3">
        <f t="shared" si="29"/>
        <v>0</v>
      </c>
      <c r="W214" s="3">
        <f t="shared" si="30"/>
        <v>10</v>
      </c>
      <c r="X214" s="6">
        <f t="shared" si="31"/>
        <v>3</v>
      </c>
    </row>
    <row r="215" spans="1:24" s="2" customFormat="1" ht="15" customHeight="1">
      <c r="A215" s="63"/>
      <c r="B215" s="51" t="s">
        <v>238</v>
      </c>
      <c r="C215" s="122" t="s">
        <v>14</v>
      </c>
      <c r="D215" s="68" t="s">
        <v>122</v>
      </c>
      <c r="E215" s="52">
        <v>1964</v>
      </c>
      <c r="F215" s="28" t="s">
        <v>40</v>
      </c>
      <c r="G215" s="5">
        <v>1</v>
      </c>
      <c r="H215" s="49">
        <v>1</v>
      </c>
      <c r="I215" s="5">
        <v>1</v>
      </c>
      <c r="J215" s="5">
        <v>1</v>
      </c>
      <c r="K215" s="49">
        <v>3</v>
      </c>
      <c r="L215" s="5">
        <v>1</v>
      </c>
      <c r="M215" s="5">
        <v>1</v>
      </c>
      <c r="N215" s="5"/>
      <c r="O215" s="49"/>
      <c r="P215" s="49"/>
      <c r="Q215" s="49"/>
      <c r="R215" s="5"/>
      <c r="S215" s="5"/>
      <c r="T215" s="3"/>
      <c r="U215" s="3">
        <f t="shared" si="28"/>
        <v>9</v>
      </c>
      <c r="V215" s="3">
        <f t="shared" si="29"/>
        <v>0</v>
      </c>
      <c r="W215" s="3">
        <f t="shared" si="30"/>
        <v>9</v>
      </c>
      <c r="X215" s="6">
        <f t="shared" si="31"/>
        <v>7</v>
      </c>
    </row>
    <row r="216" spans="1:24" ht="15" customHeight="1">
      <c r="A216" s="48"/>
      <c r="B216" s="4" t="s">
        <v>435</v>
      </c>
      <c r="C216" s="95" t="s">
        <v>12</v>
      </c>
      <c r="D216" s="129" t="s">
        <v>13</v>
      </c>
      <c r="E216" s="3">
        <v>1963</v>
      </c>
      <c r="F216" s="28" t="s">
        <v>40</v>
      </c>
      <c r="G216" s="5"/>
      <c r="H216" s="5"/>
      <c r="I216" s="5">
        <v>1</v>
      </c>
      <c r="J216" s="5">
        <v>1</v>
      </c>
      <c r="K216" s="49">
        <v>4</v>
      </c>
      <c r="L216" s="5">
        <v>1</v>
      </c>
      <c r="M216" s="5">
        <v>1</v>
      </c>
      <c r="N216" s="5">
        <v>1</v>
      </c>
      <c r="O216" s="49"/>
      <c r="P216" s="49"/>
      <c r="Q216" s="5"/>
      <c r="R216" s="5"/>
      <c r="S216" s="5"/>
      <c r="T216" s="3"/>
      <c r="U216" s="3">
        <f t="shared" si="28"/>
        <v>9</v>
      </c>
      <c r="V216" s="3">
        <f t="shared" si="29"/>
        <v>0</v>
      </c>
      <c r="W216" s="3">
        <f t="shared" si="30"/>
        <v>9</v>
      </c>
      <c r="X216" s="6">
        <f t="shared" si="31"/>
        <v>6</v>
      </c>
    </row>
    <row r="217" spans="1:24" ht="15" customHeight="1">
      <c r="A217" s="48"/>
      <c r="B217" s="75" t="s">
        <v>533</v>
      </c>
      <c r="C217" s="132" t="s">
        <v>182</v>
      </c>
      <c r="D217" s="77" t="s">
        <v>136</v>
      </c>
      <c r="E217" s="3">
        <v>1966</v>
      </c>
      <c r="F217" s="28" t="s">
        <v>40</v>
      </c>
      <c r="G217" s="5"/>
      <c r="H217" s="5"/>
      <c r="I217" s="5"/>
      <c r="J217" s="5"/>
      <c r="K217" s="5"/>
      <c r="L217" s="5"/>
      <c r="M217" s="5"/>
      <c r="N217" s="5">
        <v>9</v>
      </c>
      <c r="O217" s="49"/>
      <c r="P217" s="49"/>
      <c r="Q217" s="5"/>
      <c r="R217" s="5"/>
      <c r="S217" s="5"/>
      <c r="T217" s="3"/>
      <c r="U217" s="3">
        <f t="shared" si="28"/>
        <v>9</v>
      </c>
      <c r="V217" s="3">
        <f t="shared" si="29"/>
        <v>0</v>
      </c>
      <c r="W217" s="3">
        <f t="shared" si="30"/>
        <v>9</v>
      </c>
      <c r="X217" s="6">
        <f t="shared" si="31"/>
        <v>1</v>
      </c>
    </row>
    <row r="218" spans="1:24" ht="15" customHeight="1">
      <c r="A218" s="48"/>
      <c r="B218" s="4" t="s">
        <v>457</v>
      </c>
      <c r="C218" s="97" t="s">
        <v>17</v>
      </c>
      <c r="D218" s="68" t="s">
        <v>111</v>
      </c>
      <c r="E218" s="3">
        <v>1967</v>
      </c>
      <c r="F218" s="28" t="s">
        <v>40</v>
      </c>
      <c r="G218" s="5"/>
      <c r="H218" s="5"/>
      <c r="I218" s="5"/>
      <c r="J218" s="5">
        <v>1</v>
      </c>
      <c r="K218" s="49">
        <v>5</v>
      </c>
      <c r="L218" s="5">
        <v>1</v>
      </c>
      <c r="M218" s="103" t="s">
        <v>180</v>
      </c>
      <c r="N218" s="5">
        <v>1</v>
      </c>
      <c r="O218" s="49"/>
      <c r="P218" s="49"/>
      <c r="Q218" s="5"/>
      <c r="R218" s="5"/>
      <c r="S218" s="5"/>
      <c r="T218" s="3"/>
      <c r="U218" s="3">
        <f t="shared" ref="U218:U235" si="32">SUM(G218:T218)-V218</f>
        <v>8</v>
      </c>
      <c r="V218" s="3">
        <f t="shared" ref="V218:V235" si="33">IF(X218&gt;=11,MIN(G218:T218),"0")+IF(X218&gt;=12,SMALL(G218:T218,2),"0")+IF(X218&gt;=13,SMALL(G218:T218,3),"0")+IF(X218&gt;=14,SMALL(G218:T218,4),"0")</f>
        <v>0</v>
      </c>
      <c r="W218" s="3">
        <f t="shared" ref="W218:W235" si="34">SUM(G218:T218)</f>
        <v>8</v>
      </c>
      <c r="X218" s="6">
        <f t="shared" ref="X218:X235" si="35">COUNTIF(G218:T218,"&gt;=1")</f>
        <v>4</v>
      </c>
    </row>
    <row r="219" spans="1:24" ht="15" customHeight="1">
      <c r="A219" s="48"/>
      <c r="B219" s="51" t="s">
        <v>222</v>
      </c>
      <c r="C219" s="127" t="s">
        <v>68</v>
      </c>
      <c r="D219" s="68" t="s">
        <v>223</v>
      </c>
      <c r="E219" s="74">
        <v>1967</v>
      </c>
      <c r="F219" s="28" t="s">
        <v>40</v>
      </c>
      <c r="G219" s="5">
        <v>7</v>
      </c>
      <c r="H219" s="49"/>
      <c r="I219" s="5"/>
      <c r="J219" s="5"/>
      <c r="K219" s="49"/>
      <c r="L219" s="5"/>
      <c r="M219" s="5"/>
      <c r="N219" s="5"/>
      <c r="O219" s="49"/>
      <c r="P219" s="49"/>
      <c r="Q219" s="49"/>
      <c r="R219" s="5"/>
      <c r="S219" s="5"/>
      <c r="T219" s="3"/>
      <c r="U219" s="3">
        <f t="shared" si="32"/>
        <v>7</v>
      </c>
      <c r="V219" s="3">
        <f t="shared" si="33"/>
        <v>0</v>
      </c>
      <c r="W219" s="3">
        <f t="shared" si="34"/>
        <v>7</v>
      </c>
      <c r="X219" s="6">
        <f t="shared" si="35"/>
        <v>1</v>
      </c>
    </row>
    <row r="220" spans="1:24" ht="15" customHeight="1">
      <c r="A220" s="48"/>
      <c r="B220" s="51" t="s">
        <v>227</v>
      </c>
      <c r="C220" s="95" t="s">
        <v>12</v>
      </c>
      <c r="D220" s="68" t="s">
        <v>13</v>
      </c>
      <c r="E220" s="52">
        <v>1967</v>
      </c>
      <c r="F220" s="28" t="s">
        <v>40</v>
      </c>
      <c r="G220" s="5">
        <v>3</v>
      </c>
      <c r="H220" s="49"/>
      <c r="I220" s="5"/>
      <c r="J220" s="5"/>
      <c r="K220" s="49"/>
      <c r="L220" s="5"/>
      <c r="M220" s="5"/>
      <c r="N220" s="5">
        <v>4</v>
      </c>
      <c r="O220" s="49"/>
      <c r="P220" s="49"/>
      <c r="Q220" s="49"/>
      <c r="R220" s="5"/>
      <c r="S220" s="5"/>
      <c r="T220" s="3"/>
      <c r="U220" s="3">
        <f t="shared" si="32"/>
        <v>7</v>
      </c>
      <c r="V220" s="3">
        <f t="shared" si="33"/>
        <v>0</v>
      </c>
      <c r="W220" s="3">
        <f t="shared" si="34"/>
        <v>7</v>
      </c>
      <c r="X220" s="6">
        <f t="shared" si="35"/>
        <v>2</v>
      </c>
    </row>
    <row r="221" spans="1:24" ht="15" customHeight="1">
      <c r="A221" s="48"/>
      <c r="B221" s="51" t="s">
        <v>224</v>
      </c>
      <c r="C221" s="89" t="s">
        <v>34</v>
      </c>
      <c r="D221" s="151" t="s">
        <v>35</v>
      </c>
      <c r="E221" s="52">
        <v>1963</v>
      </c>
      <c r="F221" s="28" t="s">
        <v>40</v>
      </c>
      <c r="G221" s="5">
        <v>6</v>
      </c>
      <c r="H221" s="49"/>
      <c r="I221" s="5"/>
      <c r="J221" s="5"/>
      <c r="K221" s="49"/>
      <c r="L221" s="5"/>
      <c r="M221" s="5"/>
      <c r="N221" s="5"/>
      <c r="O221" s="49"/>
      <c r="P221" s="49"/>
      <c r="Q221" s="49"/>
      <c r="R221" s="5"/>
      <c r="S221" s="5"/>
      <c r="T221" s="3"/>
      <c r="U221" s="3">
        <f t="shared" si="32"/>
        <v>6</v>
      </c>
      <c r="V221" s="3">
        <f t="shared" si="33"/>
        <v>0</v>
      </c>
      <c r="W221" s="3">
        <f t="shared" si="34"/>
        <v>6</v>
      </c>
      <c r="X221" s="6">
        <f t="shared" si="35"/>
        <v>1</v>
      </c>
    </row>
    <row r="222" spans="1:24" ht="15" customHeight="1">
      <c r="A222" s="48"/>
      <c r="B222" s="51" t="s">
        <v>229</v>
      </c>
      <c r="C222" s="171" t="s">
        <v>154</v>
      </c>
      <c r="D222" s="68" t="s">
        <v>37</v>
      </c>
      <c r="E222" s="52">
        <v>1965</v>
      </c>
      <c r="F222" s="28" t="s">
        <v>40</v>
      </c>
      <c r="G222" s="5">
        <v>1</v>
      </c>
      <c r="H222" s="49">
        <v>4</v>
      </c>
      <c r="I222" s="5"/>
      <c r="J222" s="5"/>
      <c r="K222" s="49"/>
      <c r="L222" s="5"/>
      <c r="M222" s="5"/>
      <c r="N222" s="5"/>
      <c r="O222" s="49"/>
      <c r="P222" s="49"/>
      <c r="Q222" s="49"/>
      <c r="R222" s="5"/>
      <c r="S222" s="5"/>
      <c r="T222" s="3"/>
      <c r="U222" s="3">
        <f t="shared" si="32"/>
        <v>5</v>
      </c>
      <c r="V222" s="3">
        <f t="shared" si="33"/>
        <v>0</v>
      </c>
      <c r="W222" s="3">
        <f t="shared" si="34"/>
        <v>5</v>
      </c>
      <c r="X222" s="6">
        <f t="shared" si="35"/>
        <v>2</v>
      </c>
    </row>
    <row r="223" spans="1:24">
      <c r="B223" s="51" t="s">
        <v>353</v>
      </c>
      <c r="C223" s="99" t="s">
        <v>27</v>
      </c>
      <c r="D223" s="128" t="s">
        <v>28</v>
      </c>
      <c r="E223" s="52">
        <v>1966</v>
      </c>
      <c r="F223" s="28" t="s">
        <v>40</v>
      </c>
      <c r="G223" s="5"/>
      <c r="H223" s="49">
        <v>1</v>
      </c>
      <c r="I223" s="5">
        <v>1</v>
      </c>
      <c r="J223" s="5">
        <v>1</v>
      </c>
      <c r="K223" s="49"/>
      <c r="L223" s="5"/>
      <c r="M223" s="5">
        <v>1</v>
      </c>
      <c r="N223" s="5">
        <v>1</v>
      </c>
      <c r="O223" s="49"/>
      <c r="P223" s="49"/>
      <c r="Q223" s="49"/>
      <c r="R223" s="5"/>
      <c r="S223" s="5"/>
      <c r="T223" s="3"/>
      <c r="U223" s="3">
        <f t="shared" si="32"/>
        <v>5</v>
      </c>
      <c r="V223" s="3">
        <f t="shared" si="33"/>
        <v>0</v>
      </c>
      <c r="W223" s="3">
        <f t="shared" si="34"/>
        <v>5</v>
      </c>
      <c r="X223" s="6">
        <f t="shared" si="35"/>
        <v>5</v>
      </c>
    </row>
    <row r="224" spans="1:24">
      <c r="B224" s="51" t="s">
        <v>350</v>
      </c>
      <c r="C224" s="90" t="s">
        <v>154</v>
      </c>
      <c r="D224" s="68" t="s">
        <v>37</v>
      </c>
      <c r="E224" s="52">
        <v>1967</v>
      </c>
      <c r="F224" s="28" t="s">
        <v>40</v>
      </c>
      <c r="G224" s="5"/>
      <c r="H224" s="49">
        <v>1</v>
      </c>
      <c r="I224" s="5">
        <v>3</v>
      </c>
      <c r="J224" s="5"/>
      <c r="K224" s="49"/>
      <c r="L224" s="5"/>
      <c r="M224" s="5"/>
      <c r="N224" s="5"/>
      <c r="O224" s="49"/>
      <c r="P224" s="49"/>
      <c r="Q224" s="5"/>
      <c r="R224" s="5"/>
      <c r="S224" s="5"/>
      <c r="T224" s="3"/>
      <c r="U224" s="3">
        <f t="shared" si="32"/>
        <v>4</v>
      </c>
      <c r="V224" s="3">
        <f t="shared" si="33"/>
        <v>0</v>
      </c>
      <c r="W224" s="3">
        <f t="shared" si="34"/>
        <v>4</v>
      </c>
      <c r="X224" s="6">
        <f t="shared" si="35"/>
        <v>2</v>
      </c>
    </row>
    <row r="225" spans="1:24">
      <c r="B225" s="51" t="s">
        <v>349</v>
      </c>
      <c r="C225" s="99" t="s">
        <v>27</v>
      </c>
      <c r="D225" s="68" t="s">
        <v>28</v>
      </c>
      <c r="E225" s="52">
        <v>1966</v>
      </c>
      <c r="F225" s="28" t="s">
        <v>40</v>
      </c>
      <c r="G225" s="5"/>
      <c r="H225" s="49">
        <v>2</v>
      </c>
      <c r="I225" s="5"/>
      <c r="J225" s="103" t="s">
        <v>180</v>
      </c>
      <c r="K225" s="49"/>
      <c r="L225" s="5">
        <v>1</v>
      </c>
      <c r="M225" s="103" t="s">
        <v>180</v>
      </c>
      <c r="N225" s="5"/>
      <c r="O225" s="49"/>
      <c r="P225" s="49"/>
      <c r="Q225" s="49"/>
      <c r="R225" s="5"/>
      <c r="S225" s="5"/>
      <c r="T225" s="3"/>
      <c r="U225" s="3">
        <f t="shared" si="32"/>
        <v>3</v>
      </c>
      <c r="V225" s="3">
        <f t="shared" si="33"/>
        <v>0</v>
      </c>
      <c r="W225" s="3">
        <f t="shared" si="34"/>
        <v>3</v>
      </c>
      <c r="X225" s="6">
        <f t="shared" si="35"/>
        <v>2</v>
      </c>
    </row>
    <row r="226" spans="1:24">
      <c r="B226" s="69" t="s">
        <v>230</v>
      </c>
      <c r="C226" s="98" t="s">
        <v>133</v>
      </c>
      <c r="D226" s="128" t="s">
        <v>25</v>
      </c>
      <c r="E226" s="52">
        <v>1967</v>
      </c>
      <c r="F226" s="28" t="s">
        <v>40</v>
      </c>
      <c r="G226" s="5">
        <v>1</v>
      </c>
      <c r="H226" s="49"/>
      <c r="I226" s="5"/>
      <c r="J226" s="5">
        <v>1</v>
      </c>
      <c r="K226" s="49"/>
      <c r="L226" s="5">
        <v>1</v>
      </c>
      <c r="M226" s="5"/>
      <c r="N226" s="5"/>
      <c r="O226" s="49"/>
      <c r="P226" s="49"/>
      <c r="Q226" s="49"/>
      <c r="R226" s="5"/>
      <c r="S226" s="5"/>
      <c r="T226" s="3"/>
      <c r="U226" s="3">
        <f t="shared" si="32"/>
        <v>3</v>
      </c>
      <c r="V226" s="3">
        <f t="shared" si="33"/>
        <v>0</v>
      </c>
      <c r="W226" s="3">
        <f t="shared" si="34"/>
        <v>3</v>
      </c>
      <c r="X226" s="6">
        <f t="shared" si="35"/>
        <v>3</v>
      </c>
    </row>
    <row r="227" spans="1:24">
      <c r="B227" s="4" t="s">
        <v>455</v>
      </c>
      <c r="C227" s="99" t="s">
        <v>27</v>
      </c>
      <c r="D227" s="118" t="s">
        <v>28</v>
      </c>
      <c r="E227" s="3">
        <v>1965</v>
      </c>
      <c r="F227" s="28" t="s">
        <v>40</v>
      </c>
      <c r="G227" s="5"/>
      <c r="H227" s="5"/>
      <c r="I227" s="5"/>
      <c r="J227" s="5">
        <v>2</v>
      </c>
      <c r="K227" s="49"/>
      <c r="L227" s="5"/>
      <c r="M227" s="5"/>
      <c r="N227" s="5"/>
      <c r="O227" s="49"/>
      <c r="P227" s="49"/>
      <c r="Q227" s="5"/>
      <c r="R227" s="5"/>
      <c r="S227" s="5"/>
      <c r="T227" s="3"/>
      <c r="U227" s="3">
        <f t="shared" si="32"/>
        <v>2</v>
      </c>
      <c r="V227" s="3">
        <f t="shared" si="33"/>
        <v>0</v>
      </c>
      <c r="W227" s="3">
        <f t="shared" si="34"/>
        <v>2</v>
      </c>
      <c r="X227" s="6">
        <f t="shared" si="35"/>
        <v>1</v>
      </c>
    </row>
    <row r="228" spans="1:24">
      <c r="B228" s="69" t="s">
        <v>484</v>
      </c>
      <c r="C228" s="98" t="s">
        <v>133</v>
      </c>
      <c r="D228" s="128" t="s">
        <v>25</v>
      </c>
      <c r="E228" s="52">
        <v>1964</v>
      </c>
      <c r="F228" s="28" t="s">
        <v>40</v>
      </c>
      <c r="G228" s="5"/>
      <c r="H228" s="5"/>
      <c r="I228" s="5"/>
      <c r="J228" s="5"/>
      <c r="K228" s="49">
        <v>2</v>
      </c>
      <c r="L228" s="5"/>
      <c r="M228" s="5"/>
      <c r="N228" s="5"/>
      <c r="O228" s="49"/>
      <c r="P228" s="49"/>
      <c r="Q228" s="5"/>
      <c r="R228" s="5"/>
      <c r="S228" s="5"/>
      <c r="T228" s="3"/>
      <c r="U228" s="3">
        <f t="shared" si="32"/>
        <v>2</v>
      </c>
      <c r="V228" s="3">
        <f t="shared" si="33"/>
        <v>0</v>
      </c>
      <c r="W228" s="3">
        <f t="shared" si="34"/>
        <v>2</v>
      </c>
      <c r="X228" s="6">
        <f t="shared" si="35"/>
        <v>1</v>
      </c>
    </row>
    <row r="229" spans="1:24">
      <c r="B229" s="4" t="s">
        <v>432</v>
      </c>
      <c r="C229" s="95" t="s">
        <v>12</v>
      </c>
      <c r="D229" s="129" t="s">
        <v>13</v>
      </c>
      <c r="E229" s="3">
        <v>1966</v>
      </c>
      <c r="F229" s="28" t="s">
        <v>40</v>
      </c>
      <c r="G229" s="5"/>
      <c r="H229" s="5"/>
      <c r="I229" s="5">
        <v>1</v>
      </c>
      <c r="J229" s="5"/>
      <c r="K229" s="49"/>
      <c r="L229" s="5"/>
      <c r="M229" s="5"/>
      <c r="N229" s="5">
        <v>1</v>
      </c>
      <c r="O229" s="49"/>
      <c r="P229" s="49"/>
      <c r="Q229" s="5"/>
      <c r="R229" s="5"/>
      <c r="S229" s="5"/>
      <c r="T229" s="3"/>
      <c r="U229" s="3">
        <f t="shared" si="32"/>
        <v>2</v>
      </c>
      <c r="V229" s="3">
        <f t="shared" si="33"/>
        <v>0</v>
      </c>
      <c r="W229" s="3">
        <f t="shared" si="34"/>
        <v>2</v>
      </c>
      <c r="X229" s="6">
        <f t="shared" si="35"/>
        <v>2</v>
      </c>
    </row>
    <row r="230" spans="1:24">
      <c r="B230" s="69" t="s">
        <v>236</v>
      </c>
      <c r="C230" s="98" t="s">
        <v>133</v>
      </c>
      <c r="D230" s="68" t="s">
        <v>25</v>
      </c>
      <c r="E230" s="52">
        <v>1965</v>
      </c>
      <c r="F230" s="28" t="s">
        <v>40</v>
      </c>
      <c r="G230" s="5">
        <v>1</v>
      </c>
      <c r="H230" s="49"/>
      <c r="I230" s="5"/>
      <c r="J230" s="5"/>
      <c r="K230" s="49"/>
      <c r="L230" s="5"/>
      <c r="M230" s="5"/>
      <c r="N230" s="5"/>
      <c r="O230" s="49"/>
      <c r="P230" s="49"/>
      <c r="Q230" s="49"/>
      <c r="R230" s="5"/>
      <c r="S230" s="5"/>
      <c r="T230" s="3"/>
      <c r="U230" s="3">
        <f t="shared" si="32"/>
        <v>1</v>
      </c>
      <c r="V230" s="3">
        <f t="shared" si="33"/>
        <v>0</v>
      </c>
      <c r="W230" s="3">
        <f t="shared" si="34"/>
        <v>1</v>
      </c>
      <c r="X230" s="6">
        <f t="shared" si="35"/>
        <v>1</v>
      </c>
    </row>
    <row r="231" spans="1:24">
      <c r="B231" s="69" t="s">
        <v>237</v>
      </c>
      <c r="C231" s="132" t="s">
        <v>135</v>
      </c>
      <c r="D231" s="142" t="s">
        <v>136</v>
      </c>
      <c r="E231" s="52">
        <v>1966</v>
      </c>
      <c r="F231" s="28" t="s">
        <v>40</v>
      </c>
      <c r="G231" s="5">
        <v>1</v>
      </c>
      <c r="H231" s="49"/>
      <c r="I231" s="5"/>
      <c r="J231" s="5"/>
      <c r="K231" s="49"/>
      <c r="L231" s="5"/>
      <c r="M231" s="5"/>
      <c r="N231" s="5"/>
      <c r="O231" s="49"/>
      <c r="P231" s="49"/>
      <c r="Q231" s="49"/>
      <c r="R231" s="5"/>
      <c r="S231" s="5"/>
      <c r="T231" s="3"/>
      <c r="U231" s="3">
        <f t="shared" si="32"/>
        <v>1</v>
      </c>
      <c r="V231" s="3">
        <f t="shared" si="33"/>
        <v>0</v>
      </c>
      <c r="W231" s="3">
        <f t="shared" si="34"/>
        <v>1</v>
      </c>
      <c r="X231" s="6">
        <f t="shared" si="35"/>
        <v>1</v>
      </c>
    </row>
    <row r="232" spans="1:24">
      <c r="B232" s="104" t="s">
        <v>351</v>
      </c>
      <c r="C232" s="95" t="s">
        <v>12</v>
      </c>
      <c r="D232" s="68" t="s">
        <v>13</v>
      </c>
      <c r="E232" s="106">
        <v>1965</v>
      </c>
      <c r="F232" s="28" t="s">
        <v>40</v>
      </c>
      <c r="G232" s="5"/>
      <c r="H232" s="49">
        <v>1</v>
      </c>
      <c r="I232" s="5"/>
      <c r="J232" s="5"/>
      <c r="K232" s="49"/>
      <c r="L232" s="5"/>
      <c r="M232" s="5"/>
      <c r="N232" s="5"/>
      <c r="O232" s="49"/>
      <c r="P232" s="49"/>
      <c r="Q232" s="49"/>
      <c r="R232" s="5"/>
      <c r="S232" s="5"/>
      <c r="T232" s="3"/>
      <c r="U232" s="3">
        <f t="shared" si="32"/>
        <v>1</v>
      </c>
      <c r="V232" s="3">
        <f t="shared" si="33"/>
        <v>0</v>
      </c>
      <c r="W232" s="3">
        <f t="shared" si="34"/>
        <v>1</v>
      </c>
      <c r="X232" s="6">
        <f t="shared" si="35"/>
        <v>1</v>
      </c>
    </row>
    <row r="233" spans="1:24">
      <c r="B233" s="51" t="s">
        <v>352</v>
      </c>
      <c r="C233" s="87" t="s">
        <v>15</v>
      </c>
      <c r="D233" s="68" t="s">
        <v>127</v>
      </c>
      <c r="E233" s="52">
        <v>1965</v>
      </c>
      <c r="F233" s="28" t="s">
        <v>40</v>
      </c>
      <c r="G233" s="5"/>
      <c r="H233" s="49">
        <v>1</v>
      </c>
      <c r="I233" s="5"/>
      <c r="J233" s="5"/>
      <c r="K233" s="49"/>
      <c r="L233" s="5"/>
      <c r="M233" s="5"/>
      <c r="N233" s="5"/>
      <c r="O233" s="49"/>
      <c r="P233" s="49"/>
      <c r="Q233" s="49"/>
      <c r="R233" s="5"/>
      <c r="S233" s="5"/>
      <c r="T233" s="3"/>
      <c r="U233" s="3">
        <f t="shared" si="32"/>
        <v>1</v>
      </c>
      <c r="V233" s="3">
        <f t="shared" si="33"/>
        <v>0</v>
      </c>
      <c r="W233" s="3">
        <f t="shared" si="34"/>
        <v>1</v>
      </c>
      <c r="X233" s="6">
        <f t="shared" si="35"/>
        <v>1</v>
      </c>
    </row>
    <row r="234" spans="1:24">
      <c r="B234" s="4" t="s">
        <v>433</v>
      </c>
      <c r="C234" s="170" t="s">
        <v>213</v>
      </c>
      <c r="D234" s="68" t="s">
        <v>214</v>
      </c>
      <c r="E234" s="3">
        <v>1965</v>
      </c>
      <c r="F234" s="28" t="s">
        <v>40</v>
      </c>
      <c r="G234" s="5"/>
      <c r="H234" s="5"/>
      <c r="I234" s="5">
        <v>1</v>
      </c>
      <c r="J234" s="5"/>
      <c r="K234" s="49"/>
      <c r="L234" s="5"/>
      <c r="M234" s="5"/>
      <c r="N234" s="5"/>
      <c r="O234" s="49"/>
      <c r="P234" s="49"/>
      <c r="Q234" s="5"/>
      <c r="R234" s="5"/>
      <c r="S234" s="5"/>
      <c r="T234" s="3"/>
      <c r="U234" s="3">
        <f t="shared" si="32"/>
        <v>1</v>
      </c>
      <c r="V234" s="3">
        <f t="shared" si="33"/>
        <v>0</v>
      </c>
      <c r="W234" s="3">
        <f t="shared" si="34"/>
        <v>1</v>
      </c>
      <c r="X234" s="6">
        <f t="shared" si="35"/>
        <v>1</v>
      </c>
    </row>
    <row r="235" spans="1:24">
      <c r="B235" s="51" t="s">
        <v>535</v>
      </c>
      <c r="C235" s="92" t="s">
        <v>21</v>
      </c>
      <c r="D235" s="68" t="s">
        <v>22</v>
      </c>
      <c r="E235" s="52">
        <v>1963</v>
      </c>
      <c r="F235" s="28" t="s">
        <v>40</v>
      </c>
      <c r="G235" s="5"/>
      <c r="H235" s="5"/>
      <c r="I235" s="5"/>
      <c r="J235" s="5"/>
      <c r="K235" s="5"/>
      <c r="L235" s="5"/>
      <c r="M235" s="5"/>
      <c r="N235" s="5">
        <v>1</v>
      </c>
      <c r="O235" s="49"/>
      <c r="P235" s="49"/>
      <c r="Q235" s="5"/>
      <c r="R235" s="5"/>
      <c r="S235" s="5"/>
      <c r="T235" s="3"/>
      <c r="U235" s="3">
        <f t="shared" si="32"/>
        <v>1</v>
      </c>
      <c r="V235" s="3">
        <f t="shared" si="33"/>
        <v>0</v>
      </c>
      <c r="W235" s="3">
        <f t="shared" si="34"/>
        <v>1</v>
      </c>
      <c r="X235" s="6">
        <f t="shared" si="35"/>
        <v>1</v>
      </c>
    </row>
    <row r="236" spans="1:24">
      <c r="F236" s="28" t="s">
        <v>40</v>
      </c>
      <c r="G236" s="5"/>
      <c r="H236" s="5"/>
      <c r="I236" s="5"/>
      <c r="J236" s="5"/>
      <c r="K236" s="5"/>
      <c r="L236" s="5"/>
      <c r="M236" s="5"/>
      <c r="N236" s="5"/>
      <c r="O236" s="49"/>
      <c r="P236" s="49"/>
      <c r="Q236" s="5"/>
      <c r="R236" s="5"/>
      <c r="S236" s="5"/>
      <c r="T236" s="3"/>
      <c r="U236" s="3">
        <f>SUM(G236:T236)-V236</f>
        <v>0</v>
      </c>
      <c r="V236" s="3">
        <f>IF(X236&gt;=11,MIN(G236:T236),"0")+IF(X236&gt;=12,SMALL(G236:T236,2),"0")+IF(X236&gt;=13,SMALL(G236:T236,3),"0")+IF(X236&gt;=14,SMALL(G236:T236,4),"0")</f>
        <v>0</v>
      </c>
      <c r="W236" s="3">
        <f>SUM(G236:T236)</f>
        <v>0</v>
      </c>
      <c r="X236" s="6">
        <f>COUNTIF(G236:T236,"&gt;=1")</f>
        <v>0</v>
      </c>
    </row>
    <row r="237" spans="1:24">
      <c r="F237" s="28" t="s">
        <v>40</v>
      </c>
      <c r="G237" s="5"/>
      <c r="H237" s="5"/>
      <c r="I237" s="5"/>
      <c r="J237" s="5"/>
      <c r="K237" s="5"/>
      <c r="L237" s="5"/>
      <c r="M237" s="5"/>
      <c r="N237" s="5"/>
      <c r="O237" s="49"/>
      <c r="P237" s="49"/>
      <c r="Q237" s="5"/>
      <c r="R237" s="5"/>
      <c r="S237" s="5"/>
      <c r="T237" s="3"/>
      <c r="U237" s="3">
        <f>SUM(G237:T237)-V237</f>
        <v>0</v>
      </c>
      <c r="V237" s="3">
        <f>IF(X237&gt;=11,MIN(G237:T237),"0")+IF(X237&gt;=12,SMALL(G237:T237,2),"0")+IF(X237&gt;=13,SMALL(G237:T237,3),"0")+IF(X237&gt;=14,SMALL(G237:T237,4),"0")</f>
        <v>0</v>
      </c>
      <c r="W237" s="3">
        <f>SUM(G237:T237)</f>
        <v>0</v>
      </c>
      <c r="X237" s="6">
        <f>COUNTIF(G237:T237,"&gt;=1")</f>
        <v>0</v>
      </c>
    </row>
    <row r="238" spans="1:24">
      <c r="F238" s="28" t="s">
        <v>40</v>
      </c>
      <c r="G238" s="5"/>
      <c r="H238" s="5"/>
      <c r="I238" s="5"/>
      <c r="J238" s="5"/>
      <c r="K238" s="5"/>
      <c r="L238" s="5"/>
      <c r="M238" s="5"/>
      <c r="N238" s="5"/>
      <c r="O238" s="49"/>
      <c r="P238" s="49"/>
      <c r="Q238" s="5"/>
      <c r="R238" s="5"/>
      <c r="S238" s="5"/>
      <c r="T238" s="3"/>
      <c r="U238" s="3">
        <f>SUM(G238:T238)-V238</f>
        <v>0</v>
      </c>
      <c r="V238" s="3">
        <f>IF(X238&gt;=11,MIN(G238:T238),"0")+IF(X238&gt;=12,SMALL(G238:T238,2),"0")+IF(X238&gt;=13,SMALL(G238:T238,3),"0")+IF(X238&gt;=14,SMALL(G238:T238,4),"0")</f>
        <v>0</v>
      </c>
      <c r="W238" s="3">
        <f>SUM(G238:T238)</f>
        <v>0</v>
      </c>
      <c r="X238" s="6">
        <f>COUNTIF(G238:T238,"&gt;=1")</f>
        <v>0</v>
      </c>
    </row>
    <row r="239" spans="1:24" s="2" customFormat="1" ht="15" customHeight="1">
      <c r="A239" s="61"/>
      <c r="B239" s="61"/>
      <c r="C239" s="61"/>
      <c r="D239" s="61"/>
      <c r="E239" s="65" t="s">
        <v>87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6"/>
    </row>
    <row r="240" spans="1:24" s="2" customFormat="1" ht="15" customHeight="1">
      <c r="A240" s="63"/>
      <c r="B240" s="51" t="s">
        <v>253</v>
      </c>
      <c r="C240" s="99" t="s">
        <v>27</v>
      </c>
      <c r="D240" s="68" t="s">
        <v>28</v>
      </c>
      <c r="E240" s="52">
        <v>1958</v>
      </c>
      <c r="F240" s="27" t="s">
        <v>41</v>
      </c>
      <c r="G240" s="5">
        <v>3</v>
      </c>
      <c r="H240" s="49"/>
      <c r="I240" s="5">
        <v>16</v>
      </c>
      <c r="J240" s="5">
        <v>16</v>
      </c>
      <c r="K240" s="52">
        <v>20</v>
      </c>
      <c r="L240" s="5">
        <v>20</v>
      </c>
      <c r="M240" s="5">
        <v>20</v>
      </c>
      <c r="N240" s="5">
        <v>20</v>
      </c>
      <c r="O240" s="49"/>
      <c r="P240" s="49"/>
      <c r="Q240" s="49"/>
      <c r="R240" s="5"/>
      <c r="S240" s="5"/>
      <c r="T240" s="3"/>
      <c r="U240" s="3">
        <f t="shared" ref="U240:U277" si="36">SUM(G240:T240)-V240</f>
        <v>115</v>
      </c>
      <c r="V240" s="3">
        <f t="shared" ref="V240:V277" si="37">IF(X240&gt;=11,MIN(G240:T240),"0")+IF(X240&gt;=12,SMALL(G240:T240,2),"0")+IF(X240&gt;=13,SMALL(G240:T240,3),"0")+IF(X240&gt;=14,SMALL(G240:T240,4),"0")</f>
        <v>0</v>
      </c>
      <c r="W240" s="3">
        <f t="shared" ref="W240:W277" si="38">SUM(G240:T240)</f>
        <v>115</v>
      </c>
      <c r="X240" s="6">
        <f t="shared" ref="X240:X277" si="39">COUNTIF(G240:T240,"&gt;=1")</f>
        <v>7</v>
      </c>
    </row>
    <row r="241" spans="1:24" s="2" customFormat="1" ht="15" customHeight="1">
      <c r="A241" s="63"/>
      <c r="B241" s="69" t="s">
        <v>243</v>
      </c>
      <c r="C241" s="94" t="s">
        <v>114</v>
      </c>
      <c r="D241" s="68" t="s">
        <v>11</v>
      </c>
      <c r="E241" s="52">
        <v>1962</v>
      </c>
      <c r="F241" s="27" t="s">
        <v>41</v>
      </c>
      <c r="G241" s="5">
        <v>13</v>
      </c>
      <c r="H241" s="52">
        <v>11</v>
      </c>
      <c r="I241" s="3">
        <v>12</v>
      </c>
      <c r="J241" s="5">
        <v>11</v>
      </c>
      <c r="K241" s="52">
        <v>13</v>
      </c>
      <c r="L241" s="3">
        <v>13</v>
      </c>
      <c r="M241" s="3">
        <v>13</v>
      </c>
      <c r="N241" s="3">
        <v>16</v>
      </c>
      <c r="O241" s="52"/>
      <c r="P241" s="52"/>
      <c r="Q241" s="52"/>
      <c r="R241" s="3"/>
      <c r="S241" s="3"/>
      <c r="T241" s="3"/>
      <c r="U241" s="3">
        <f t="shared" si="36"/>
        <v>102</v>
      </c>
      <c r="V241" s="3">
        <f t="shared" si="37"/>
        <v>0</v>
      </c>
      <c r="W241" s="3">
        <f t="shared" si="38"/>
        <v>102</v>
      </c>
      <c r="X241" s="6">
        <f t="shared" si="39"/>
        <v>8</v>
      </c>
    </row>
    <row r="242" spans="1:24" ht="15" customHeight="1">
      <c r="A242" s="63"/>
      <c r="B242" s="51" t="s">
        <v>240</v>
      </c>
      <c r="C242" s="95" t="s">
        <v>12</v>
      </c>
      <c r="D242" s="68" t="s">
        <v>13</v>
      </c>
      <c r="E242" s="52">
        <v>1960</v>
      </c>
      <c r="F242" s="27" t="s">
        <v>41</v>
      </c>
      <c r="G242" s="5">
        <v>18</v>
      </c>
      <c r="H242" s="49">
        <v>18</v>
      </c>
      <c r="I242" s="5">
        <v>18</v>
      </c>
      <c r="J242" s="5">
        <v>18</v>
      </c>
      <c r="K242" s="49">
        <v>18</v>
      </c>
      <c r="L242" s="5"/>
      <c r="M242" s="5"/>
      <c r="N242" s="5"/>
      <c r="O242" s="49"/>
      <c r="P242" s="49"/>
      <c r="Q242" s="49"/>
      <c r="R242" s="5"/>
      <c r="S242" s="5"/>
      <c r="T242" s="3"/>
      <c r="U242" s="3">
        <f t="shared" si="36"/>
        <v>90</v>
      </c>
      <c r="V242" s="3">
        <f t="shared" si="37"/>
        <v>0</v>
      </c>
      <c r="W242" s="3">
        <f t="shared" si="38"/>
        <v>90</v>
      </c>
      <c r="X242" s="6">
        <f t="shared" si="39"/>
        <v>5</v>
      </c>
    </row>
    <row r="243" spans="1:24" ht="15" customHeight="1">
      <c r="A243" s="63"/>
      <c r="B243" s="69" t="s">
        <v>241</v>
      </c>
      <c r="C243" s="94" t="s">
        <v>114</v>
      </c>
      <c r="D243" s="68" t="s">
        <v>11</v>
      </c>
      <c r="E243" s="52">
        <v>1960</v>
      </c>
      <c r="F243" s="27" t="s">
        <v>41</v>
      </c>
      <c r="G243" s="3">
        <v>16</v>
      </c>
      <c r="H243" s="49">
        <v>16</v>
      </c>
      <c r="I243" s="5">
        <v>14</v>
      </c>
      <c r="J243" s="5"/>
      <c r="K243" s="49">
        <v>16</v>
      </c>
      <c r="L243" s="5"/>
      <c r="M243" s="5">
        <v>18</v>
      </c>
      <c r="N243" s="5"/>
      <c r="O243" s="49"/>
      <c r="P243" s="49"/>
      <c r="Q243" s="49"/>
      <c r="R243" s="5"/>
      <c r="S243" s="5"/>
      <c r="T243" s="3"/>
      <c r="U243" s="3">
        <f t="shared" si="36"/>
        <v>80</v>
      </c>
      <c r="V243" s="3">
        <f t="shared" si="37"/>
        <v>0</v>
      </c>
      <c r="W243" s="3">
        <f t="shared" si="38"/>
        <v>80</v>
      </c>
      <c r="X243" s="6">
        <f t="shared" si="39"/>
        <v>5</v>
      </c>
    </row>
    <row r="244" spans="1:24" ht="15" customHeight="1">
      <c r="A244" s="48"/>
      <c r="B244" s="51" t="s">
        <v>356</v>
      </c>
      <c r="C244" s="102" t="s">
        <v>213</v>
      </c>
      <c r="D244" s="68" t="s">
        <v>214</v>
      </c>
      <c r="E244" s="52">
        <v>1960</v>
      </c>
      <c r="F244" s="27" t="s">
        <v>41</v>
      </c>
      <c r="G244" s="5"/>
      <c r="H244" s="49">
        <v>13</v>
      </c>
      <c r="I244" s="5">
        <v>13</v>
      </c>
      <c r="J244" s="5">
        <v>13</v>
      </c>
      <c r="K244" s="49">
        <v>12</v>
      </c>
      <c r="L244" s="5">
        <v>14</v>
      </c>
      <c r="M244" s="5">
        <v>14</v>
      </c>
      <c r="N244" s="5"/>
      <c r="O244" s="49"/>
      <c r="P244" s="49"/>
      <c r="Q244" s="49"/>
      <c r="R244" s="5"/>
      <c r="S244" s="5"/>
      <c r="T244" s="3"/>
      <c r="U244" s="3">
        <f t="shared" si="36"/>
        <v>79</v>
      </c>
      <c r="V244" s="3">
        <f t="shared" si="37"/>
        <v>0</v>
      </c>
      <c r="W244" s="3">
        <f t="shared" si="38"/>
        <v>79</v>
      </c>
      <c r="X244" s="6">
        <f t="shared" si="39"/>
        <v>6</v>
      </c>
    </row>
    <row r="245" spans="1:24" ht="15" customHeight="1">
      <c r="A245" s="63"/>
      <c r="B245" s="51" t="s">
        <v>246</v>
      </c>
      <c r="C245" s="87" t="s">
        <v>15</v>
      </c>
      <c r="D245" s="68" t="s">
        <v>127</v>
      </c>
      <c r="E245" s="52">
        <v>1958</v>
      </c>
      <c r="F245" s="27" t="s">
        <v>41</v>
      </c>
      <c r="G245" s="5">
        <v>10</v>
      </c>
      <c r="H245" s="49">
        <v>9</v>
      </c>
      <c r="I245" s="5">
        <v>11</v>
      </c>
      <c r="J245" s="5">
        <v>9</v>
      </c>
      <c r="K245" s="49">
        <v>11</v>
      </c>
      <c r="L245" s="5">
        <v>10</v>
      </c>
      <c r="M245" s="5"/>
      <c r="N245" s="5">
        <v>10</v>
      </c>
      <c r="O245" s="49"/>
      <c r="P245" s="49"/>
      <c r="Q245" s="49"/>
      <c r="R245" s="5"/>
      <c r="S245" s="5"/>
      <c r="T245" s="3"/>
      <c r="U245" s="3">
        <f t="shared" si="36"/>
        <v>70</v>
      </c>
      <c r="V245" s="3">
        <f t="shared" si="37"/>
        <v>0</v>
      </c>
      <c r="W245" s="3">
        <f t="shared" si="38"/>
        <v>70</v>
      </c>
      <c r="X245" s="6">
        <f t="shared" si="39"/>
        <v>7</v>
      </c>
    </row>
    <row r="246" spans="1:24" ht="15" customHeight="1">
      <c r="A246" s="63"/>
      <c r="B246" s="51" t="s">
        <v>247</v>
      </c>
      <c r="C246" s="91" t="s">
        <v>14</v>
      </c>
      <c r="D246" s="68" t="s">
        <v>122</v>
      </c>
      <c r="E246" s="52">
        <v>1960</v>
      </c>
      <c r="F246" s="27" t="s">
        <v>41</v>
      </c>
      <c r="G246" s="5">
        <v>9</v>
      </c>
      <c r="H246" s="52">
        <v>8</v>
      </c>
      <c r="I246" s="3">
        <v>8</v>
      </c>
      <c r="J246" s="5">
        <v>7</v>
      </c>
      <c r="K246" s="52">
        <v>8</v>
      </c>
      <c r="L246" s="3">
        <v>8</v>
      </c>
      <c r="M246" s="3">
        <v>7</v>
      </c>
      <c r="N246" s="3">
        <v>12</v>
      </c>
      <c r="O246" s="52"/>
      <c r="P246" s="52"/>
      <c r="Q246" s="52"/>
      <c r="R246" s="3"/>
      <c r="S246" s="3"/>
      <c r="T246" s="3"/>
      <c r="U246" s="3">
        <f t="shared" si="36"/>
        <v>67</v>
      </c>
      <c r="V246" s="3">
        <f t="shared" si="37"/>
        <v>0</v>
      </c>
      <c r="W246" s="3">
        <f t="shared" si="38"/>
        <v>67</v>
      </c>
      <c r="X246" s="6">
        <f t="shared" si="39"/>
        <v>8</v>
      </c>
    </row>
    <row r="247" spans="1:24" s="2" customFormat="1" ht="15" customHeight="1">
      <c r="A247" s="63"/>
      <c r="B247" s="51" t="s">
        <v>355</v>
      </c>
      <c r="C247" s="99" t="s">
        <v>27</v>
      </c>
      <c r="D247" s="68" t="s">
        <v>28</v>
      </c>
      <c r="E247" s="52">
        <v>1960</v>
      </c>
      <c r="F247" s="27" t="s">
        <v>41</v>
      </c>
      <c r="G247" s="3"/>
      <c r="H247" s="52">
        <v>14</v>
      </c>
      <c r="I247" s="3"/>
      <c r="J247" s="3"/>
      <c r="K247" s="52">
        <v>14</v>
      </c>
      <c r="L247" s="3">
        <v>18</v>
      </c>
      <c r="M247" s="3"/>
      <c r="N247" s="3">
        <v>18</v>
      </c>
      <c r="O247" s="52"/>
      <c r="P247" s="52"/>
      <c r="Q247" s="52"/>
      <c r="R247" s="3"/>
      <c r="S247" s="3"/>
      <c r="T247" s="3"/>
      <c r="U247" s="3">
        <f t="shared" si="36"/>
        <v>64</v>
      </c>
      <c r="V247" s="3">
        <f t="shared" si="37"/>
        <v>0</v>
      </c>
      <c r="W247" s="3">
        <f t="shared" si="38"/>
        <v>64</v>
      </c>
      <c r="X247" s="6">
        <f t="shared" si="39"/>
        <v>4</v>
      </c>
    </row>
    <row r="248" spans="1:24" ht="15" customHeight="1">
      <c r="A248" s="48"/>
      <c r="B248" s="69" t="s">
        <v>354</v>
      </c>
      <c r="C248" s="94" t="s">
        <v>114</v>
      </c>
      <c r="D248" s="68" t="s">
        <v>11</v>
      </c>
      <c r="E248" s="52">
        <v>1958</v>
      </c>
      <c r="F248" s="27" t="s">
        <v>41</v>
      </c>
      <c r="G248" s="3"/>
      <c r="H248" s="49">
        <v>20</v>
      </c>
      <c r="I248" s="5">
        <v>20</v>
      </c>
      <c r="J248" s="3">
        <v>20</v>
      </c>
      <c r="K248" s="52"/>
      <c r="L248" s="3"/>
      <c r="M248" s="3"/>
      <c r="N248" s="3"/>
      <c r="O248" s="52"/>
      <c r="P248" s="52"/>
      <c r="Q248" s="52"/>
      <c r="R248" s="3"/>
      <c r="S248" s="3"/>
      <c r="T248" s="3"/>
      <c r="U248" s="3">
        <f t="shared" si="36"/>
        <v>60</v>
      </c>
      <c r="V248" s="3">
        <f t="shared" si="37"/>
        <v>0</v>
      </c>
      <c r="W248" s="3">
        <f t="shared" si="38"/>
        <v>60</v>
      </c>
      <c r="X248" s="6">
        <f t="shared" si="39"/>
        <v>3</v>
      </c>
    </row>
    <row r="249" spans="1:24" s="2" customFormat="1" ht="15" customHeight="1">
      <c r="A249" s="63"/>
      <c r="B249" s="51" t="s">
        <v>360</v>
      </c>
      <c r="C249" s="91" t="s">
        <v>14</v>
      </c>
      <c r="D249" s="68" t="s">
        <v>122</v>
      </c>
      <c r="E249" s="52">
        <v>1962</v>
      </c>
      <c r="F249" s="27" t="s">
        <v>41</v>
      </c>
      <c r="G249" s="3"/>
      <c r="H249" s="52">
        <v>10</v>
      </c>
      <c r="I249" s="3">
        <v>6</v>
      </c>
      <c r="J249" s="103" t="s">
        <v>180</v>
      </c>
      <c r="K249" s="52">
        <v>9</v>
      </c>
      <c r="L249" s="3"/>
      <c r="M249" s="3">
        <v>11</v>
      </c>
      <c r="N249" s="3">
        <v>13</v>
      </c>
      <c r="O249" s="52"/>
      <c r="P249" s="52"/>
      <c r="Q249" s="52"/>
      <c r="R249" s="3"/>
      <c r="S249" s="3"/>
      <c r="T249" s="3"/>
      <c r="U249" s="3">
        <f t="shared" si="36"/>
        <v>49</v>
      </c>
      <c r="V249" s="3">
        <f t="shared" si="37"/>
        <v>0</v>
      </c>
      <c r="W249" s="3">
        <f t="shared" si="38"/>
        <v>49</v>
      </c>
      <c r="X249" s="6">
        <f t="shared" si="39"/>
        <v>5</v>
      </c>
    </row>
    <row r="250" spans="1:24" s="2" customFormat="1" ht="15" customHeight="1">
      <c r="A250" s="63"/>
      <c r="B250" s="119" t="s">
        <v>453</v>
      </c>
      <c r="C250" s="94" t="s">
        <v>114</v>
      </c>
      <c r="D250" s="78" t="s">
        <v>11</v>
      </c>
      <c r="E250" s="3">
        <v>1962</v>
      </c>
      <c r="F250" s="27" t="s">
        <v>41</v>
      </c>
      <c r="G250" s="3"/>
      <c r="H250" s="3"/>
      <c r="I250" s="3"/>
      <c r="J250" s="3">
        <v>14</v>
      </c>
      <c r="K250" s="52"/>
      <c r="L250" s="3">
        <v>16</v>
      </c>
      <c r="M250" s="3">
        <v>16</v>
      </c>
      <c r="N250" s="3"/>
      <c r="O250" s="52"/>
      <c r="P250" s="52"/>
      <c r="Q250" s="52"/>
      <c r="R250" s="3"/>
      <c r="S250" s="3"/>
      <c r="T250" s="3"/>
      <c r="U250" s="3">
        <f t="shared" si="36"/>
        <v>46</v>
      </c>
      <c r="V250" s="3">
        <f t="shared" si="37"/>
        <v>0</v>
      </c>
      <c r="W250" s="3">
        <f t="shared" si="38"/>
        <v>46</v>
      </c>
      <c r="X250" s="6">
        <f t="shared" si="39"/>
        <v>3</v>
      </c>
    </row>
    <row r="251" spans="1:24" ht="15" customHeight="1">
      <c r="A251" s="48"/>
      <c r="B251" s="51" t="s">
        <v>361</v>
      </c>
      <c r="C251" s="130" t="s">
        <v>9</v>
      </c>
      <c r="D251" s="68" t="s">
        <v>164</v>
      </c>
      <c r="E251" s="52">
        <v>1959</v>
      </c>
      <c r="F251" s="27" t="s">
        <v>41</v>
      </c>
      <c r="G251" s="5"/>
      <c r="H251" s="49">
        <v>7</v>
      </c>
      <c r="I251" s="5">
        <v>10</v>
      </c>
      <c r="J251" s="5">
        <v>8</v>
      </c>
      <c r="K251" s="49">
        <v>10</v>
      </c>
      <c r="L251" s="5">
        <v>9</v>
      </c>
      <c r="M251" s="5"/>
      <c r="N251" s="5"/>
      <c r="O251" s="49"/>
      <c r="P251" s="49"/>
      <c r="Q251" s="49"/>
      <c r="R251" s="5"/>
      <c r="S251" s="5"/>
      <c r="T251" s="3"/>
      <c r="U251" s="3">
        <f t="shared" si="36"/>
        <v>44</v>
      </c>
      <c r="V251" s="3">
        <f t="shared" si="37"/>
        <v>0</v>
      </c>
      <c r="W251" s="3">
        <f t="shared" si="38"/>
        <v>44</v>
      </c>
      <c r="X251" s="6">
        <f t="shared" si="39"/>
        <v>5</v>
      </c>
    </row>
    <row r="252" spans="1:24" s="2" customFormat="1" ht="15" customHeight="1">
      <c r="A252" s="63"/>
      <c r="B252" s="51" t="s">
        <v>364</v>
      </c>
      <c r="C252" s="170" t="s">
        <v>213</v>
      </c>
      <c r="D252" s="68" t="s">
        <v>214</v>
      </c>
      <c r="E252" s="52">
        <v>1962</v>
      </c>
      <c r="F252" s="27" t="s">
        <v>41</v>
      </c>
      <c r="G252" s="3"/>
      <c r="H252" s="52">
        <v>2</v>
      </c>
      <c r="I252" s="3">
        <v>5</v>
      </c>
      <c r="J252" s="3"/>
      <c r="K252" s="52">
        <v>7</v>
      </c>
      <c r="L252" s="3">
        <v>7</v>
      </c>
      <c r="M252" s="3">
        <v>6</v>
      </c>
      <c r="N252" s="3">
        <v>11</v>
      </c>
      <c r="O252" s="3"/>
      <c r="P252" s="3"/>
      <c r="Q252" s="3"/>
      <c r="R252" s="3"/>
      <c r="S252" s="3"/>
      <c r="T252" s="3"/>
      <c r="U252" s="3">
        <f t="shared" si="36"/>
        <v>38</v>
      </c>
      <c r="V252" s="3">
        <f t="shared" si="37"/>
        <v>0</v>
      </c>
      <c r="W252" s="3">
        <f t="shared" si="38"/>
        <v>38</v>
      </c>
      <c r="X252" s="6">
        <f t="shared" si="39"/>
        <v>6</v>
      </c>
    </row>
    <row r="253" spans="1:24" s="2" customFormat="1" ht="15" customHeight="1">
      <c r="A253" s="63"/>
      <c r="B253" s="51" t="s">
        <v>357</v>
      </c>
      <c r="C253" s="154" t="s">
        <v>358</v>
      </c>
      <c r="D253" s="68" t="s">
        <v>359</v>
      </c>
      <c r="E253" s="52">
        <v>1961</v>
      </c>
      <c r="F253" s="27" t="s">
        <v>41</v>
      </c>
      <c r="G253" s="3"/>
      <c r="H253" s="52">
        <v>12</v>
      </c>
      <c r="I253" s="3"/>
      <c r="J253" s="5">
        <v>10</v>
      </c>
      <c r="K253" s="52"/>
      <c r="L253" s="3"/>
      <c r="M253" s="3"/>
      <c r="N253" s="3">
        <v>14</v>
      </c>
      <c r="O253" s="52"/>
      <c r="P253" s="52"/>
      <c r="Q253" s="52"/>
      <c r="R253" s="3"/>
      <c r="S253" s="3"/>
      <c r="T253" s="3"/>
      <c r="U253" s="3">
        <f t="shared" si="36"/>
        <v>36</v>
      </c>
      <c r="V253" s="3">
        <f t="shared" si="37"/>
        <v>0</v>
      </c>
      <c r="W253" s="3">
        <f t="shared" si="38"/>
        <v>36</v>
      </c>
      <c r="X253" s="6">
        <f t="shared" si="39"/>
        <v>3</v>
      </c>
    </row>
    <row r="254" spans="1:24" s="2" customFormat="1" ht="15" customHeight="1">
      <c r="A254" s="63"/>
      <c r="B254" s="51" t="s">
        <v>242</v>
      </c>
      <c r="C254" s="91" t="s">
        <v>14</v>
      </c>
      <c r="D254" s="68" t="s">
        <v>122</v>
      </c>
      <c r="E254" s="52">
        <v>1958</v>
      </c>
      <c r="F254" s="27" t="s">
        <v>41</v>
      </c>
      <c r="G254" s="5">
        <v>14</v>
      </c>
      <c r="H254" s="103" t="s">
        <v>180</v>
      </c>
      <c r="I254" s="5"/>
      <c r="J254" s="5"/>
      <c r="K254" s="49"/>
      <c r="L254" s="5">
        <v>12</v>
      </c>
      <c r="M254" s="5">
        <v>9</v>
      </c>
      <c r="N254" s="5"/>
      <c r="O254" s="49"/>
      <c r="P254" s="49"/>
      <c r="Q254" s="49"/>
      <c r="R254" s="5"/>
      <c r="S254" s="5"/>
      <c r="T254" s="3"/>
      <c r="U254" s="3">
        <f t="shared" si="36"/>
        <v>35</v>
      </c>
      <c r="V254" s="3">
        <f t="shared" si="37"/>
        <v>0</v>
      </c>
      <c r="W254" s="3">
        <f t="shared" si="38"/>
        <v>35</v>
      </c>
      <c r="X254" s="6">
        <f t="shared" si="39"/>
        <v>3</v>
      </c>
    </row>
    <row r="255" spans="1:24" ht="15" customHeight="1">
      <c r="A255" s="48"/>
      <c r="B255" s="51" t="s">
        <v>252</v>
      </c>
      <c r="C255" s="91" t="s">
        <v>14</v>
      </c>
      <c r="D255" s="68" t="s">
        <v>122</v>
      </c>
      <c r="E255" s="52">
        <v>1960</v>
      </c>
      <c r="F255" s="27" t="s">
        <v>41</v>
      </c>
      <c r="G255" s="5">
        <v>4</v>
      </c>
      <c r="H255" s="49">
        <v>6</v>
      </c>
      <c r="I255" s="5"/>
      <c r="J255" s="5">
        <v>4</v>
      </c>
      <c r="K255" s="49"/>
      <c r="L255" s="5">
        <v>11</v>
      </c>
      <c r="M255" s="5">
        <v>10</v>
      </c>
      <c r="N255" s="5"/>
      <c r="O255" s="49"/>
      <c r="P255" s="49"/>
      <c r="Q255" s="49"/>
      <c r="R255" s="5"/>
      <c r="S255" s="5"/>
      <c r="T255" s="3"/>
      <c r="U255" s="3">
        <f t="shared" si="36"/>
        <v>35</v>
      </c>
      <c r="V255" s="3">
        <f t="shared" si="37"/>
        <v>0</v>
      </c>
      <c r="W255" s="3">
        <f t="shared" si="38"/>
        <v>35</v>
      </c>
      <c r="X255" s="6">
        <f t="shared" si="39"/>
        <v>5</v>
      </c>
    </row>
    <row r="256" spans="1:24" ht="15" customHeight="1">
      <c r="A256" s="48"/>
      <c r="B256" s="51" t="s">
        <v>256</v>
      </c>
      <c r="C256" s="93" t="s">
        <v>145</v>
      </c>
      <c r="D256" s="68" t="s">
        <v>146</v>
      </c>
      <c r="E256" s="52">
        <v>1961</v>
      </c>
      <c r="F256" s="27" t="s">
        <v>41</v>
      </c>
      <c r="G256" s="5">
        <v>1</v>
      </c>
      <c r="H256" s="52">
        <v>1</v>
      </c>
      <c r="I256" s="3">
        <v>3</v>
      </c>
      <c r="J256" s="3">
        <v>1</v>
      </c>
      <c r="K256" s="52">
        <v>5</v>
      </c>
      <c r="L256" s="3">
        <v>5</v>
      </c>
      <c r="M256" s="3">
        <v>5</v>
      </c>
      <c r="N256" s="3">
        <v>7</v>
      </c>
      <c r="O256" s="3"/>
      <c r="P256" s="52"/>
      <c r="Q256" s="52"/>
      <c r="R256" s="3"/>
      <c r="S256" s="3"/>
      <c r="T256" s="3"/>
      <c r="U256" s="3">
        <f t="shared" si="36"/>
        <v>28</v>
      </c>
      <c r="V256" s="3">
        <f t="shared" si="37"/>
        <v>0</v>
      </c>
      <c r="W256" s="3">
        <f t="shared" si="38"/>
        <v>28</v>
      </c>
      <c r="X256" s="6">
        <f t="shared" si="39"/>
        <v>8</v>
      </c>
    </row>
    <row r="257" spans="1:24" s="2" customFormat="1" ht="15" customHeight="1">
      <c r="A257" s="63"/>
      <c r="B257" s="51" t="s">
        <v>249</v>
      </c>
      <c r="C257" s="99" t="s">
        <v>27</v>
      </c>
      <c r="D257" s="68" t="s">
        <v>28</v>
      </c>
      <c r="E257" s="52">
        <v>1961</v>
      </c>
      <c r="F257" s="27" t="s">
        <v>41</v>
      </c>
      <c r="G257" s="5">
        <v>7</v>
      </c>
      <c r="H257" s="49"/>
      <c r="I257" s="5"/>
      <c r="J257" s="5">
        <v>5</v>
      </c>
      <c r="K257" s="49"/>
      <c r="L257" s="5">
        <v>6</v>
      </c>
      <c r="M257" s="5"/>
      <c r="N257" s="5">
        <v>9</v>
      </c>
      <c r="O257" s="49"/>
      <c r="P257" s="49"/>
      <c r="Q257" s="49"/>
      <c r="R257" s="5"/>
      <c r="S257" s="5"/>
      <c r="T257" s="3"/>
      <c r="U257" s="3">
        <f t="shared" si="36"/>
        <v>27</v>
      </c>
      <c r="V257" s="3">
        <f t="shared" si="37"/>
        <v>0</v>
      </c>
      <c r="W257" s="3">
        <f t="shared" si="38"/>
        <v>27</v>
      </c>
      <c r="X257" s="6">
        <f t="shared" si="39"/>
        <v>4</v>
      </c>
    </row>
    <row r="258" spans="1:24" s="2" customFormat="1" ht="15" customHeight="1">
      <c r="A258" s="63"/>
      <c r="B258" s="51" t="s">
        <v>239</v>
      </c>
      <c r="C258" s="87" t="s">
        <v>15</v>
      </c>
      <c r="D258" s="68" t="s">
        <v>127</v>
      </c>
      <c r="E258" s="52">
        <v>1962</v>
      </c>
      <c r="F258" s="27" t="s">
        <v>41</v>
      </c>
      <c r="G258" s="5">
        <v>20</v>
      </c>
      <c r="H258" s="52"/>
      <c r="I258" s="3"/>
      <c r="J258" s="3"/>
      <c r="K258" s="52"/>
      <c r="L258" s="5"/>
      <c r="M258" s="3"/>
      <c r="N258" s="3"/>
      <c r="O258" s="52"/>
      <c r="P258" s="52"/>
      <c r="Q258" s="52"/>
      <c r="R258" s="3"/>
      <c r="S258" s="3"/>
      <c r="T258" s="3"/>
      <c r="U258" s="3">
        <f t="shared" si="36"/>
        <v>20</v>
      </c>
      <c r="V258" s="3">
        <f t="shared" si="37"/>
        <v>0</v>
      </c>
      <c r="W258" s="3">
        <f t="shared" si="38"/>
        <v>20</v>
      </c>
      <c r="X258" s="6">
        <f t="shared" si="39"/>
        <v>1</v>
      </c>
    </row>
    <row r="259" spans="1:24" s="2" customFormat="1" ht="15" customHeight="1">
      <c r="A259" s="63"/>
      <c r="B259" s="51" t="s">
        <v>257</v>
      </c>
      <c r="C259" s="87" t="s">
        <v>15</v>
      </c>
      <c r="D259" s="68" t="s">
        <v>127</v>
      </c>
      <c r="E259" s="52">
        <v>1961</v>
      </c>
      <c r="F259" s="27" t="s">
        <v>41</v>
      </c>
      <c r="G259" s="5">
        <v>1</v>
      </c>
      <c r="H259" s="103" t="s">
        <v>180</v>
      </c>
      <c r="I259" s="3">
        <v>4</v>
      </c>
      <c r="J259" s="3">
        <v>1</v>
      </c>
      <c r="K259" s="52">
        <v>4</v>
      </c>
      <c r="L259" s="3">
        <v>4</v>
      </c>
      <c r="M259" s="3">
        <v>2</v>
      </c>
      <c r="N259" s="3">
        <v>4</v>
      </c>
      <c r="O259" s="52"/>
      <c r="P259" s="52"/>
      <c r="Q259" s="52"/>
      <c r="R259" s="3"/>
      <c r="S259" s="3"/>
      <c r="T259" s="3"/>
      <c r="U259" s="3">
        <f t="shared" si="36"/>
        <v>20</v>
      </c>
      <c r="V259" s="3">
        <f t="shared" si="37"/>
        <v>0</v>
      </c>
      <c r="W259" s="3">
        <f t="shared" si="38"/>
        <v>20</v>
      </c>
      <c r="X259" s="6">
        <f t="shared" si="39"/>
        <v>7</v>
      </c>
    </row>
    <row r="260" spans="1:24" ht="15" customHeight="1">
      <c r="A260" s="48"/>
      <c r="B260" s="51" t="s">
        <v>365</v>
      </c>
      <c r="C260" s="100" t="s">
        <v>205</v>
      </c>
      <c r="D260" s="68" t="s">
        <v>38</v>
      </c>
      <c r="E260" s="52">
        <v>1960</v>
      </c>
      <c r="F260" s="27" t="s">
        <v>41</v>
      </c>
      <c r="G260" s="3"/>
      <c r="H260" s="52">
        <v>1</v>
      </c>
      <c r="I260" s="3">
        <v>2</v>
      </c>
      <c r="J260" s="3">
        <v>1</v>
      </c>
      <c r="K260" s="52">
        <v>3</v>
      </c>
      <c r="L260" s="3">
        <v>3</v>
      </c>
      <c r="M260" s="3">
        <v>3</v>
      </c>
      <c r="N260" s="3">
        <v>6</v>
      </c>
      <c r="O260" s="52"/>
      <c r="P260" s="52"/>
      <c r="Q260" s="52"/>
      <c r="R260" s="3"/>
      <c r="S260" s="3"/>
      <c r="T260" s="3"/>
      <c r="U260" s="3">
        <f t="shared" si="36"/>
        <v>19</v>
      </c>
      <c r="V260" s="3">
        <f t="shared" si="37"/>
        <v>0</v>
      </c>
      <c r="W260" s="3">
        <f t="shared" si="38"/>
        <v>19</v>
      </c>
      <c r="X260" s="6">
        <f t="shared" si="39"/>
        <v>7</v>
      </c>
    </row>
    <row r="261" spans="1:24" s="2" customFormat="1" ht="15" customHeight="1">
      <c r="A261" s="63"/>
      <c r="B261" s="51" t="s">
        <v>254</v>
      </c>
      <c r="C261" s="91" t="s">
        <v>14</v>
      </c>
      <c r="D261" s="68" t="s">
        <v>122</v>
      </c>
      <c r="E261" s="52">
        <v>1962</v>
      </c>
      <c r="F261" s="27" t="s">
        <v>41</v>
      </c>
      <c r="G261" s="5">
        <v>2</v>
      </c>
      <c r="H261" s="52">
        <v>1</v>
      </c>
      <c r="I261" s="3"/>
      <c r="J261" s="5"/>
      <c r="K261" s="52">
        <v>6</v>
      </c>
      <c r="L261" s="3"/>
      <c r="M261" s="3">
        <v>4</v>
      </c>
      <c r="N261" s="3">
        <v>5</v>
      </c>
      <c r="O261" s="52"/>
      <c r="P261" s="52"/>
      <c r="Q261" s="52"/>
      <c r="R261" s="3"/>
      <c r="S261" s="3"/>
      <c r="T261" s="3"/>
      <c r="U261" s="3">
        <f t="shared" si="36"/>
        <v>18</v>
      </c>
      <c r="V261" s="3">
        <f t="shared" si="37"/>
        <v>0</v>
      </c>
      <c r="W261" s="3">
        <f t="shared" si="38"/>
        <v>18</v>
      </c>
      <c r="X261" s="6">
        <f t="shared" si="39"/>
        <v>5</v>
      </c>
    </row>
    <row r="262" spans="1:24" ht="15" customHeight="1">
      <c r="A262" s="48"/>
      <c r="B262" s="69" t="s">
        <v>366</v>
      </c>
      <c r="C262" s="94" t="s">
        <v>114</v>
      </c>
      <c r="D262" s="68" t="s">
        <v>11</v>
      </c>
      <c r="E262" s="52">
        <v>1961</v>
      </c>
      <c r="F262" s="27" t="s">
        <v>41</v>
      </c>
      <c r="G262" s="3"/>
      <c r="H262" s="103" t="s">
        <v>180</v>
      </c>
      <c r="I262" s="3">
        <v>9</v>
      </c>
      <c r="J262" s="5">
        <v>6</v>
      </c>
      <c r="K262" s="52"/>
      <c r="L262" s="3"/>
      <c r="M262" s="3"/>
      <c r="N262" s="3"/>
      <c r="O262" s="52"/>
      <c r="P262" s="52"/>
      <c r="Q262" s="52"/>
      <c r="R262" s="3"/>
      <c r="S262" s="3"/>
      <c r="T262" s="3"/>
      <c r="U262" s="3">
        <f t="shared" si="36"/>
        <v>15</v>
      </c>
      <c r="V262" s="3">
        <f t="shared" si="37"/>
        <v>0</v>
      </c>
      <c r="W262" s="3">
        <f t="shared" si="38"/>
        <v>15</v>
      </c>
      <c r="X262" s="6">
        <f t="shared" si="39"/>
        <v>2</v>
      </c>
    </row>
    <row r="263" spans="1:24" ht="15" customHeight="1">
      <c r="A263" s="48"/>
      <c r="B263" s="4" t="s">
        <v>250</v>
      </c>
      <c r="C263" s="95" t="s">
        <v>12</v>
      </c>
      <c r="D263" s="68" t="s">
        <v>13</v>
      </c>
      <c r="E263" s="3">
        <v>1960</v>
      </c>
      <c r="F263" s="27" t="s">
        <v>41</v>
      </c>
      <c r="G263" s="5">
        <v>6</v>
      </c>
      <c r="H263" s="49">
        <v>5</v>
      </c>
      <c r="I263" s="5"/>
      <c r="J263" s="5">
        <v>3</v>
      </c>
      <c r="K263" s="49"/>
      <c r="L263" s="5"/>
      <c r="M263" s="5"/>
      <c r="N263" s="5"/>
      <c r="O263" s="49"/>
      <c r="P263" s="49"/>
      <c r="Q263" s="49"/>
      <c r="R263" s="5"/>
      <c r="S263" s="5"/>
      <c r="T263" s="3"/>
      <c r="U263" s="3">
        <f t="shared" si="36"/>
        <v>14</v>
      </c>
      <c r="V263" s="3">
        <f t="shared" si="37"/>
        <v>0</v>
      </c>
      <c r="W263" s="3">
        <f t="shared" si="38"/>
        <v>14</v>
      </c>
      <c r="X263" s="6">
        <f t="shared" si="39"/>
        <v>3</v>
      </c>
    </row>
    <row r="264" spans="1:24" ht="15" customHeight="1">
      <c r="A264" s="48"/>
      <c r="B264" s="51" t="s">
        <v>251</v>
      </c>
      <c r="C264" s="92" t="s">
        <v>21</v>
      </c>
      <c r="D264" s="68" t="s">
        <v>22</v>
      </c>
      <c r="E264" s="52">
        <v>1961</v>
      </c>
      <c r="F264" s="27" t="s">
        <v>41</v>
      </c>
      <c r="G264" s="1">
        <v>5</v>
      </c>
      <c r="H264" s="49"/>
      <c r="I264" s="5"/>
      <c r="J264" s="5"/>
      <c r="K264" s="49"/>
      <c r="L264" s="5"/>
      <c r="M264" s="5"/>
      <c r="N264" s="5">
        <v>8</v>
      </c>
      <c r="O264" s="49"/>
      <c r="P264" s="49"/>
      <c r="Q264" s="49"/>
      <c r="R264" s="5"/>
      <c r="S264" s="5"/>
      <c r="T264" s="3"/>
      <c r="U264" s="3">
        <f t="shared" si="36"/>
        <v>13</v>
      </c>
      <c r="V264" s="3">
        <f t="shared" si="37"/>
        <v>0</v>
      </c>
      <c r="W264" s="3">
        <f t="shared" si="38"/>
        <v>13</v>
      </c>
      <c r="X264" s="6">
        <f t="shared" si="39"/>
        <v>2</v>
      </c>
    </row>
    <row r="265" spans="1:24" ht="15" customHeight="1">
      <c r="A265" s="48"/>
      <c r="B265" s="51" t="s">
        <v>244</v>
      </c>
      <c r="C265" s="87" t="s">
        <v>15</v>
      </c>
      <c r="D265" s="68" t="s">
        <v>127</v>
      </c>
      <c r="E265" s="52">
        <v>1958</v>
      </c>
      <c r="F265" s="27" t="s">
        <v>41</v>
      </c>
      <c r="G265" s="5">
        <v>12</v>
      </c>
      <c r="H265" s="103" t="s">
        <v>180</v>
      </c>
      <c r="I265" s="5"/>
      <c r="J265" s="5"/>
      <c r="K265" s="49"/>
      <c r="L265" s="5"/>
      <c r="M265" s="5"/>
      <c r="N265" s="5"/>
      <c r="O265" s="49"/>
      <c r="P265" s="49"/>
      <c r="Q265" s="49"/>
      <c r="R265" s="5"/>
      <c r="S265" s="5"/>
      <c r="T265" s="3"/>
      <c r="U265" s="3">
        <f t="shared" si="36"/>
        <v>12</v>
      </c>
      <c r="V265" s="3">
        <f t="shared" si="37"/>
        <v>0</v>
      </c>
      <c r="W265" s="3">
        <f t="shared" si="38"/>
        <v>12</v>
      </c>
      <c r="X265" s="6">
        <f t="shared" si="39"/>
        <v>1</v>
      </c>
    </row>
    <row r="266" spans="1:24" s="2" customFormat="1" ht="15" customHeight="1">
      <c r="A266" s="63"/>
      <c r="B266" s="119" t="s">
        <v>454</v>
      </c>
      <c r="C266" s="98" t="s">
        <v>133</v>
      </c>
      <c r="D266" s="78" t="s">
        <v>25</v>
      </c>
      <c r="E266" s="3">
        <v>1962</v>
      </c>
      <c r="F266" s="27" t="s">
        <v>41</v>
      </c>
      <c r="G266" s="3"/>
      <c r="H266" s="3"/>
      <c r="I266" s="3"/>
      <c r="J266" s="3">
        <v>12</v>
      </c>
      <c r="K266" s="52"/>
      <c r="L266" s="3"/>
      <c r="M266" s="3"/>
      <c r="N266" s="3"/>
      <c r="O266" s="3"/>
      <c r="P266" s="3"/>
      <c r="Q266" s="52"/>
      <c r="R266" s="3"/>
      <c r="S266" s="3"/>
      <c r="T266" s="3"/>
      <c r="U266" s="3">
        <f t="shared" si="36"/>
        <v>12</v>
      </c>
      <c r="V266" s="3">
        <f t="shared" si="37"/>
        <v>0</v>
      </c>
      <c r="W266" s="3">
        <f t="shared" si="38"/>
        <v>12</v>
      </c>
      <c r="X266" s="6">
        <f t="shared" si="39"/>
        <v>1</v>
      </c>
    </row>
    <row r="267" spans="1:24" ht="15" customHeight="1">
      <c r="A267" s="48"/>
      <c r="B267" s="69" t="s">
        <v>513</v>
      </c>
      <c r="C267" s="98" t="s">
        <v>133</v>
      </c>
      <c r="D267" s="78" t="s">
        <v>25</v>
      </c>
      <c r="E267" s="52">
        <v>1960</v>
      </c>
      <c r="F267" s="27" t="s">
        <v>41</v>
      </c>
      <c r="G267" s="3"/>
      <c r="H267" s="3"/>
      <c r="I267" s="3"/>
      <c r="J267" s="3"/>
      <c r="K267" s="3"/>
      <c r="L267" s="3"/>
      <c r="M267" s="3">
        <v>12</v>
      </c>
      <c r="N267" s="3"/>
      <c r="O267" s="3"/>
      <c r="P267" s="3"/>
      <c r="Q267" s="52"/>
      <c r="R267" s="3"/>
      <c r="S267" s="3"/>
      <c r="T267" s="3"/>
      <c r="U267" s="3">
        <f t="shared" si="36"/>
        <v>12</v>
      </c>
      <c r="V267" s="3">
        <f t="shared" si="37"/>
        <v>0</v>
      </c>
      <c r="W267" s="3">
        <f t="shared" si="38"/>
        <v>12</v>
      </c>
      <c r="X267" s="6">
        <f t="shared" si="39"/>
        <v>1</v>
      </c>
    </row>
    <row r="268" spans="1:24" s="2" customFormat="1" ht="15" customHeight="1">
      <c r="A268" s="48"/>
      <c r="B268" s="70" t="s">
        <v>245</v>
      </c>
      <c r="C268" s="125" t="s">
        <v>116</v>
      </c>
      <c r="D268" s="72" t="s">
        <v>71</v>
      </c>
      <c r="E268" s="52">
        <v>1962</v>
      </c>
      <c r="F268" s="27" t="s">
        <v>41</v>
      </c>
      <c r="G268" s="5">
        <v>11</v>
      </c>
      <c r="H268" s="49"/>
      <c r="I268" s="5"/>
      <c r="J268" s="5"/>
      <c r="K268" s="49"/>
      <c r="L268" s="5"/>
      <c r="M268" s="5"/>
      <c r="N268" s="5"/>
      <c r="O268" s="49"/>
      <c r="P268" s="49"/>
      <c r="Q268" s="49"/>
      <c r="R268" s="5"/>
      <c r="S268" s="5"/>
      <c r="T268" s="3"/>
      <c r="U268" s="3">
        <f t="shared" si="36"/>
        <v>11</v>
      </c>
      <c r="V268" s="3">
        <f t="shared" si="37"/>
        <v>0</v>
      </c>
      <c r="W268" s="3">
        <f t="shared" si="38"/>
        <v>11</v>
      </c>
      <c r="X268" s="6">
        <f t="shared" si="39"/>
        <v>1</v>
      </c>
    </row>
    <row r="269" spans="1:24" ht="15" customHeight="1">
      <c r="A269" s="48"/>
      <c r="B269" s="51" t="s">
        <v>363</v>
      </c>
      <c r="C269" s="88" t="s">
        <v>9</v>
      </c>
      <c r="D269" s="68" t="s">
        <v>164</v>
      </c>
      <c r="E269" s="52">
        <v>1961</v>
      </c>
      <c r="F269" s="27" t="s">
        <v>41</v>
      </c>
      <c r="G269" s="3"/>
      <c r="H269" s="52">
        <v>3</v>
      </c>
      <c r="I269" s="3">
        <v>7</v>
      </c>
      <c r="J269" s="5">
        <v>1</v>
      </c>
      <c r="K269" s="52"/>
      <c r="L269" s="3"/>
      <c r="M269" s="3"/>
      <c r="N269" s="3"/>
      <c r="O269" s="52"/>
      <c r="P269" s="52"/>
      <c r="Q269" s="52"/>
      <c r="R269" s="3"/>
      <c r="S269" s="3"/>
      <c r="T269" s="3"/>
      <c r="U269" s="3">
        <f t="shared" si="36"/>
        <v>11</v>
      </c>
      <c r="V269" s="3">
        <f t="shared" si="37"/>
        <v>0</v>
      </c>
      <c r="W269" s="3">
        <f t="shared" si="38"/>
        <v>11</v>
      </c>
      <c r="X269" s="6">
        <f t="shared" si="39"/>
        <v>3</v>
      </c>
    </row>
    <row r="270" spans="1:24" ht="15" customHeight="1">
      <c r="A270" s="48"/>
      <c r="B270" s="51" t="s">
        <v>248</v>
      </c>
      <c r="C270" s="88" t="s">
        <v>9</v>
      </c>
      <c r="D270" s="68" t="s">
        <v>164</v>
      </c>
      <c r="E270" s="52">
        <v>1960</v>
      </c>
      <c r="F270" s="27" t="s">
        <v>41</v>
      </c>
      <c r="G270" s="5">
        <v>8</v>
      </c>
      <c r="H270" s="52"/>
      <c r="I270" s="3"/>
      <c r="J270" s="3"/>
      <c r="K270" s="52"/>
      <c r="L270" s="3"/>
      <c r="M270" s="3"/>
      <c r="N270" s="3"/>
      <c r="O270" s="52"/>
      <c r="P270" s="52"/>
      <c r="Q270" s="52"/>
      <c r="R270" s="3"/>
      <c r="S270" s="3"/>
      <c r="T270" s="3"/>
      <c r="U270" s="3">
        <f t="shared" si="36"/>
        <v>8</v>
      </c>
      <c r="V270" s="3">
        <f t="shared" si="37"/>
        <v>0</v>
      </c>
      <c r="W270" s="3">
        <f t="shared" si="38"/>
        <v>8</v>
      </c>
      <c r="X270" s="6">
        <f t="shared" si="39"/>
        <v>1</v>
      </c>
    </row>
    <row r="271" spans="1:24" ht="15" customHeight="1">
      <c r="A271" s="48"/>
      <c r="B271" s="69" t="s">
        <v>514</v>
      </c>
      <c r="C271" s="98" t="s">
        <v>133</v>
      </c>
      <c r="D271" s="78" t="s">
        <v>25</v>
      </c>
      <c r="E271" s="52">
        <v>1961</v>
      </c>
      <c r="F271" s="27" t="s">
        <v>41</v>
      </c>
      <c r="G271" s="3"/>
      <c r="H271" s="3"/>
      <c r="I271" s="3"/>
      <c r="J271" s="3"/>
      <c r="K271" s="3"/>
      <c r="L271" s="3"/>
      <c r="M271" s="3">
        <v>8</v>
      </c>
      <c r="N271" s="3"/>
      <c r="O271" s="3"/>
      <c r="P271" s="3"/>
      <c r="Q271" s="52"/>
      <c r="R271" s="3"/>
      <c r="S271" s="3"/>
      <c r="T271" s="3"/>
      <c r="U271" s="3">
        <f t="shared" si="36"/>
        <v>8</v>
      </c>
      <c r="V271" s="3">
        <f t="shared" si="37"/>
        <v>0</v>
      </c>
      <c r="W271" s="3">
        <f t="shared" si="38"/>
        <v>8</v>
      </c>
      <c r="X271" s="6">
        <f t="shared" si="39"/>
        <v>1</v>
      </c>
    </row>
    <row r="272" spans="1:24" ht="15" customHeight="1">
      <c r="A272" s="48"/>
      <c r="B272" s="4" t="s">
        <v>459</v>
      </c>
      <c r="C272" s="88" t="s">
        <v>9</v>
      </c>
      <c r="D272" s="68" t="s">
        <v>164</v>
      </c>
      <c r="E272" s="3">
        <v>1958</v>
      </c>
      <c r="F272" s="27" t="s">
        <v>41</v>
      </c>
      <c r="G272" s="3"/>
      <c r="H272" s="3"/>
      <c r="I272" s="3"/>
      <c r="J272" s="3">
        <v>1</v>
      </c>
      <c r="K272" s="52">
        <v>2</v>
      </c>
      <c r="L272" s="3">
        <v>2</v>
      </c>
      <c r="M272" s="5">
        <v>1</v>
      </c>
      <c r="N272" s="3"/>
      <c r="O272" s="3"/>
      <c r="P272" s="3"/>
      <c r="Q272" s="52"/>
      <c r="R272" s="3"/>
      <c r="S272" s="3"/>
      <c r="T272" s="3"/>
      <c r="U272" s="3">
        <f t="shared" si="36"/>
        <v>6</v>
      </c>
      <c r="V272" s="3">
        <f t="shared" si="37"/>
        <v>0</v>
      </c>
      <c r="W272" s="3">
        <f t="shared" si="38"/>
        <v>6</v>
      </c>
      <c r="X272" s="6">
        <f t="shared" si="39"/>
        <v>4</v>
      </c>
    </row>
    <row r="273" spans="1:24">
      <c r="B273" s="104" t="s">
        <v>362</v>
      </c>
      <c r="C273" s="91" t="s">
        <v>14</v>
      </c>
      <c r="D273" s="68" t="s">
        <v>122</v>
      </c>
      <c r="E273" s="106">
        <v>1958</v>
      </c>
      <c r="F273" s="27" t="s">
        <v>41</v>
      </c>
      <c r="G273" s="3"/>
      <c r="H273" s="52">
        <v>4</v>
      </c>
      <c r="I273" s="3"/>
      <c r="J273" s="3"/>
      <c r="K273" s="52"/>
      <c r="L273" s="3"/>
      <c r="M273" s="3"/>
      <c r="N273" s="3"/>
      <c r="O273" s="52"/>
      <c r="P273" s="52"/>
      <c r="Q273" s="52"/>
      <c r="R273" s="3"/>
      <c r="S273" s="3"/>
      <c r="T273" s="3"/>
      <c r="U273" s="3">
        <f t="shared" si="36"/>
        <v>4</v>
      </c>
      <c r="V273" s="3">
        <f t="shared" si="37"/>
        <v>0</v>
      </c>
      <c r="W273" s="3">
        <f t="shared" si="38"/>
        <v>4</v>
      </c>
      <c r="X273" s="6">
        <f t="shared" si="39"/>
        <v>1</v>
      </c>
    </row>
    <row r="274" spans="1:24">
      <c r="B274" s="75" t="s">
        <v>534</v>
      </c>
      <c r="C274" s="132" t="s">
        <v>182</v>
      </c>
      <c r="D274" s="77" t="s">
        <v>136</v>
      </c>
      <c r="E274" s="3">
        <v>1961</v>
      </c>
      <c r="F274" s="27" t="s">
        <v>41</v>
      </c>
      <c r="G274" s="3"/>
      <c r="H274" s="3"/>
      <c r="I274" s="3"/>
      <c r="J274" s="3"/>
      <c r="K274" s="3"/>
      <c r="L274" s="3"/>
      <c r="M274" s="3"/>
      <c r="N274" s="3">
        <v>3</v>
      </c>
      <c r="O274" s="3"/>
      <c r="P274" s="3"/>
      <c r="Q274" s="52"/>
      <c r="R274" s="3"/>
      <c r="S274" s="3"/>
      <c r="T274" s="3"/>
      <c r="U274" s="3">
        <f t="shared" si="36"/>
        <v>3</v>
      </c>
      <c r="V274" s="3">
        <f t="shared" si="37"/>
        <v>0</v>
      </c>
      <c r="W274" s="3">
        <f t="shared" si="38"/>
        <v>3</v>
      </c>
      <c r="X274" s="6">
        <f t="shared" si="39"/>
        <v>1</v>
      </c>
    </row>
    <row r="275" spans="1:24">
      <c r="B275" s="51" t="s">
        <v>456</v>
      </c>
      <c r="C275" s="99" t="s">
        <v>27</v>
      </c>
      <c r="D275" s="68" t="s">
        <v>28</v>
      </c>
      <c r="E275" s="3">
        <v>1959</v>
      </c>
      <c r="F275" s="27" t="s">
        <v>41</v>
      </c>
      <c r="G275" s="3"/>
      <c r="H275" s="3"/>
      <c r="I275" s="3"/>
      <c r="J275" s="3">
        <v>2</v>
      </c>
      <c r="K275" s="52"/>
      <c r="L275" s="3"/>
      <c r="M275" s="3"/>
      <c r="N275" s="3"/>
      <c r="O275" s="3"/>
      <c r="P275" s="3"/>
      <c r="Q275" s="52"/>
      <c r="R275" s="3"/>
      <c r="S275" s="3"/>
      <c r="T275" s="3"/>
      <c r="U275" s="3">
        <f t="shared" si="36"/>
        <v>2</v>
      </c>
      <c r="V275" s="3">
        <f t="shared" si="37"/>
        <v>0</v>
      </c>
      <c r="W275" s="3">
        <f t="shared" si="38"/>
        <v>2</v>
      </c>
      <c r="X275" s="6">
        <f t="shared" si="39"/>
        <v>1</v>
      </c>
    </row>
    <row r="276" spans="1:24">
      <c r="B276" s="4" t="s">
        <v>255</v>
      </c>
      <c r="C276" s="88" t="s">
        <v>9</v>
      </c>
      <c r="D276" s="68" t="s">
        <v>164</v>
      </c>
      <c r="E276" s="3">
        <v>1959</v>
      </c>
      <c r="F276" s="27" t="s">
        <v>41</v>
      </c>
      <c r="G276" s="5">
        <v>1</v>
      </c>
      <c r="H276" s="49"/>
      <c r="I276" s="5"/>
      <c r="J276" s="5"/>
      <c r="K276" s="49"/>
      <c r="L276" s="5"/>
      <c r="M276" s="5"/>
      <c r="N276" s="5"/>
      <c r="O276" s="49"/>
      <c r="P276" s="49"/>
      <c r="Q276" s="49"/>
      <c r="R276" s="5"/>
      <c r="S276" s="5"/>
      <c r="T276" s="3"/>
      <c r="U276" s="3">
        <f t="shared" si="36"/>
        <v>1</v>
      </c>
      <c r="V276" s="3">
        <f t="shared" si="37"/>
        <v>0</v>
      </c>
      <c r="W276" s="3">
        <f t="shared" si="38"/>
        <v>1</v>
      </c>
      <c r="X276" s="6">
        <f t="shared" si="39"/>
        <v>1</v>
      </c>
    </row>
    <row r="277" spans="1:24">
      <c r="B277" s="4" t="s">
        <v>458</v>
      </c>
      <c r="C277" s="169" t="s">
        <v>133</v>
      </c>
      <c r="D277" s="78" t="s">
        <v>25</v>
      </c>
      <c r="E277" s="3">
        <v>1961</v>
      </c>
      <c r="F277" s="27" t="s">
        <v>41</v>
      </c>
      <c r="G277" s="3"/>
      <c r="H277" s="3"/>
      <c r="I277" s="3"/>
      <c r="J277" s="3">
        <v>1</v>
      </c>
      <c r="K277" s="52"/>
      <c r="L277" s="3"/>
      <c r="M277" s="3"/>
      <c r="N277" s="3"/>
      <c r="O277" s="3"/>
      <c r="P277" s="3"/>
      <c r="Q277" s="52"/>
      <c r="R277" s="3"/>
      <c r="S277" s="3"/>
      <c r="T277" s="3"/>
      <c r="U277" s="3">
        <f t="shared" si="36"/>
        <v>1</v>
      </c>
      <c r="V277" s="3">
        <f t="shared" si="37"/>
        <v>0</v>
      </c>
      <c r="W277" s="3">
        <f t="shared" si="38"/>
        <v>1</v>
      </c>
      <c r="X277" s="6">
        <f t="shared" si="39"/>
        <v>1</v>
      </c>
    </row>
    <row r="278" spans="1:24">
      <c r="F278" s="27" t="s">
        <v>41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52"/>
      <c r="R278" s="3"/>
      <c r="S278" s="3"/>
      <c r="T278" s="3"/>
      <c r="U278" s="3">
        <f>SUM(G278:T278)-V278</f>
        <v>0</v>
      </c>
      <c r="V278" s="3">
        <f>IF(X278&gt;=11,MIN(G278:T278),"0")+IF(X278&gt;=12,SMALL(G278:T278,2),"0")+IF(X278&gt;=13,SMALL(G278:T278,3),"0")+IF(X278&gt;=14,SMALL(G278:T278,4),"0")</f>
        <v>0</v>
      </c>
      <c r="W278" s="3">
        <f>SUM(G278:T278)</f>
        <v>0</v>
      </c>
      <c r="X278" s="6">
        <f>COUNTIF(G278:T278,"&gt;=1")</f>
        <v>0</v>
      </c>
    </row>
    <row r="279" spans="1:24">
      <c r="F279" s="27" t="s">
        <v>41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52"/>
      <c r="R279" s="3"/>
      <c r="S279" s="3"/>
      <c r="T279" s="3"/>
      <c r="U279" s="3">
        <f>SUM(G279:T279)-V279</f>
        <v>0</v>
      </c>
      <c r="V279" s="3">
        <f>IF(X279&gt;=11,MIN(G279:T279),"0")+IF(X279&gt;=12,SMALL(G279:T279,2),"0")+IF(X279&gt;=13,SMALL(G279:T279,3),"0")+IF(X279&gt;=14,SMALL(G279:T279,4),"0")</f>
        <v>0</v>
      </c>
      <c r="W279" s="3">
        <f>SUM(G279:T279)</f>
        <v>0</v>
      </c>
      <c r="X279" s="6">
        <f>COUNTIF(G279:T279,"&gt;=1")</f>
        <v>0</v>
      </c>
    </row>
    <row r="280" spans="1:24">
      <c r="F280" s="27" t="s">
        <v>41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52"/>
      <c r="R280" s="3"/>
      <c r="S280" s="3"/>
      <c r="T280" s="3"/>
      <c r="U280" s="3">
        <f>SUM(G280:T280)-V280</f>
        <v>0</v>
      </c>
      <c r="V280" s="3">
        <f>IF(X280&gt;=11,MIN(G280:T280),"0")+IF(X280&gt;=12,SMALL(G280:T280,2),"0")+IF(X280&gt;=13,SMALL(G280:T280,3),"0")+IF(X280&gt;=14,SMALL(G280:T280,4),"0")</f>
        <v>0</v>
      </c>
      <c r="W280" s="3">
        <f>SUM(G280:T280)</f>
        <v>0</v>
      </c>
      <c r="X280" s="6">
        <f>COUNTIF(G280:T280,"&gt;=1")</f>
        <v>0</v>
      </c>
    </row>
    <row r="281" spans="1:24" s="2" customFormat="1" ht="15" customHeight="1">
      <c r="A281" s="61"/>
      <c r="B281" s="61"/>
      <c r="C281" s="61"/>
      <c r="D281" s="61"/>
      <c r="E281" s="65" t="s">
        <v>88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6"/>
    </row>
    <row r="282" spans="1:24" s="2" customFormat="1" ht="15" customHeight="1">
      <c r="A282" s="63"/>
      <c r="B282" s="51" t="s">
        <v>259</v>
      </c>
      <c r="C282" s="102" t="s">
        <v>213</v>
      </c>
      <c r="D282" s="68" t="s">
        <v>214</v>
      </c>
      <c r="E282" s="52">
        <v>1953</v>
      </c>
      <c r="F282" s="28" t="s">
        <v>42</v>
      </c>
      <c r="G282" s="49">
        <v>18</v>
      </c>
      <c r="H282" s="49">
        <v>18</v>
      </c>
      <c r="I282" s="5">
        <v>18</v>
      </c>
      <c r="J282" s="5">
        <v>18</v>
      </c>
      <c r="K282" s="49">
        <v>16</v>
      </c>
      <c r="L282" s="5">
        <v>18</v>
      </c>
      <c r="M282" s="5">
        <v>18</v>
      </c>
      <c r="N282" s="5">
        <v>18</v>
      </c>
      <c r="O282" s="49"/>
      <c r="P282" s="49"/>
      <c r="Q282" s="49"/>
      <c r="R282" s="5"/>
      <c r="S282" s="5"/>
      <c r="T282" s="3"/>
      <c r="U282" s="3">
        <f t="shared" ref="U282:U307" si="40">SUM(G282:T282)-V282</f>
        <v>142</v>
      </c>
      <c r="V282" s="3">
        <f t="shared" ref="V282:V307" si="41">IF(X282&gt;=11,MIN(G282:T282),"0")+IF(X282&gt;=12,SMALL(G282:T282,2),"0")+IF(X282&gt;=13,SMALL(G282:T282,3),"0")+IF(X282&gt;=14,SMALL(G282:T282,4),"0")</f>
        <v>0</v>
      </c>
      <c r="W282" s="3">
        <f t="shared" ref="W282:W307" si="42">SUM(G282:T282)</f>
        <v>142</v>
      </c>
      <c r="X282" s="6">
        <f t="shared" ref="X282:X307" si="43">COUNTIF(G282:T282,"&gt;=1")</f>
        <v>8</v>
      </c>
    </row>
    <row r="283" spans="1:24" s="2" customFormat="1" ht="15" customHeight="1">
      <c r="A283" s="63"/>
      <c r="B283" s="51" t="s">
        <v>367</v>
      </c>
      <c r="C283" s="88" t="s">
        <v>29</v>
      </c>
      <c r="D283" s="68" t="s">
        <v>30</v>
      </c>
      <c r="E283" s="52">
        <v>1956</v>
      </c>
      <c r="F283" s="28" t="s">
        <v>42</v>
      </c>
      <c r="G283" s="5"/>
      <c r="H283" s="49">
        <v>20</v>
      </c>
      <c r="I283" s="5">
        <v>20</v>
      </c>
      <c r="J283" s="5">
        <v>20</v>
      </c>
      <c r="K283" s="49">
        <v>20</v>
      </c>
      <c r="L283" s="5">
        <v>20</v>
      </c>
      <c r="M283" s="5">
        <v>20</v>
      </c>
      <c r="N283" s="5">
        <v>20</v>
      </c>
      <c r="O283" s="49"/>
      <c r="P283" s="49"/>
      <c r="Q283" s="49"/>
      <c r="R283" s="5"/>
      <c r="S283" s="5"/>
      <c r="T283" s="3"/>
      <c r="U283" s="3">
        <f t="shared" si="40"/>
        <v>140</v>
      </c>
      <c r="V283" s="3">
        <f t="shared" si="41"/>
        <v>0</v>
      </c>
      <c r="W283" s="3">
        <f t="shared" si="42"/>
        <v>140</v>
      </c>
      <c r="X283" s="6">
        <f t="shared" si="43"/>
        <v>7</v>
      </c>
    </row>
    <row r="284" spans="1:24" s="2" customFormat="1" ht="15" customHeight="1">
      <c r="A284" s="63"/>
      <c r="B284" s="51" t="s">
        <v>261</v>
      </c>
      <c r="C284" s="91" t="s">
        <v>14</v>
      </c>
      <c r="D284" s="68" t="s">
        <v>122</v>
      </c>
      <c r="E284" s="52">
        <v>1957</v>
      </c>
      <c r="F284" s="28" t="s">
        <v>42</v>
      </c>
      <c r="G284" s="49">
        <v>14</v>
      </c>
      <c r="H284" s="49">
        <v>16</v>
      </c>
      <c r="I284" s="5">
        <v>13</v>
      </c>
      <c r="J284" s="5">
        <v>11</v>
      </c>
      <c r="K284" s="49">
        <v>13</v>
      </c>
      <c r="L284" s="5">
        <v>13</v>
      </c>
      <c r="M284" s="5">
        <v>14</v>
      </c>
      <c r="N284" s="5">
        <v>14</v>
      </c>
      <c r="O284" s="49"/>
      <c r="P284" s="49"/>
      <c r="Q284" s="49"/>
      <c r="R284" s="5"/>
      <c r="S284" s="5"/>
      <c r="T284" s="3"/>
      <c r="U284" s="3">
        <f t="shared" si="40"/>
        <v>108</v>
      </c>
      <c r="V284" s="3">
        <f t="shared" si="41"/>
        <v>0</v>
      </c>
      <c r="W284" s="3">
        <f t="shared" si="42"/>
        <v>108</v>
      </c>
      <c r="X284" s="6">
        <f t="shared" si="43"/>
        <v>8</v>
      </c>
    </row>
    <row r="285" spans="1:24" ht="15" customHeight="1">
      <c r="A285" s="63"/>
      <c r="B285" s="51" t="s">
        <v>260</v>
      </c>
      <c r="C285" s="88" t="s">
        <v>9</v>
      </c>
      <c r="D285" s="68" t="s">
        <v>164</v>
      </c>
      <c r="E285" s="52">
        <v>1957</v>
      </c>
      <c r="F285" s="28" t="s">
        <v>42</v>
      </c>
      <c r="G285" s="49">
        <v>16</v>
      </c>
      <c r="H285" s="49">
        <v>13</v>
      </c>
      <c r="I285" s="5">
        <v>16</v>
      </c>
      <c r="J285" s="3">
        <v>13</v>
      </c>
      <c r="K285" s="49">
        <v>14</v>
      </c>
      <c r="L285" s="5">
        <v>16</v>
      </c>
      <c r="M285" s="5"/>
      <c r="N285" s="5"/>
      <c r="O285" s="49"/>
      <c r="P285" s="49"/>
      <c r="Q285" s="49"/>
      <c r="R285" s="5"/>
      <c r="S285" s="5"/>
      <c r="T285" s="3"/>
      <c r="U285" s="3">
        <f t="shared" si="40"/>
        <v>88</v>
      </c>
      <c r="V285" s="3">
        <f t="shared" si="41"/>
        <v>0</v>
      </c>
      <c r="W285" s="3">
        <f t="shared" si="42"/>
        <v>88</v>
      </c>
      <c r="X285" s="6">
        <f t="shared" si="43"/>
        <v>6</v>
      </c>
    </row>
    <row r="286" spans="1:24" ht="15" customHeight="1">
      <c r="A286" s="48"/>
      <c r="B286" s="51" t="s">
        <v>263</v>
      </c>
      <c r="C286" s="87" t="s">
        <v>15</v>
      </c>
      <c r="D286" s="68" t="s">
        <v>127</v>
      </c>
      <c r="E286" s="52">
        <v>1953</v>
      </c>
      <c r="F286" s="28" t="s">
        <v>42</v>
      </c>
      <c r="G286" s="52">
        <v>12</v>
      </c>
      <c r="H286" s="49">
        <v>7</v>
      </c>
      <c r="I286" s="5">
        <v>9</v>
      </c>
      <c r="J286" s="5">
        <v>9</v>
      </c>
      <c r="K286" s="49">
        <v>7</v>
      </c>
      <c r="L286" s="5">
        <v>10</v>
      </c>
      <c r="M286" s="5">
        <v>10</v>
      </c>
      <c r="N286" s="5">
        <v>11</v>
      </c>
      <c r="O286" s="49"/>
      <c r="P286" s="52"/>
      <c r="Q286" s="49"/>
      <c r="R286" s="5"/>
      <c r="S286" s="5"/>
      <c r="T286" s="3"/>
      <c r="U286" s="3">
        <f t="shared" si="40"/>
        <v>75</v>
      </c>
      <c r="V286" s="3">
        <f t="shared" si="41"/>
        <v>0</v>
      </c>
      <c r="W286" s="3">
        <f t="shared" si="42"/>
        <v>75</v>
      </c>
      <c r="X286" s="6">
        <f t="shared" si="43"/>
        <v>8</v>
      </c>
    </row>
    <row r="287" spans="1:24" s="2" customFormat="1" ht="15" customHeight="1">
      <c r="A287" s="63"/>
      <c r="B287" s="51" t="s">
        <v>436</v>
      </c>
      <c r="C287" s="88" t="s">
        <v>9</v>
      </c>
      <c r="D287" s="68" t="s">
        <v>164</v>
      </c>
      <c r="E287" s="52">
        <v>1957</v>
      </c>
      <c r="F287" s="28" t="s">
        <v>42</v>
      </c>
      <c r="G287" s="5"/>
      <c r="H287" s="5"/>
      <c r="I287" s="5">
        <v>14</v>
      </c>
      <c r="J287" s="5">
        <v>14</v>
      </c>
      <c r="K287" s="49">
        <v>12</v>
      </c>
      <c r="L287" s="5">
        <v>14</v>
      </c>
      <c r="M287" s="5">
        <v>16</v>
      </c>
      <c r="N287" s="5"/>
      <c r="O287" s="5"/>
      <c r="P287" s="5"/>
      <c r="Q287" s="5"/>
      <c r="R287" s="5"/>
      <c r="S287" s="5"/>
      <c r="T287" s="3"/>
      <c r="U287" s="3">
        <f t="shared" si="40"/>
        <v>70</v>
      </c>
      <c r="V287" s="3">
        <f t="shared" si="41"/>
        <v>0</v>
      </c>
      <c r="W287" s="3">
        <f t="shared" si="42"/>
        <v>70</v>
      </c>
      <c r="X287" s="6">
        <f t="shared" si="43"/>
        <v>5</v>
      </c>
    </row>
    <row r="288" spans="1:24" s="2" customFormat="1" ht="15" customHeight="1">
      <c r="A288" s="63"/>
      <c r="B288" s="51" t="s">
        <v>271</v>
      </c>
      <c r="C288" s="87" t="s">
        <v>15</v>
      </c>
      <c r="D288" s="68" t="s">
        <v>127</v>
      </c>
      <c r="E288" s="52">
        <v>1956</v>
      </c>
      <c r="F288" s="28" t="s">
        <v>42</v>
      </c>
      <c r="G288" s="81" t="s">
        <v>180</v>
      </c>
      <c r="H288" s="49">
        <v>10</v>
      </c>
      <c r="I288" s="5">
        <v>11</v>
      </c>
      <c r="J288" s="81" t="s">
        <v>180</v>
      </c>
      <c r="K288" s="49">
        <v>11</v>
      </c>
      <c r="L288" s="5">
        <v>11</v>
      </c>
      <c r="M288" s="5">
        <v>12</v>
      </c>
      <c r="N288" s="5">
        <v>13</v>
      </c>
      <c r="O288" s="5"/>
      <c r="P288" s="5"/>
      <c r="Q288" s="5"/>
      <c r="R288" s="5"/>
      <c r="S288" s="5"/>
      <c r="T288" s="3"/>
      <c r="U288" s="3">
        <f t="shared" si="40"/>
        <v>68</v>
      </c>
      <c r="V288" s="3">
        <f t="shared" si="41"/>
        <v>0</v>
      </c>
      <c r="W288" s="3">
        <f t="shared" si="42"/>
        <v>68</v>
      </c>
      <c r="X288" s="6">
        <f t="shared" si="43"/>
        <v>6</v>
      </c>
    </row>
    <row r="289" spans="1:24" s="2" customFormat="1" ht="15" customHeight="1">
      <c r="A289" s="63"/>
      <c r="B289" s="51" t="s">
        <v>265</v>
      </c>
      <c r="C289" s="100" t="s">
        <v>205</v>
      </c>
      <c r="D289" s="68" t="s">
        <v>38</v>
      </c>
      <c r="E289" s="52">
        <v>1954</v>
      </c>
      <c r="F289" s="28" t="s">
        <v>42</v>
      </c>
      <c r="G289" s="49">
        <v>10</v>
      </c>
      <c r="H289" s="52">
        <v>6</v>
      </c>
      <c r="I289" s="3">
        <v>8</v>
      </c>
      <c r="J289" s="3">
        <v>7</v>
      </c>
      <c r="K289" s="52">
        <v>8</v>
      </c>
      <c r="L289" s="3">
        <v>7</v>
      </c>
      <c r="M289" s="3">
        <v>7</v>
      </c>
      <c r="N289" s="3">
        <v>9</v>
      </c>
      <c r="O289" s="52"/>
      <c r="P289" s="52"/>
      <c r="Q289" s="52"/>
      <c r="R289" s="3"/>
      <c r="S289" s="3"/>
      <c r="T289" s="3"/>
      <c r="U289" s="3">
        <f t="shared" si="40"/>
        <v>62</v>
      </c>
      <c r="V289" s="3">
        <f t="shared" si="41"/>
        <v>0</v>
      </c>
      <c r="W289" s="3">
        <f t="shared" si="42"/>
        <v>62</v>
      </c>
      <c r="X289" s="6">
        <f t="shared" si="43"/>
        <v>8</v>
      </c>
    </row>
    <row r="290" spans="1:24" ht="15" customHeight="1">
      <c r="A290" s="48"/>
      <c r="B290" s="4" t="s">
        <v>438</v>
      </c>
      <c r="C290" s="95" t="s">
        <v>12</v>
      </c>
      <c r="D290" s="129" t="s">
        <v>13</v>
      </c>
      <c r="E290" s="3">
        <v>1956</v>
      </c>
      <c r="F290" s="28" t="s">
        <v>42</v>
      </c>
      <c r="G290" s="5"/>
      <c r="H290" s="5"/>
      <c r="I290" s="5">
        <v>7</v>
      </c>
      <c r="J290" s="5">
        <v>6</v>
      </c>
      <c r="K290" s="49">
        <v>9</v>
      </c>
      <c r="L290" s="5">
        <v>9</v>
      </c>
      <c r="M290" s="5">
        <v>8</v>
      </c>
      <c r="N290" s="5">
        <v>12</v>
      </c>
      <c r="O290" s="5"/>
      <c r="P290" s="5"/>
      <c r="Q290" s="49"/>
      <c r="R290" s="5"/>
      <c r="S290" s="5"/>
      <c r="T290" s="3"/>
      <c r="U290" s="3">
        <f t="shared" si="40"/>
        <v>51</v>
      </c>
      <c r="V290" s="3">
        <f t="shared" si="41"/>
        <v>0</v>
      </c>
      <c r="W290" s="3">
        <f t="shared" si="42"/>
        <v>51</v>
      </c>
      <c r="X290" s="6">
        <f t="shared" si="43"/>
        <v>6</v>
      </c>
    </row>
    <row r="291" spans="1:24" ht="15" customHeight="1">
      <c r="A291" s="63"/>
      <c r="B291" s="73" t="s">
        <v>370</v>
      </c>
      <c r="C291" s="91" t="s">
        <v>14</v>
      </c>
      <c r="D291" s="68" t="s">
        <v>122</v>
      </c>
      <c r="E291" s="74">
        <v>1957</v>
      </c>
      <c r="F291" s="28" t="s">
        <v>42</v>
      </c>
      <c r="G291" s="5"/>
      <c r="H291" s="49">
        <v>11</v>
      </c>
      <c r="I291" s="5"/>
      <c r="J291" s="5">
        <v>12</v>
      </c>
      <c r="K291" s="49"/>
      <c r="L291" s="5">
        <v>12</v>
      </c>
      <c r="M291" s="5">
        <v>13</v>
      </c>
      <c r="N291" s="5"/>
      <c r="O291" s="49"/>
      <c r="P291" s="49"/>
      <c r="Q291" s="49"/>
      <c r="R291" s="5"/>
      <c r="S291" s="5"/>
      <c r="T291" s="3"/>
      <c r="U291" s="3">
        <f t="shared" si="40"/>
        <v>48</v>
      </c>
      <c r="V291" s="3">
        <f t="shared" si="41"/>
        <v>0</v>
      </c>
      <c r="W291" s="3">
        <f t="shared" si="42"/>
        <v>48</v>
      </c>
      <c r="X291" s="6">
        <f t="shared" si="43"/>
        <v>4</v>
      </c>
    </row>
    <row r="292" spans="1:24" s="2" customFormat="1" ht="15" customHeight="1">
      <c r="A292" s="63"/>
      <c r="B292" s="51" t="s">
        <v>266</v>
      </c>
      <c r="C292" s="100" t="s">
        <v>205</v>
      </c>
      <c r="D292" s="68" t="s">
        <v>38</v>
      </c>
      <c r="E292" s="52">
        <v>1954</v>
      </c>
      <c r="F292" s="28" t="s">
        <v>42</v>
      </c>
      <c r="G292" s="49">
        <v>9</v>
      </c>
      <c r="H292" s="49">
        <v>4</v>
      </c>
      <c r="I292" s="5">
        <v>5</v>
      </c>
      <c r="J292" s="5">
        <v>5</v>
      </c>
      <c r="K292" s="49">
        <v>6</v>
      </c>
      <c r="L292" s="5">
        <v>6</v>
      </c>
      <c r="M292" s="5">
        <v>6</v>
      </c>
      <c r="N292" s="5">
        <v>7</v>
      </c>
      <c r="O292" s="49"/>
      <c r="P292" s="53"/>
      <c r="Q292" s="49"/>
      <c r="R292" s="5"/>
      <c r="S292" s="5"/>
      <c r="T292" s="3"/>
      <c r="U292" s="3">
        <f t="shared" si="40"/>
        <v>48</v>
      </c>
      <c r="V292" s="3">
        <f t="shared" si="41"/>
        <v>0</v>
      </c>
      <c r="W292" s="3">
        <f t="shared" si="42"/>
        <v>48</v>
      </c>
      <c r="X292" s="6">
        <f t="shared" si="43"/>
        <v>8</v>
      </c>
    </row>
    <row r="293" spans="1:24" ht="15" customHeight="1">
      <c r="A293" s="48"/>
      <c r="B293" s="51" t="s">
        <v>268</v>
      </c>
      <c r="C293" s="100" t="s">
        <v>205</v>
      </c>
      <c r="D293" s="68" t="s">
        <v>38</v>
      </c>
      <c r="E293" s="52">
        <v>1956</v>
      </c>
      <c r="F293" s="28" t="s">
        <v>42</v>
      </c>
      <c r="G293" s="49">
        <v>7</v>
      </c>
      <c r="H293" s="49">
        <v>2</v>
      </c>
      <c r="I293" s="5">
        <v>6</v>
      </c>
      <c r="J293" s="5">
        <v>8</v>
      </c>
      <c r="K293" s="49">
        <v>5</v>
      </c>
      <c r="L293" s="5"/>
      <c r="M293" s="5">
        <v>5</v>
      </c>
      <c r="N293" s="5">
        <v>10</v>
      </c>
      <c r="O293" s="49"/>
      <c r="P293" s="49"/>
      <c r="Q293" s="49"/>
      <c r="R293" s="5"/>
      <c r="S293" s="5"/>
      <c r="T293" s="3"/>
      <c r="U293" s="3">
        <f t="shared" si="40"/>
        <v>43</v>
      </c>
      <c r="V293" s="3">
        <f t="shared" si="41"/>
        <v>0</v>
      </c>
      <c r="W293" s="3">
        <f t="shared" si="42"/>
        <v>43</v>
      </c>
      <c r="X293" s="6">
        <f t="shared" si="43"/>
        <v>7</v>
      </c>
    </row>
    <row r="294" spans="1:24" s="2" customFormat="1" ht="15" customHeight="1">
      <c r="A294" s="63"/>
      <c r="B294" s="51" t="s">
        <v>267</v>
      </c>
      <c r="C294" s="149" t="s">
        <v>145</v>
      </c>
      <c r="D294" s="68" t="s">
        <v>146</v>
      </c>
      <c r="E294" s="52">
        <v>1954</v>
      </c>
      <c r="F294" s="28" t="s">
        <v>42</v>
      </c>
      <c r="G294" s="49">
        <v>8</v>
      </c>
      <c r="H294" s="49">
        <v>8</v>
      </c>
      <c r="I294" s="5"/>
      <c r="J294" s="5"/>
      <c r="K294" s="49"/>
      <c r="L294" s="5">
        <v>8</v>
      </c>
      <c r="M294" s="5">
        <v>9</v>
      </c>
      <c r="N294" s="5">
        <v>8</v>
      </c>
      <c r="O294" s="49"/>
      <c r="P294" s="49"/>
      <c r="Q294" s="49"/>
      <c r="R294" s="5"/>
      <c r="S294" s="5"/>
      <c r="T294" s="3"/>
      <c r="U294" s="3">
        <f t="shared" si="40"/>
        <v>41</v>
      </c>
      <c r="V294" s="3">
        <f t="shared" si="41"/>
        <v>0</v>
      </c>
      <c r="W294" s="3">
        <f t="shared" si="42"/>
        <v>41</v>
      </c>
      <c r="X294" s="6">
        <f t="shared" si="43"/>
        <v>5</v>
      </c>
    </row>
    <row r="295" spans="1:24" ht="15" customHeight="1">
      <c r="A295" s="48"/>
      <c r="B295" s="51" t="s">
        <v>258</v>
      </c>
      <c r="C295" s="87" t="s">
        <v>15</v>
      </c>
      <c r="D295" s="68" t="s">
        <v>127</v>
      </c>
      <c r="E295" s="52">
        <v>1956</v>
      </c>
      <c r="F295" s="28" t="s">
        <v>42</v>
      </c>
      <c r="G295" s="49">
        <v>20</v>
      </c>
      <c r="H295" s="81" t="s">
        <v>180</v>
      </c>
      <c r="I295" s="5"/>
      <c r="J295" s="5">
        <v>16</v>
      </c>
      <c r="K295" s="49"/>
      <c r="L295" s="5"/>
      <c r="M295" s="5"/>
      <c r="N295" s="5"/>
      <c r="O295" s="49"/>
      <c r="P295" s="49"/>
      <c r="Q295" s="54"/>
      <c r="R295" s="5"/>
      <c r="S295" s="5"/>
      <c r="T295" s="5"/>
      <c r="U295" s="3">
        <f t="shared" si="40"/>
        <v>36</v>
      </c>
      <c r="V295" s="3">
        <f t="shared" si="41"/>
        <v>0</v>
      </c>
      <c r="W295" s="3">
        <f t="shared" si="42"/>
        <v>36</v>
      </c>
      <c r="X295" s="6">
        <f t="shared" si="43"/>
        <v>2</v>
      </c>
    </row>
    <row r="296" spans="1:24" ht="15" customHeight="1">
      <c r="A296" s="48"/>
      <c r="B296" s="51" t="s">
        <v>368</v>
      </c>
      <c r="C296" s="96" t="s">
        <v>151</v>
      </c>
      <c r="D296" s="68" t="s">
        <v>18</v>
      </c>
      <c r="E296" s="52">
        <v>1956</v>
      </c>
      <c r="F296" s="28" t="s">
        <v>42</v>
      </c>
      <c r="G296" s="5"/>
      <c r="H296" s="49">
        <v>14</v>
      </c>
      <c r="I296" s="5"/>
      <c r="J296" s="5"/>
      <c r="K296" s="49"/>
      <c r="L296" s="5"/>
      <c r="M296" s="5"/>
      <c r="N296" s="5">
        <v>16</v>
      </c>
      <c r="O296" s="49"/>
      <c r="P296" s="49"/>
      <c r="Q296" s="49"/>
      <c r="R296" s="5"/>
      <c r="S296" s="5"/>
      <c r="T296" s="3"/>
      <c r="U296" s="3">
        <f t="shared" si="40"/>
        <v>30</v>
      </c>
      <c r="V296" s="3">
        <f t="shared" si="41"/>
        <v>0</v>
      </c>
      <c r="W296" s="3">
        <f t="shared" si="42"/>
        <v>30</v>
      </c>
      <c r="X296" s="6">
        <f t="shared" si="43"/>
        <v>2</v>
      </c>
    </row>
    <row r="297" spans="1:24" ht="15" customHeight="1">
      <c r="A297" s="63"/>
      <c r="B297" s="104" t="s">
        <v>371</v>
      </c>
      <c r="C297" s="102" t="s">
        <v>213</v>
      </c>
      <c r="D297" s="68" t="s">
        <v>214</v>
      </c>
      <c r="E297" s="74">
        <v>1957</v>
      </c>
      <c r="F297" s="28" t="s">
        <v>42</v>
      </c>
      <c r="G297" s="5"/>
      <c r="H297" s="49">
        <v>9</v>
      </c>
      <c r="I297" s="5">
        <v>10</v>
      </c>
      <c r="J297" s="5"/>
      <c r="K297" s="49">
        <v>10</v>
      </c>
      <c r="L297" s="5"/>
      <c r="M297" s="5"/>
      <c r="N297" s="5"/>
      <c r="O297" s="5"/>
      <c r="P297" s="5"/>
      <c r="Q297" s="5"/>
      <c r="R297" s="5"/>
      <c r="S297" s="5"/>
      <c r="T297" s="3"/>
      <c r="U297" s="3">
        <f t="shared" si="40"/>
        <v>29</v>
      </c>
      <c r="V297" s="3">
        <f t="shared" si="41"/>
        <v>0</v>
      </c>
      <c r="W297" s="3">
        <f t="shared" si="42"/>
        <v>29</v>
      </c>
      <c r="X297" s="6">
        <f t="shared" si="43"/>
        <v>3</v>
      </c>
    </row>
    <row r="298" spans="1:24" ht="15" customHeight="1">
      <c r="A298" s="48"/>
      <c r="B298" s="69" t="s">
        <v>369</v>
      </c>
      <c r="C298" s="94" t="s">
        <v>114</v>
      </c>
      <c r="D298" s="68" t="s">
        <v>11</v>
      </c>
      <c r="E298" s="52">
        <v>1954</v>
      </c>
      <c r="F298" s="28" t="s">
        <v>42</v>
      </c>
      <c r="G298" s="5"/>
      <c r="H298" s="49">
        <v>12</v>
      </c>
      <c r="I298" s="5">
        <v>12</v>
      </c>
      <c r="J298" s="5"/>
      <c r="K298" s="49"/>
      <c r="L298" s="5"/>
      <c r="M298" s="5"/>
      <c r="N298" s="5"/>
      <c r="O298" s="49"/>
      <c r="P298" s="49"/>
      <c r="Q298" s="49"/>
      <c r="R298" s="5"/>
      <c r="S298" s="5"/>
      <c r="T298" s="3"/>
      <c r="U298" s="3">
        <f t="shared" si="40"/>
        <v>24</v>
      </c>
      <c r="V298" s="3">
        <f t="shared" si="41"/>
        <v>0</v>
      </c>
      <c r="W298" s="3">
        <f t="shared" si="42"/>
        <v>24</v>
      </c>
      <c r="X298" s="6">
        <f t="shared" si="43"/>
        <v>2</v>
      </c>
    </row>
    <row r="299" spans="1:24" ht="15" customHeight="1">
      <c r="A299" s="48"/>
      <c r="B299" s="51" t="s">
        <v>372</v>
      </c>
      <c r="C299" s="102" t="s">
        <v>213</v>
      </c>
      <c r="D299" s="68" t="s">
        <v>214</v>
      </c>
      <c r="E299" s="52">
        <v>1954</v>
      </c>
      <c r="F299" s="28" t="s">
        <v>42</v>
      </c>
      <c r="G299" s="5"/>
      <c r="H299" s="49">
        <v>5</v>
      </c>
      <c r="I299" s="5"/>
      <c r="J299" s="5"/>
      <c r="K299" s="49">
        <v>4</v>
      </c>
      <c r="L299" s="5">
        <v>5</v>
      </c>
      <c r="M299" s="5">
        <v>4</v>
      </c>
      <c r="N299" s="5">
        <v>6</v>
      </c>
      <c r="O299" s="49"/>
      <c r="P299" s="49"/>
      <c r="Q299" s="49"/>
      <c r="R299" s="5"/>
      <c r="S299" s="5"/>
      <c r="T299" s="3"/>
      <c r="U299" s="3">
        <f t="shared" si="40"/>
        <v>24</v>
      </c>
      <c r="V299" s="3">
        <f t="shared" si="41"/>
        <v>0</v>
      </c>
      <c r="W299" s="3">
        <f t="shared" si="42"/>
        <v>24</v>
      </c>
      <c r="X299" s="6">
        <f t="shared" si="43"/>
        <v>5</v>
      </c>
    </row>
    <row r="300" spans="1:24" s="2" customFormat="1" ht="15" customHeight="1">
      <c r="A300" s="63"/>
      <c r="B300" s="119" t="s">
        <v>440</v>
      </c>
      <c r="C300" s="98" t="s">
        <v>133</v>
      </c>
      <c r="D300" s="78" t="s">
        <v>25</v>
      </c>
      <c r="E300" s="3">
        <v>1954</v>
      </c>
      <c r="F300" s="28" t="s">
        <v>42</v>
      </c>
      <c r="G300" s="5"/>
      <c r="H300" s="5"/>
      <c r="I300" s="5">
        <v>4</v>
      </c>
      <c r="J300" s="5">
        <v>4</v>
      </c>
      <c r="K300" s="49">
        <v>3</v>
      </c>
      <c r="L300" s="5">
        <v>4</v>
      </c>
      <c r="M300" s="5">
        <v>3</v>
      </c>
      <c r="N300" s="5">
        <v>5</v>
      </c>
      <c r="O300" s="5"/>
      <c r="P300" s="5"/>
      <c r="Q300" s="5"/>
      <c r="R300" s="5"/>
      <c r="S300" s="5"/>
      <c r="T300" s="3"/>
      <c r="U300" s="3">
        <f t="shared" si="40"/>
        <v>23</v>
      </c>
      <c r="V300" s="3">
        <f t="shared" si="41"/>
        <v>0</v>
      </c>
      <c r="W300" s="3">
        <f t="shared" si="42"/>
        <v>23</v>
      </c>
      <c r="X300" s="6">
        <f t="shared" si="43"/>
        <v>6</v>
      </c>
    </row>
    <row r="301" spans="1:24" ht="15" customHeight="1">
      <c r="A301" s="48"/>
      <c r="B301" s="51" t="s">
        <v>485</v>
      </c>
      <c r="C301" s="99" t="s">
        <v>27</v>
      </c>
      <c r="D301" s="129" t="s">
        <v>28</v>
      </c>
      <c r="E301" s="52">
        <v>1955</v>
      </c>
      <c r="F301" s="28" t="s">
        <v>42</v>
      </c>
      <c r="G301" s="5"/>
      <c r="H301" s="5"/>
      <c r="I301" s="5"/>
      <c r="J301" s="5"/>
      <c r="K301" s="49">
        <v>18</v>
      </c>
      <c r="L301" s="5"/>
      <c r="M301" s="5"/>
      <c r="N301" s="5"/>
      <c r="O301" s="5"/>
      <c r="P301" s="5"/>
      <c r="Q301" s="5"/>
      <c r="R301" s="5"/>
      <c r="S301" s="5"/>
      <c r="T301" s="3"/>
      <c r="U301" s="3">
        <f t="shared" si="40"/>
        <v>18</v>
      </c>
      <c r="V301" s="3">
        <f t="shared" si="41"/>
        <v>0</v>
      </c>
      <c r="W301" s="3">
        <f t="shared" si="42"/>
        <v>18</v>
      </c>
      <c r="X301" s="6">
        <f t="shared" si="43"/>
        <v>1</v>
      </c>
    </row>
    <row r="302" spans="1:24" ht="15" customHeight="1">
      <c r="A302" s="48"/>
      <c r="B302" s="69" t="s">
        <v>262</v>
      </c>
      <c r="C302" s="98" t="s">
        <v>133</v>
      </c>
      <c r="D302" s="68" t="s">
        <v>25</v>
      </c>
      <c r="E302" s="52">
        <v>1957</v>
      </c>
      <c r="F302" s="28" t="s">
        <v>42</v>
      </c>
      <c r="G302" s="49">
        <v>13</v>
      </c>
      <c r="H302" s="49"/>
      <c r="I302" s="5"/>
      <c r="J302" s="5"/>
      <c r="K302" s="49"/>
      <c r="L302" s="5"/>
      <c r="M302" s="5"/>
      <c r="N302" s="5"/>
      <c r="O302" s="49"/>
      <c r="P302" s="49"/>
      <c r="Q302" s="49"/>
      <c r="R302" s="5"/>
      <c r="S302" s="5"/>
      <c r="T302" s="3"/>
      <c r="U302" s="3">
        <f t="shared" si="40"/>
        <v>13</v>
      </c>
      <c r="V302" s="3">
        <f t="shared" si="41"/>
        <v>0</v>
      </c>
      <c r="W302" s="3">
        <f t="shared" si="42"/>
        <v>13</v>
      </c>
      <c r="X302" s="6">
        <f t="shared" si="43"/>
        <v>1</v>
      </c>
    </row>
    <row r="303" spans="1:24" ht="15" customHeight="1">
      <c r="A303" s="48"/>
      <c r="B303" s="75" t="s">
        <v>264</v>
      </c>
      <c r="C303" s="132" t="s">
        <v>182</v>
      </c>
      <c r="D303" s="142" t="s">
        <v>136</v>
      </c>
      <c r="E303" s="52">
        <v>1957</v>
      </c>
      <c r="F303" s="28" t="s">
        <v>42</v>
      </c>
      <c r="G303" s="49">
        <v>11</v>
      </c>
      <c r="H303" s="49"/>
      <c r="I303" s="5"/>
      <c r="J303" s="3"/>
      <c r="K303" s="49"/>
      <c r="L303" s="5"/>
      <c r="M303" s="5"/>
      <c r="N303" s="5"/>
      <c r="O303" s="49"/>
      <c r="P303" s="49"/>
      <c r="Q303" s="49"/>
      <c r="R303" s="5"/>
      <c r="S303" s="5"/>
      <c r="T303" s="3"/>
      <c r="U303" s="3">
        <f t="shared" si="40"/>
        <v>11</v>
      </c>
      <c r="V303" s="3">
        <f t="shared" si="41"/>
        <v>0</v>
      </c>
      <c r="W303" s="3">
        <f t="shared" si="42"/>
        <v>11</v>
      </c>
      <c r="X303" s="6">
        <f t="shared" si="43"/>
        <v>1</v>
      </c>
    </row>
    <row r="304" spans="1:24" ht="15" customHeight="1">
      <c r="A304" s="48"/>
      <c r="B304" s="69" t="s">
        <v>515</v>
      </c>
      <c r="C304" s="132" t="s">
        <v>135</v>
      </c>
      <c r="D304" s="77" t="s">
        <v>136</v>
      </c>
      <c r="E304" s="52">
        <v>1954</v>
      </c>
      <c r="F304" s="28" t="s">
        <v>42</v>
      </c>
      <c r="G304" s="5"/>
      <c r="H304" s="5"/>
      <c r="I304" s="5"/>
      <c r="J304" s="5"/>
      <c r="K304" s="49"/>
      <c r="L304" s="5"/>
      <c r="M304" s="5">
        <v>11</v>
      </c>
      <c r="N304" s="5"/>
      <c r="O304" s="5"/>
      <c r="P304" s="5"/>
      <c r="Q304" s="5"/>
      <c r="R304" s="5"/>
      <c r="S304" s="5"/>
      <c r="T304" s="3"/>
      <c r="U304" s="3">
        <f t="shared" si="40"/>
        <v>11</v>
      </c>
      <c r="V304" s="3">
        <f t="shared" si="41"/>
        <v>0</v>
      </c>
      <c r="W304" s="3">
        <f t="shared" si="42"/>
        <v>11</v>
      </c>
      <c r="X304" s="6">
        <f t="shared" si="43"/>
        <v>1</v>
      </c>
    </row>
    <row r="305" spans="1:24">
      <c r="B305" s="4" t="s">
        <v>461</v>
      </c>
      <c r="C305" s="99" t="s">
        <v>27</v>
      </c>
      <c r="D305" s="118" t="s">
        <v>28</v>
      </c>
      <c r="E305" s="3">
        <v>1954</v>
      </c>
      <c r="F305" s="28" t="s">
        <v>42</v>
      </c>
      <c r="G305" s="5"/>
      <c r="H305" s="5"/>
      <c r="I305" s="5"/>
      <c r="J305" s="5">
        <v>10</v>
      </c>
      <c r="K305" s="49"/>
      <c r="L305" s="5"/>
      <c r="M305" s="5"/>
      <c r="N305" s="5"/>
      <c r="O305" s="5"/>
      <c r="P305" s="5"/>
      <c r="Q305" s="5"/>
      <c r="R305" s="5"/>
      <c r="S305" s="5"/>
      <c r="T305" s="3"/>
      <c r="U305" s="3">
        <f t="shared" si="40"/>
        <v>10</v>
      </c>
      <c r="V305" s="3">
        <f t="shared" si="41"/>
        <v>0</v>
      </c>
      <c r="W305" s="3">
        <f t="shared" si="42"/>
        <v>10</v>
      </c>
      <c r="X305" s="6">
        <f t="shared" si="43"/>
        <v>1</v>
      </c>
    </row>
    <row r="306" spans="1:24">
      <c r="B306" s="73" t="s">
        <v>270</v>
      </c>
      <c r="C306" s="95" t="s">
        <v>12</v>
      </c>
      <c r="D306" s="68" t="s">
        <v>13</v>
      </c>
      <c r="E306" s="74">
        <v>1955</v>
      </c>
      <c r="F306" s="28" t="s">
        <v>42</v>
      </c>
      <c r="G306" s="49">
        <v>5</v>
      </c>
      <c r="H306" s="49">
        <v>3</v>
      </c>
      <c r="I306" s="5"/>
      <c r="J306" s="5"/>
      <c r="K306" s="49"/>
      <c r="L306" s="5"/>
      <c r="M306" s="5"/>
      <c r="N306" s="5"/>
      <c r="O306" s="49"/>
      <c r="P306" s="49"/>
      <c r="Q306" s="49"/>
      <c r="R306" s="5"/>
      <c r="S306" s="5"/>
      <c r="T306" s="3"/>
      <c r="U306" s="3">
        <f t="shared" si="40"/>
        <v>8</v>
      </c>
      <c r="V306" s="3">
        <f t="shared" si="41"/>
        <v>0</v>
      </c>
      <c r="W306" s="3">
        <f t="shared" si="42"/>
        <v>8</v>
      </c>
      <c r="X306" s="6">
        <f t="shared" si="43"/>
        <v>2</v>
      </c>
    </row>
    <row r="307" spans="1:24">
      <c r="B307" s="69" t="s">
        <v>269</v>
      </c>
      <c r="C307" s="138" t="s">
        <v>114</v>
      </c>
      <c r="D307" s="68" t="s">
        <v>11</v>
      </c>
      <c r="E307" s="52">
        <v>1954</v>
      </c>
      <c r="F307" s="28" t="s">
        <v>42</v>
      </c>
      <c r="G307" s="49">
        <v>6</v>
      </c>
      <c r="H307" s="49"/>
      <c r="I307" s="5"/>
      <c r="J307" s="5"/>
      <c r="K307" s="49"/>
      <c r="L307" s="5"/>
      <c r="M307" s="5"/>
      <c r="N307" s="5"/>
      <c r="O307" s="49"/>
      <c r="P307" s="49"/>
      <c r="Q307" s="49"/>
      <c r="R307" s="5"/>
      <c r="S307" s="5"/>
      <c r="T307" s="3"/>
      <c r="U307" s="3">
        <f t="shared" si="40"/>
        <v>6</v>
      </c>
      <c r="V307" s="3">
        <f t="shared" si="41"/>
        <v>0</v>
      </c>
      <c r="W307" s="3">
        <f t="shared" si="42"/>
        <v>6</v>
      </c>
      <c r="X307" s="6">
        <f t="shared" si="43"/>
        <v>1</v>
      </c>
    </row>
    <row r="308" spans="1:24">
      <c r="F308" s="28" t="s">
        <v>42</v>
      </c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3"/>
      <c r="U308" s="3">
        <f>SUM(G308:T308)-V308</f>
        <v>0</v>
      </c>
      <c r="V308" s="3">
        <f>IF(X308&gt;=11,MIN(G308:T308),"0")+IF(X308&gt;=12,SMALL(G308:T308,2),"0")+IF(X308&gt;=13,SMALL(G308:T308,3),"0")+IF(X308&gt;=14,SMALL(G308:T308,4),"0")</f>
        <v>0</v>
      </c>
      <c r="W308" s="3">
        <f>SUM(G308:T308)</f>
        <v>0</v>
      </c>
      <c r="X308" s="6">
        <f>COUNTIF(G308:T308,"&gt;=1")</f>
        <v>0</v>
      </c>
    </row>
    <row r="309" spans="1:24">
      <c r="F309" s="28" t="s">
        <v>42</v>
      </c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3"/>
      <c r="U309" s="3">
        <f>SUM(G309:T309)-V309</f>
        <v>0</v>
      </c>
      <c r="V309" s="3">
        <f>IF(X309&gt;=11,MIN(G309:T309),"0")+IF(X309&gt;=12,SMALL(G309:T309,2),"0")+IF(X309&gt;=13,SMALL(G309:T309,3),"0")+IF(X309&gt;=14,SMALL(G309:T309,4),"0")</f>
        <v>0</v>
      </c>
      <c r="W309" s="3">
        <f>SUM(G309:T309)</f>
        <v>0</v>
      </c>
      <c r="X309" s="6">
        <f>COUNTIF(G309:T309,"&gt;=1")</f>
        <v>0</v>
      </c>
    </row>
    <row r="310" spans="1:24">
      <c r="F310" s="28" t="s">
        <v>42</v>
      </c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3"/>
      <c r="U310" s="3">
        <f>SUM(G310:T310)-V310</f>
        <v>0</v>
      </c>
      <c r="V310" s="3">
        <f>IF(X310&gt;=11,MIN(G310:T310),"0")+IF(X310&gt;=12,SMALL(G310:T310,2),"0")+IF(X310&gt;=13,SMALL(G310:T310,3),"0")+IF(X310&gt;=14,SMALL(G310:T310,4),"0")</f>
        <v>0</v>
      </c>
      <c r="W310" s="3">
        <f>SUM(G310:T310)</f>
        <v>0</v>
      </c>
      <c r="X310" s="6">
        <f>COUNTIF(G310:T310,"&gt;=1")</f>
        <v>0</v>
      </c>
    </row>
    <row r="311" spans="1:24" s="2" customFormat="1" ht="15" customHeight="1">
      <c r="A311" s="61"/>
      <c r="B311" s="61"/>
      <c r="C311" s="61"/>
      <c r="D311" s="61"/>
      <c r="E311" s="65" t="s">
        <v>89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6"/>
    </row>
    <row r="312" spans="1:24" s="2" customFormat="1" ht="15" customHeight="1">
      <c r="A312" s="63"/>
      <c r="B312" s="51" t="s">
        <v>275</v>
      </c>
      <c r="C312" s="95" t="s">
        <v>12</v>
      </c>
      <c r="D312" s="68" t="s">
        <v>13</v>
      </c>
      <c r="E312" s="52">
        <v>1950</v>
      </c>
      <c r="F312" s="27" t="s">
        <v>43</v>
      </c>
      <c r="G312" s="49">
        <v>14</v>
      </c>
      <c r="H312" s="49">
        <v>14</v>
      </c>
      <c r="I312" s="5">
        <v>16</v>
      </c>
      <c r="J312" s="5">
        <v>13</v>
      </c>
      <c r="K312" s="49">
        <v>18</v>
      </c>
      <c r="L312" s="5">
        <v>16</v>
      </c>
      <c r="M312" s="5">
        <v>14</v>
      </c>
      <c r="N312" s="5">
        <v>13</v>
      </c>
      <c r="O312" s="49"/>
      <c r="P312" s="49"/>
      <c r="Q312" s="49"/>
      <c r="R312" s="5"/>
      <c r="S312" s="5"/>
      <c r="T312" s="3"/>
      <c r="U312" s="3">
        <f t="shared" ref="U312:U331" si="44">SUM(G312:T312)-V312</f>
        <v>118</v>
      </c>
      <c r="V312" s="3">
        <f t="shared" ref="V312:V331" si="45">IF(X312&gt;=11,MIN(G312:T312),"0")+IF(X312&gt;=12,SMALL(G312:T312,2),"0")+IF(X312&gt;=13,SMALL(G312:T312,3),"0")+IF(X312&gt;=14,SMALL(G312:T312,4),"0")</f>
        <v>0</v>
      </c>
      <c r="W312" s="3">
        <f t="shared" ref="W312:W331" si="46">SUM(G312:T312)</f>
        <v>118</v>
      </c>
      <c r="X312" s="6">
        <f t="shared" ref="X312:X331" si="47">COUNTIF(G312:T312,"&gt;=1")</f>
        <v>8</v>
      </c>
    </row>
    <row r="313" spans="1:24" s="2" customFormat="1" ht="15" customHeight="1">
      <c r="A313" s="63"/>
      <c r="B313" s="51" t="s">
        <v>276</v>
      </c>
      <c r="C313" s="126" t="s">
        <v>12</v>
      </c>
      <c r="D313" s="68" t="s">
        <v>13</v>
      </c>
      <c r="E313" s="52">
        <v>1952</v>
      </c>
      <c r="F313" s="27" t="s">
        <v>43</v>
      </c>
      <c r="G313" s="49">
        <v>13</v>
      </c>
      <c r="H313" s="49"/>
      <c r="I313" s="5">
        <v>14</v>
      </c>
      <c r="J313" s="5">
        <v>10</v>
      </c>
      <c r="K313" s="49">
        <v>16</v>
      </c>
      <c r="L313" s="5">
        <v>14</v>
      </c>
      <c r="M313" s="5">
        <v>13</v>
      </c>
      <c r="N313" s="5">
        <v>11</v>
      </c>
      <c r="O313" s="49"/>
      <c r="P313" s="49"/>
      <c r="Q313" s="49"/>
      <c r="R313" s="5"/>
      <c r="S313" s="5"/>
      <c r="T313" s="3"/>
      <c r="U313" s="3">
        <f t="shared" si="44"/>
        <v>91</v>
      </c>
      <c r="V313" s="3">
        <f t="shared" si="45"/>
        <v>0</v>
      </c>
      <c r="W313" s="3">
        <f t="shared" si="46"/>
        <v>91</v>
      </c>
      <c r="X313" s="6">
        <f t="shared" si="47"/>
        <v>7</v>
      </c>
    </row>
    <row r="314" spans="1:24" ht="15" customHeight="1">
      <c r="A314" s="63"/>
      <c r="B314" s="51" t="s">
        <v>377</v>
      </c>
      <c r="C314" s="100" t="s">
        <v>205</v>
      </c>
      <c r="D314" s="68" t="s">
        <v>38</v>
      </c>
      <c r="E314" s="52">
        <v>1952</v>
      </c>
      <c r="F314" s="27" t="s">
        <v>43</v>
      </c>
      <c r="G314" s="5"/>
      <c r="H314" s="49">
        <v>10</v>
      </c>
      <c r="I314" s="5">
        <v>20</v>
      </c>
      <c r="J314" s="5">
        <v>11</v>
      </c>
      <c r="K314" s="49"/>
      <c r="L314" s="5">
        <v>18</v>
      </c>
      <c r="M314" s="5">
        <v>16</v>
      </c>
      <c r="N314" s="5">
        <v>16</v>
      </c>
      <c r="O314" s="49"/>
      <c r="P314" s="49"/>
      <c r="Q314" s="49"/>
      <c r="R314" s="5"/>
      <c r="S314" s="5"/>
      <c r="T314" s="3"/>
      <c r="U314" s="3">
        <f t="shared" si="44"/>
        <v>91</v>
      </c>
      <c r="V314" s="3">
        <f t="shared" si="45"/>
        <v>0</v>
      </c>
      <c r="W314" s="3">
        <f t="shared" si="46"/>
        <v>91</v>
      </c>
      <c r="X314" s="6">
        <f t="shared" si="47"/>
        <v>6</v>
      </c>
    </row>
    <row r="315" spans="1:24" s="2" customFormat="1" ht="15" customHeight="1">
      <c r="A315" s="63"/>
      <c r="B315" s="51" t="s">
        <v>272</v>
      </c>
      <c r="C315" s="95" t="s">
        <v>12</v>
      </c>
      <c r="D315" s="68" t="s">
        <v>13</v>
      </c>
      <c r="E315" s="52">
        <v>1950</v>
      </c>
      <c r="F315" s="27" t="s">
        <v>43</v>
      </c>
      <c r="G315" s="49">
        <v>20</v>
      </c>
      <c r="H315" s="49">
        <v>20</v>
      </c>
      <c r="I315" s="5"/>
      <c r="J315" s="5">
        <v>20</v>
      </c>
      <c r="K315" s="49"/>
      <c r="L315" s="5"/>
      <c r="M315" s="5"/>
      <c r="N315" s="5">
        <v>18</v>
      </c>
      <c r="O315" s="49"/>
      <c r="P315" s="49"/>
      <c r="Q315" s="49"/>
      <c r="R315" s="5"/>
      <c r="S315" s="5"/>
      <c r="T315" s="3"/>
      <c r="U315" s="3">
        <f t="shared" si="44"/>
        <v>78</v>
      </c>
      <c r="V315" s="3">
        <f t="shared" si="45"/>
        <v>0</v>
      </c>
      <c r="W315" s="3">
        <f t="shared" si="46"/>
        <v>78</v>
      </c>
      <c r="X315" s="6">
        <f t="shared" si="47"/>
        <v>4</v>
      </c>
    </row>
    <row r="316" spans="1:24" s="2" customFormat="1" ht="15" customHeight="1">
      <c r="A316" s="63"/>
      <c r="B316" s="51" t="s">
        <v>278</v>
      </c>
      <c r="C316" s="95" t="s">
        <v>12</v>
      </c>
      <c r="D316" s="68" t="s">
        <v>13</v>
      </c>
      <c r="E316" s="52">
        <v>1948</v>
      </c>
      <c r="F316" s="27" t="s">
        <v>43</v>
      </c>
      <c r="G316" s="49">
        <v>11</v>
      </c>
      <c r="H316" s="49"/>
      <c r="I316" s="5">
        <v>12</v>
      </c>
      <c r="J316" s="5">
        <v>8</v>
      </c>
      <c r="K316" s="49">
        <v>12</v>
      </c>
      <c r="L316" s="5">
        <v>12</v>
      </c>
      <c r="M316" s="5">
        <v>11</v>
      </c>
      <c r="N316" s="5">
        <v>8</v>
      </c>
      <c r="O316" s="49"/>
      <c r="P316" s="49"/>
      <c r="Q316" s="49"/>
      <c r="R316" s="5"/>
      <c r="S316" s="5"/>
      <c r="T316" s="3"/>
      <c r="U316" s="3">
        <f t="shared" si="44"/>
        <v>74</v>
      </c>
      <c r="V316" s="3">
        <f t="shared" si="45"/>
        <v>0</v>
      </c>
      <c r="W316" s="3">
        <f t="shared" si="46"/>
        <v>74</v>
      </c>
      <c r="X316" s="6">
        <f t="shared" si="47"/>
        <v>7</v>
      </c>
    </row>
    <row r="317" spans="1:24" s="2" customFormat="1" ht="15" customHeight="1">
      <c r="A317" s="63"/>
      <c r="B317" s="51" t="s">
        <v>277</v>
      </c>
      <c r="C317" s="99" t="s">
        <v>27</v>
      </c>
      <c r="D317" s="68" t="s">
        <v>28</v>
      </c>
      <c r="E317" s="52">
        <v>1951</v>
      </c>
      <c r="F317" s="27" t="s">
        <v>43</v>
      </c>
      <c r="G317" s="49">
        <v>12</v>
      </c>
      <c r="H317" s="49"/>
      <c r="I317" s="5"/>
      <c r="J317" s="5">
        <v>9</v>
      </c>
      <c r="K317" s="49">
        <v>14</v>
      </c>
      <c r="L317" s="5">
        <v>13</v>
      </c>
      <c r="M317" s="5">
        <v>12</v>
      </c>
      <c r="N317" s="5">
        <v>9</v>
      </c>
      <c r="O317" s="49"/>
      <c r="P317" s="49"/>
      <c r="Q317" s="49"/>
      <c r="R317" s="5"/>
      <c r="S317" s="5"/>
      <c r="T317" s="3"/>
      <c r="U317" s="3">
        <f t="shared" si="44"/>
        <v>69</v>
      </c>
      <c r="V317" s="3">
        <f t="shared" si="45"/>
        <v>0</v>
      </c>
      <c r="W317" s="3">
        <f t="shared" si="46"/>
        <v>69</v>
      </c>
      <c r="X317" s="6">
        <f t="shared" si="47"/>
        <v>6</v>
      </c>
    </row>
    <row r="318" spans="1:24" ht="15" customHeight="1">
      <c r="A318" s="48"/>
      <c r="B318" s="51" t="s">
        <v>376</v>
      </c>
      <c r="C318" s="88" t="s">
        <v>9</v>
      </c>
      <c r="D318" s="68" t="s">
        <v>164</v>
      </c>
      <c r="E318" s="52">
        <v>1949</v>
      </c>
      <c r="F318" s="27" t="s">
        <v>43</v>
      </c>
      <c r="G318" s="5"/>
      <c r="H318" s="49">
        <v>11</v>
      </c>
      <c r="I318" s="5">
        <v>18</v>
      </c>
      <c r="J318" s="5">
        <v>12</v>
      </c>
      <c r="K318" s="49">
        <v>20</v>
      </c>
      <c r="L318" s="5">
        <v>7</v>
      </c>
      <c r="M318" s="5"/>
      <c r="N318" s="5"/>
      <c r="O318" s="49"/>
      <c r="P318" s="49"/>
      <c r="Q318" s="49"/>
      <c r="R318" s="5"/>
      <c r="S318" s="5"/>
      <c r="T318" s="3"/>
      <c r="U318" s="3">
        <f t="shared" si="44"/>
        <v>68</v>
      </c>
      <c r="V318" s="3">
        <f t="shared" si="45"/>
        <v>0</v>
      </c>
      <c r="W318" s="3">
        <f t="shared" si="46"/>
        <v>68</v>
      </c>
      <c r="X318" s="6">
        <f t="shared" si="47"/>
        <v>5</v>
      </c>
    </row>
    <row r="319" spans="1:24" ht="15" customHeight="1">
      <c r="A319" s="63"/>
      <c r="B319" s="51" t="s">
        <v>273</v>
      </c>
      <c r="C319" s="87" t="s">
        <v>15</v>
      </c>
      <c r="D319" s="68" t="s">
        <v>127</v>
      </c>
      <c r="E319" s="52">
        <v>1952</v>
      </c>
      <c r="F319" s="27" t="s">
        <v>43</v>
      </c>
      <c r="G319" s="49">
        <v>18</v>
      </c>
      <c r="H319" s="49"/>
      <c r="I319" s="5"/>
      <c r="J319" s="3"/>
      <c r="K319" s="49"/>
      <c r="L319" s="5">
        <v>20</v>
      </c>
      <c r="M319" s="5">
        <v>18</v>
      </c>
      <c r="N319" s="5">
        <v>12</v>
      </c>
      <c r="O319" s="49"/>
      <c r="P319" s="49"/>
      <c r="Q319" s="49"/>
      <c r="R319" s="5"/>
      <c r="S319" s="5"/>
      <c r="T319" s="3"/>
      <c r="U319" s="3">
        <f t="shared" si="44"/>
        <v>68</v>
      </c>
      <c r="V319" s="3">
        <f t="shared" si="45"/>
        <v>0</v>
      </c>
      <c r="W319" s="3">
        <f t="shared" si="46"/>
        <v>68</v>
      </c>
      <c r="X319" s="6">
        <f t="shared" si="47"/>
        <v>4</v>
      </c>
    </row>
    <row r="320" spans="1:24" ht="15" customHeight="1">
      <c r="A320" s="48"/>
      <c r="B320" s="51" t="s">
        <v>378</v>
      </c>
      <c r="C320" s="88" t="s">
        <v>9</v>
      </c>
      <c r="D320" s="68" t="s">
        <v>164</v>
      </c>
      <c r="E320" s="52">
        <v>1952</v>
      </c>
      <c r="F320" s="27" t="s">
        <v>43</v>
      </c>
      <c r="G320" s="5"/>
      <c r="H320" s="49">
        <v>9</v>
      </c>
      <c r="I320" s="5">
        <v>11</v>
      </c>
      <c r="J320" s="5">
        <v>6</v>
      </c>
      <c r="K320" s="49">
        <v>13</v>
      </c>
      <c r="L320" s="5">
        <v>10</v>
      </c>
      <c r="M320" s="5">
        <v>10</v>
      </c>
      <c r="N320" s="5">
        <v>7</v>
      </c>
      <c r="O320" s="49"/>
      <c r="P320" s="49"/>
      <c r="Q320" s="49"/>
      <c r="R320" s="5"/>
      <c r="S320" s="5"/>
      <c r="T320" s="3"/>
      <c r="U320" s="3">
        <f t="shared" si="44"/>
        <v>66</v>
      </c>
      <c r="V320" s="3">
        <f t="shared" si="45"/>
        <v>0</v>
      </c>
      <c r="W320" s="3">
        <f t="shared" si="46"/>
        <v>66</v>
      </c>
      <c r="X320" s="6">
        <f t="shared" si="47"/>
        <v>7</v>
      </c>
    </row>
    <row r="321" spans="1:24" s="2" customFormat="1" ht="15" customHeight="1">
      <c r="A321" s="63"/>
      <c r="B321" s="69" t="s">
        <v>373</v>
      </c>
      <c r="C321" s="98" t="s">
        <v>133</v>
      </c>
      <c r="D321" s="68" t="s">
        <v>25</v>
      </c>
      <c r="E321" s="52">
        <v>1949</v>
      </c>
      <c r="F321" s="27" t="s">
        <v>43</v>
      </c>
      <c r="G321" s="5"/>
      <c r="H321" s="49">
        <v>16</v>
      </c>
      <c r="I321" s="5"/>
      <c r="J321" s="5"/>
      <c r="K321" s="49"/>
      <c r="L321" s="5"/>
      <c r="M321" s="5">
        <v>20</v>
      </c>
      <c r="N321" s="5">
        <v>14</v>
      </c>
      <c r="O321" s="49"/>
      <c r="P321" s="49"/>
      <c r="Q321" s="49"/>
      <c r="R321" s="5"/>
      <c r="S321" s="5"/>
      <c r="T321" s="3"/>
      <c r="U321" s="3">
        <f t="shared" si="44"/>
        <v>50</v>
      </c>
      <c r="V321" s="3">
        <f t="shared" si="45"/>
        <v>0</v>
      </c>
      <c r="W321" s="3">
        <f t="shared" si="46"/>
        <v>50</v>
      </c>
      <c r="X321" s="6">
        <f t="shared" si="47"/>
        <v>3</v>
      </c>
    </row>
    <row r="322" spans="1:24" ht="15" customHeight="1">
      <c r="A322" s="48"/>
      <c r="B322" s="119" t="s">
        <v>441</v>
      </c>
      <c r="C322" s="94" t="s">
        <v>114</v>
      </c>
      <c r="D322" s="78" t="s">
        <v>11</v>
      </c>
      <c r="E322" s="3">
        <v>1948</v>
      </c>
      <c r="F322" s="27" t="s">
        <v>43</v>
      </c>
      <c r="G322" s="5"/>
      <c r="H322" s="5"/>
      <c r="I322" s="5">
        <v>10</v>
      </c>
      <c r="J322" s="5">
        <v>4</v>
      </c>
      <c r="K322" s="49">
        <v>11</v>
      </c>
      <c r="L322" s="5">
        <v>11</v>
      </c>
      <c r="M322" s="5">
        <v>9</v>
      </c>
      <c r="N322" s="5"/>
      <c r="O322" s="49"/>
      <c r="P322" s="49"/>
      <c r="Q322" s="49"/>
      <c r="R322" s="5"/>
      <c r="S322" s="5"/>
      <c r="T322" s="3"/>
      <c r="U322" s="3">
        <f t="shared" si="44"/>
        <v>45</v>
      </c>
      <c r="V322" s="3">
        <f t="shared" si="45"/>
        <v>0</v>
      </c>
      <c r="W322" s="3">
        <f t="shared" si="46"/>
        <v>45</v>
      </c>
      <c r="X322" s="6">
        <f t="shared" si="47"/>
        <v>5</v>
      </c>
    </row>
    <row r="323" spans="1:24" ht="15" customHeight="1">
      <c r="A323" s="63"/>
      <c r="B323" s="51" t="s">
        <v>279</v>
      </c>
      <c r="C323" s="100" t="s">
        <v>205</v>
      </c>
      <c r="D323" s="68" t="s">
        <v>38</v>
      </c>
      <c r="E323" s="52">
        <v>1950</v>
      </c>
      <c r="F323" s="27" t="s">
        <v>43</v>
      </c>
      <c r="G323" s="49">
        <v>10</v>
      </c>
      <c r="H323" s="49"/>
      <c r="I323" s="5"/>
      <c r="J323" s="5"/>
      <c r="K323" s="49">
        <v>9</v>
      </c>
      <c r="L323" s="5">
        <v>8</v>
      </c>
      <c r="M323" s="5">
        <v>8</v>
      </c>
      <c r="N323" s="5"/>
      <c r="O323" s="49"/>
      <c r="P323" s="49"/>
      <c r="Q323" s="49"/>
      <c r="R323" s="5"/>
      <c r="S323" s="5"/>
      <c r="T323" s="3"/>
      <c r="U323" s="3">
        <f t="shared" si="44"/>
        <v>35</v>
      </c>
      <c r="V323" s="3">
        <f t="shared" si="45"/>
        <v>0</v>
      </c>
      <c r="W323" s="3">
        <f t="shared" si="46"/>
        <v>35</v>
      </c>
      <c r="X323" s="6">
        <f t="shared" si="47"/>
        <v>4</v>
      </c>
    </row>
    <row r="324" spans="1:24" ht="15" customHeight="1">
      <c r="A324" s="48"/>
      <c r="B324" s="4" t="s">
        <v>463</v>
      </c>
      <c r="C324" s="102" t="s">
        <v>213</v>
      </c>
      <c r="D324" s="68" t="s">
        <v>214</v>
      </c>
      <c r="E324" s="52">
        <v>1950</v>
      </c>
      <c r="F324" s="27" t="s">
        <v>43</v>
      </c>
      <c r="G324" s="5"/>
      <c r="H324" s="5"/>
      <c r="I324" s="5"/>
      <c r="J324" s="81">
        <v>3</v>
      </c>
      <c r="K324" s="49">
        <v>10</v>
      </c>
      <c r="L324" s="5">
        <v>9</v>
      </c>
      <c r="M324" s="5">
        <v>7</v>
      </c>
      <c r="N324" s="5">
        <v>6</v>
      </c>
      <c r="O324" s="5"/>
      <c r="P324" s="5"/>
      <c r="Q324" s="5"/>
      <c r="R324" s="5"/>
      <c r="S324" s="5"/>
      <c r="T324" s="3"/>
      <c r="U324" s="3">
        <f t="shared" si="44"/>
        <v>35</v>
      </c>
      <c r="V324" s="3">
        <f t="shared" si="45"/>
        <v>0</v>
      </c>
      <c r="W324" s="3">
        <f t="shared" si="46"/>
        <v>35</v>
      </c>
      <c r="X324" s="6">
        <f t="shared" si="47"/>
        <v>5</v>
      </c>
    </row>
    <row r="325" spans="1:24" ht="15" customHeight="1">
      <c r="A325" s="48"/>
      <c r="B325" s="51" t="s">
        <v>274</v>
      </c>
      <c r="C325" s="127" t="s">
        <v>68</v>
      </c>
      <c r="D325" s="68" t="s">
        <v>223</v>
      </c>
      <c r="E325" s="50">
        <v>1948</v>
      </c>
      <c r="F325" s="27" t="s">
        <v>43</v>
      </c>
      <c r="G325" s="49">
        <v>16</v>
      </c>
      <c r="H325" s="49">
        <v>18</v>
      </c>
      <c r="I325" s="5"/>
      <c r="J325" s="5"/>
      <c r="K325" s="49"/>
      <c r="L325" s="5"/>
      <c r="M325" s="5"/>
      <c r="N325" s="5"/>
      <c r="O325" s="49"/>
      <c r="P325" s="49"/>
      <c r="Q325" s="49"/>
      <c r="R325" s="5"/>
      <c r="S325" s="5"/>
      <c r="T325" s="3"/>
      <c r="U325" s="3">
        <f t="shared" si="44"/>
        <v>34</v>
      </c>
      <c r="V325" s="3">
        <f t="shared" si="45"/>
        <v>0</v>
      </c>
      <c r="W325" s="3">
        <f t="shared" si="46"/>
        <v>34</v>
      </c>
      <c r="X325" s="6">
        <f t="shared" si="47"/>
        <v>2</v>
      </c>
    </row>
    <row r="326" spans="1:24" ht="15" customHeight="1">
      <c r="A326" s="48"/>
      <c r="B326" s="51" t="s">
        <v>439</v>
      </c>
      <c r="C326" s="99" t="s">
        <v>27</v>
      </c>
      <c r="D326" s="118" t="s">
        <v>28</v>
      </c>
      <c r="E326" s="52">
        <v>1948</v>
      </c>
      <c r="F326" s="27" t="s">
        <v>43</v>
      </c>
      <c r="G326" s="5"/>
      <c r="H326" s="5"/>
      <c r="I326" s="5">
        <v>13</v>
      </c>
      <c r="J326" s="5">
        <v>7</v>
      </c>
      <c r="K326" s="49"/>
      <c r="L326" s="5"/>
      <c r="M326" s="5"/>
      <c r="N326" s="5">
        <v>10</v>
      </c>
      <c r="O326" s="49"/>
      <c r="P326" s="49"/>
      <c r="Q326" s="49"/>
      <c r="R326" s="5"/>
      <c r="S326" s="5"/>
      <c r="T326" s="3"/>
      <c r="U326" s="3">
        <f t="shared" si="44"/>
        <v>30</v>
      </c>
      <c r="V326" s="3">
        <f t="shared" si="45"/>
        <v>0</v>
      </c>
      <c r="W326" s="3">
        <f t="shared" si="46"/>
        <v>30</v>
      </c>
      <c r="X326" s="6">
        <f t="shared" si="47"/>
        <v>3</v>
      </c>
    </row>
    <row r="327" spans="1:24" ht="15" customHeight="1">
      <c r="A327" s="48"/>
      <c r="B327" s="69" t="s">
        <v>375</v>
      </c>
      <c r="C327" s="94" t="s">
        <v>114</v>
      </c>
      <c r="D327" s="68" t="s">
        <v>11</v>
      </c>
      <c r="E327" s="52">
        <v>1952</v>
      </c>
      <c r="F327" s="27" t="s">
        <v>43</v>
      </c>
      <c r="G327" s="5"/>
      <c r="H327" s="49">
        <v>12</v>
      </c>
      <c r="I327" s="5"/>
      <c r="J327" s="5">
        <v>16</v>
      </c>
      <c r="K327" s="49"/>
      <c r="L327" s="5"/>
      <c r="M327" s="5"/>
      <c r="N327" s="5"/>
      <c r="O327" s="49"/>
      <c r="P327" s="49"/>
      <c r="Q327" s="49"/>
      <c r="R327" s="5"/>
      <c r="S327" s="5"/>
      <c r="T327" s="3"/>
      <c r="U327" s="3">
        <f t="shared" si="44"/>
        <v>28</v>
      </c>
      <c r="V327" s="3">
        <f t="shared" si="45"/>
        <v>0</v>
      </c>
      <c r="W327" s="3">
        <f t="shared" si="46"/>
        <v>28</v>
      </c>
      <c r="X327" s="6">
        <f t="shared" si="47"/>
        <v>2</v>
      </c>
    </row>
    <row r="328" spans="1:24" ht="15" customHeight="1">
      <c r="A328" s="48"/>
      <c r="B328" s="51" t="s">
        <v>374</v>
      </c>
      <c r="C328" s="87" t="s">
        <v>15</v>
      </c>
      <c r="D328" s="68" t="s">
        <v>127</v>
      </c>
      <c r="E328" s="52">
        <v>1949</v>
      </c>
      <c r="F328" s="27" t="s">
        <v>43</v>
      </c>
      <c r="G328" s="5"/>
      <c r="H328" s="49">
        <v>13</v>
      </c>
      <c r="I328" s="5"/>
      <c r="J328" s="5">
        <v>14</v>
      </c>
      <c r="K328" s="49"/>
      <c r="L328" s="5"/>
      <c r="M328" s="5"/>
      <c r="N328" s="5"/>
      <c r="O328" s="49"/>
      <c r="P328" s="49"/>
      <c r="Q328" s="49"/>
      <c r="R328" s="5"/>
      <c r="S328" s="5"/>
      <c r="T328" s="3"/>
      <c r="U328" s="3">
        <f t="shared" si="44"/>
        <v>27</v>
      </c>
      <c r="V328" s="3">
        <f t="shared" si="45"/>
        <v>0</v>
      </c>
      <c r="W328" s="3">
        <f t="shared" si="46"/>
        <v>27</v>
      </c>
      <c r="X328" s="6">
        <f t="shared" si="47"/>
        <v>2</v>
      </c>
    </row>
    <row r="329" spans="1:24">
      <c r="B329" s="4" t="s">
        <v>462</v>
      </c>
      <c r="C329" s="99" t="s">
        <v>27</v>
      </c>
      <c r="D329" s="129" t="s">
        <v>28</v>
      </c>
      <c r="E329" s="3">
        <v>1952</v>
      </c>
      <c r="F329" s="27" t="s">
        <v>43</v>
      </c>
      <c r="G329" s="5"/>
      <c r="H329" s="5"/>
      <c r="I329" s="5"/>
      <c r="J329" s="81" t="s">
        <v>180</v>
      </c>
      <c r="K329" s="49"/>
      <c r="L329" s="5"/>
      <c r="M329" s="5"/>
      <c r="N329" s="5">
        <v>20</v>
      </c>
      <c r="O329" s="5"/>
      <c r="P329" s="5"/>
      <c r="Q329" s="5"/>
      <c r="R329" s="5"/>
      <c r="S329" s="5"/>
      <c r="T329" s="3"/>
      <c r="U329" s="3">
        <f t="shared" si="44"/>
        <v>20</v>
      </c>
      <c r="V329" s="3">
        <f t="shared" si="45"/>
        <v>0</v>
      </c>
      <c r="W329" s="3">
        <f t="shared" si="46"/>
        <v>20</v>
      </c>
      <c r="X329" s="6">
        <f t="shared" si="47"/>
        <v>1</v>
      </c>
    </row>
    <row r="330" spans="1:24">
      <c r="B330" s="119" t="s">
        <v>460</v>
      </c>
      <c r="C330" s="94" t="s">
        <v>114</v>
      </c>
      <c r="D330" s="78" t="s">
        <v>11</v>
      </c>
      <c r="E330" s="3">
        <v>1949</v>
      </c>
      <c r="F330" s="27" t="s">
        <v>43</v>
      </c>
      <c r="G330" s="5"/>
      <c r="H330" s="5"/>
      <c r="I330" s="5"/>
      <c r="J330" s="5">
        <v>18</v>
      </c>
      <c r="K330" s="49"/>
      <c r="L330" s="5"/>
      <c r="M330" s="5"/>
      <c r="N330" s="5"/>
      <c r="O330" s="5"/>
      <c r="P330" s="5"/>
      <c r="Q330" s="5"/>
      <c r="R330" s="5"/>
      <c r="S330" s="5"/>
      <c r="T330" s="3"/>
      <c r="U330" s="3">
        <f t="shared" si="44"/>
        <v>18</v>
      </c>
      <c r="V330" s="3">
        <f t="shared" si="45"/>
        <v>0</v>
      </c>
      <c r="W330" s="3">
        <f t="shared" si="46"/>
        <v>18</v>
      </c>
      <c r="X330" s="6">
        <f t="shared" si="47"/>
        <v>1</v>
      </c>
    </row>
    <row r="331" spans="1:24">
      <c r="B331" s="51" t="s">
        <v>476</v>
      </c>
      <c r="C331" s="102" t="s">
        <v>213</v>
      </c>
      <c r="D331" s="128" t="s">
        <v>214</v>
      </c>
      <c r="E331" s="3">
        <v>1949</v>
      </c>
      <c r="F331" s="27" t="s">
        <v>43</v>
      </c>
      <c r="G331" s="5"/>
      <c r="H331" s="5"/>
      <c r="I331" s="5"/>
      <c r="J331" s="5">
        <v>5</v>
      </c>
      <c r="K331" s="49"/>
      <c r="L331" s="5"/>
      <c r="M331" s="5"/>
      <c r="N331" s="5"/>
      <c r="O331" s="5"/>
      <c r="P331" s="5"/>
      <c r="Q331" s="5"/>
      <c r="R331" s="5"/>
      <c r="S331" s="5"/>
      <c r="T331" s="3"/>
      <c r="U331" s="3">
        <f t="shared" si="44"/>
        <v>5</v>
      </c>
      <c r="V331" s="3">
        <f t="shared" si="45"/>
        <v>0</v>
      </c>
      <c r="W331" s="3">
        <f t="shared" si="46"/>
        <v>5</v>
      </c>
      <c r="X331" s="6">
        <f t="shared" si="47"/>
        <v>1</v>
      </c>
    </row>
    <row r="332" spans="1:24">
      <c r="F332" s="27" t="s">
        <v>43</v>
      </c>
      <c r="G332" s="5"/>
      <c r="H332" s="5"/>
      <c r="I332" s="5"/>
      <c r="J332" s="81"/>
      <c r="K332" s="5"/>
      <c r="L332" s="5"/>
      <c r="M332" s="5"/>
      <c r="N332" s="5"/>
      <c r="O332" s="5"/>
      <c r="P332" s="5"/>
      <c r="Q332" s="5"/>
      <c r="R332" s="5"/>
      <c r="S332" s="5"/>
      <c r="T332" s="3"/>
      <c r="U332" s="3">
        <f>SUM(G332:T332)-V332</f>
        <v>0</v>
      </c>
      <c r="V332" s="3">
        <f>IF(X332&gt;=11,MIN(G332:T332),"0")+IF(X332&gt;=12,SMALL(G332:T332,2),"0")+IF(X332&gt;=13,SMALL(G332:T332,3),"0")+IF(X332&gt;=14,SMALL(G332:T332,4),"0")</f>
        <v>0</v>
      </c>
      <c r="W332" s="3">
        <f>SUM(G332:T332)</f>
        <v>0</v>
      </c>
      <c r="X332" s="6">
        <f>COUNTIF(G332:T332,"&gt;=1")</f>
        <v>0</v>
      </c>
    </row>
    <row r="333" spans="1:24">
      <c r="F333" s="27" t="s">
        <v>43</v>
      </c>
      <c r="G333" s="5"/>
      <c r="H333" s="5"/>
      <c r="I333" s="5"/>
      <c r="J333" s="81"/>
      <c r="K333" s="5"/>
      <c r="L333" s="5"/>
      <c r="M333" s="5"/>
      <c r="N333" s="5"/>
      <c r="O333" s="5"/>
      <c r="P333" s="5"/>
      <c r="Q333" s="5"/>
      <c r="R333" s="5"/>
      <c r="S333" s="5"/>
      <c r="T333" s="3"/>
      <c r="U333" s="3">
        <f>SUM(G333:T333)-V333</f>
        <v>0</v>
      </c>
      <c r="V333" s="3">
        <f>IF(X333&gt;=11,MIN(G333:T333),"0")+IF(X333&gt;=12,SMALL(G333:T333,2),"0")+IF(X333&gt;=13,SMALL(G333:T333,3),"0")+IF(X333&gt;=14,SMALL(G333:T333,4),"0")</f>
        <v>0</v>
      </c>
      <c r="W333" s="3">
        <f>SUM(G333:T333)</f>
        <v>0</v>
      </c>
      <c r="X333" s="6">
        <f>COUNTIF(G333:T333,"&gt;=1")</f>
        <v>0</v>
      </c>
    </row>
    <row r="334" spans="1:24">
      <c r="F334" s="27" t="s">
        <v>43</v>
      </c>
      <c r="G334" s="5"/>
      <c r="H334" s="5"/>
      <c r="I334" s="5"/>
      <c r="J334" s="81"/>
      <c r="K334" s="5"/>
      <c r="L334" s="5"/>
      <c r="M334" s="5"/>
      <c r="N334" s="5"/>
      <c r="O334" s="5"/>
      <c r="P334" s="5"/>
      <c r="Q334" s="5"/>
      <c r="R334" s="5"/>
      <c r="S334" s="5"/>
      <c r="T334" s="3"/>
      <c r="U334" s="3">
        <f>SUM(G334:T334)-V334</f>
        <v>0</v>
      </c>
      <c r="V334" s="3">
        <f>IF(X334&gt;=11,MIN(G334:T334),"0")+IF(X334&gt;=12,SMALL(G334:T334,2),"0")+IF(X334&gt;=13,SMALL(G334:T334,3),"0")+IF(X334&gt;=14,SMALL(G334:T334,4),"0")</f>
        <v>0</v>
      </c>
      <c r="W334" s="3">
        <f>SUM(G334:T334)</f>
        <v>0</v>
      </c>
      <c r="X334" s="6">
        <f>COUNTIF(G334:T334,"&gt;=1")</f>
        <v>0</v>
      </c>
    </row>
    <row r="335" spans="1:24" s="2" customFormat="1" ht="15" customHeight="1">
      <c r="A335" s="61"/>
      <c r="B335" s="61"/>
      <c r="C335" s="61"/>
      <c r="D335" s="61"/>
      <c r="E335" s="65" t="s">
        <v>90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6"/>
    </row>
    <row r="336" spans="1:24" ht="15" customHeight="1">
      <c r="A336" s="63"/>
      <c r="B336" s="4" t="s">
        <v>282</v>
      </c>
      <c r="C336" s="141" t="s">
        <v>138</v>
      </c>
      <c r="D336" s="77" t="s">
        <v>139</v>
      </c>
      <c r="E336" s="3">
        <v>1944</v>
      </c>
      <c r="F336" s="28" t="s">
        <v>44</v>
      </c>
      <c r="G336" s="5">
        <v>16</v>
      </c>
      <c r="H336" s="49">
        <v>18</v>
      </c>
      <c r="I336" s="5"/>
      <c r="J336" s="5">
        <v>18</v>
      </c>
      <c r="K336" s="49">
        <v>20</v>
      </c>
      <c r="L336" s="5">
        <v>18</v>
      </c>
      <c r="M336" s="5">
        <v>18</v>
      </c>
      <c r="N336" s="5">
        <v>18</v>
      </c>
      <c r="O336" s="49"/>
      <c r="P336" s="49"/>
      <c r="Q336" s="49"/>
      <c r="R336" s="5"/>
      <c r="S336" s="5"/>
      <c r="T336" s="3"/>
      <c r="U336" s="3">
        <f t="shared" ref="U336:U348" si="48">SUM(G336:T336)-V336</f>
        <v>126</v>
      </c>
      <c r="V336" s="3">
        <f t="shared" ref="V336:V348" si="49">IF(X336&gt;=11,MIN(G336:T336),"0")+IF(X336&gt;=12,SMALL(G336:T336,2),"0")+IF(X336&gt;=13,SMALL(G336:T336,3),"0")+IF(X336&gt;=14,SMALL(G336:T336,4),"0")</f>
        <v>0</v>
      </c>
      <c r="W336" s="3">
        <f t="shared" ref="W336:W348" si="50">SUM(G336:T336)</f>
        <v>126</v>
      </c>
      <c r="X336" s="6">
        <f t="shared" ref="X336:X348" si="51">COUNTIF(G336:T336,"&gt;=1")</f>
        <v>7</v>
      </c>
    </row>
    <row r="337" spans="1:24" s="2" customFormat="1" ht="15" customHeight="1">
      <c r="A337" s="63"/>
      <c r="B337" s="51" t="s">
        <v>379</v>
      </c>
      <c r="C337" s="130" t="s">
        <v>9</v>
      </c>
      <c r="D337" s="68" t="s">
        <v>164</v>
      </c>
      <c r="E337" s="52">
        <v>1947</v>
      </c>
      <c r="F337" s="28" t="s">
        <v>44</v>
      </c>
      <c r="G337" s="5"/>
      <c r="H337" s="49">
        <v>20</v>
      </c>
      <c r="I337" s="5">
        <v>20</v>
      </c>
      <c r="J337" s="5">
        <v>20</v>
      </c>
      <c r="K337" s="49"/>
      <c r="L337" s="5">
        <v>20</v>
      </c>
      <c r="M337" s="5">
        <v>20</v>
      </c>
      <c r="N337" s="5">
        <v>20</v>
      </c>
      <c r="O337" s="49"/>
      <c r="P337" s="49"/>
      <c r="Q337" s="49"/>
      <c r="R337" s="5"/>
      <c r="S337" s="5"/>
      <c r="T337" s="3"/>
      <c r="U337" s="3">
        <f t="shared" si="48"/>
        <v>120</v>
      </c>
      <c r="V337" s="3">
        <f t="shared" si="49"/>
        <v>0</v>
      </c>
      <c r="W337" s="3">
        <f t="shared" si="50"/>
        <v>120</v>
      </c>
      <c r="X337" s="6">
        <f t="shared" si="51"/>
        <v>6</v>
      </c>
    </row>
    <row r="338" spans="1:24" ht="15" customHeight="1">
      <c r="A338" s="63"/>
      <c r="B338" s="51" t="s">
        <v>280</v>
      </c>
      <c r="C338" s="87" t="s">
        <v>15</v>
      </c>
      <c r="D338" s="68" t="s">
        <v>127</v>
      </c>
      <c r="E338" s="50">
        <v>1941</v>
      </c>
      <c r="F338" s="28" t="s">
        <v>44</v>
      </c>
      <c r="G338" s="5">
        <v>20</v>
      </c>
      <c r="H338" s="50"/>
      <c r="I338" s="1">
        <v>18</v>
      </c>
      <c r="J338" s="1">
        <v>16</v>
      </c>
      <c r="K338" s="50">
        <v>18</v>
      </c>
      <c r="L338" s="1">
        <v>14</v>
      </c>
      <c r="M338" s="1">
        <v>16</v>
      </c>
      <c r="N338" s="1">
        <v>16</v>
      </c>
      <c r="O338" s="50"/>
      <c r="P338" s="50"/>
      <c r="Q338" s="55"/>
      <c r="R338" s="1"/>
      <c r="S338" s="1"/>
      <c r="T338" s="1"/>
      <c r="U338" s="3">
        <f t="shared" si="48"/>
        <v>118</v>
      </c>
      <c r="V338" s="3">
        <f t="shared" si="49"/>
        <v>0</v>
      </c>
      <c r="W338" s="3">
        <f t="shared" si="50"/>
        <v>118</v>
      </c>
      <c r="X338" s="6">
        <f t="shared" si="51"/>
        <v>7</v>
      </c>
    </row>
    <row r="339" spans="1:24" s="2" customFormat="1" ht="15" customHeight="1">
      <c r="A339" s="63"/>
      <c r="B339" s="51" t="s">
        <v>284</v>
      </c>
      <c r="C339" s="87" t="s">
        <v>15</v>
      </c>
      <c r="D339" s="68" t="s">
        <v>127</v>
      </c>
      <c r="E339" s="50">
        <v>1943</v>
      </c>
      <c r="F339" s="28" t="s">
        <v>44</v>
      </c>
      <c r="G339" s="5">
        <v>13</v>
      </c>
      <c r="H339" s="49">
        <v>13</v>
      </c>
      <c r="I339" s="5">
        <v>14</v>
      </c>
      <c r="J339" s="5">
        <v>14</v>
      </c>
      <c r="K339" s="49">
        <v>14</v>
      </c>
      <c r="L339" s="5">
        <v>13</v>
      </c>
      <c r="M339" s="5">
        <v>13</v>
      </c>
      <c r="N339" s="5">
        <v>13</v>
      </c>
      <c r="O339" s="49"/>
      <c r="P339" s="49"/>
      <c r="Q339" s="49"/>
      <c r="R339" s="5"/>
      <c r="S339" s="5"/>
      <c r="T339" s="5"/>
      <c r="U339" s="3">
        <f t="shared" si="48"/>
        <v>107</v>
      </c>
      <c r="V339" s="3">
        <f t="shared" si="49"/>
        <v>0</v>
      </c>
      <c r="W339" s="3">
        <f t="shared" si="50"/>
        <v>107</v>
      </c>
      <c r="X339" s="6">
        <f t="shared" si="51"/>
        <v>8</v>
      </c>
    </row>
    <row r="340" spans="1:24" ht="15" customHeight="1">
      <c r="A340" s="48"/>
      <c r="B340" s="82" t="s">
        <v>285</v>
      </c>
      <c r="C340" s="86" t="s">
        <v>138</v>
      </c>
      <c r="D340" s="77" t="s">
        <v>139</v>
      </c>
      <c r="E340" s="1">
        <v>1937</v>
      </c>
      <c r="F340" s="28" t="s">
        <v>44</v>
      </c>
      <c r="G340" s="5">
        <v>12</v>
      </c>
      <c r="H340" s="50">
        <v>12</v>
      </c>
      <c r="I340" s="1">
        <v>13</v>
      </c>
      <c r="J340" s="1"/>
      <c r="K340" s="50">
        <v>13</v>
      </c>
      <c r="L340" s="1">
        <v>12</v>
      </c>
      <c r="M340" s="1">
        <v>12</v>
      </c>
      <c r="N340" s="1">
        <v>12</v>
      </c>
      <c r="O340" s="50"/>
      <c r="P340" s="50"/>
      <c r="Q340" s="50"/>
      <c r="U340" s="3">
        <f t="shared" si="48"/>
        <v>86</v>
      </c>
      <c r="V340" s="3">
        <f t="shared" si="49"/>
        <v>0</v>
      </c>
      <c r="W340" s="3">
        <f t="shared" si="50"/>
        <v>86</v>
      </c>
      <c r="X340" s="6">
        <f t="shared" si="51"/>
        <v>7</v>
      </c>
    </row>
    <row r="341" spans="1:24" ht="15" customHeight="1">
      <c r="A341" s="63"/>
      <c r="B341" s="4" t="s">
        <v>437</v>
      </c>
      <c r="C341" s="96" t="s">
        <v>151</v>
      </c>
      <c r="D341" s="129" t="s">
        <v>18</v>
      </c>
      <c r="E341" s="3">
        <v>1944</v>
      </c>
      <c r="F341" s="28" t="s">
        <v>44</v>
      </c>
      <c r="G341" s="5"/>
      <c r="H341" s="5"/>
      <c r="I341" s="5">
        <v>16</v>
      </c>
      <c r="J341" s="5"/>
      <c r="K341" s="49">
        <v>16</v>
      </c>
      <c r="L341" s="5">
        <v>16</v>
      </c>
      <c r="M341" s="5">
        <v>14</v>
      </c>
      <c r="N341" s="5">
        <v>14</v>
      </c>
      <c r="O341" s="5"/>
      <c r="P341" s="5"/>
      <c r="Q341" s="5"/>
      <c r="R341" s="5"/>
      <c r="S341" s="5"/>
      <c r="T341" s="3"/>
      <c r="U341" s="3">
        <f t="shared" si="48"/>
        <v>76</v>
      </c>
      <c r="V341" s="3">
        <f t="shared" si="49"/>
        <v>0</v>
      </c>
      <c r="W341" s="3">
        <f t="shared" si="50"/>
        <v>76</v>
      </c>
      <c r="X341" s="6">
        <f t="shared" si="51"/>
        <v>5</v>
      </c>
    </row>
    <row r="342" spans="1:24" s="2" customFormat="1" ht="15" customHeight="1">
      <c r="A342" s="63"/>
      <c r="B342" s="51" t="s">
        <v>380</v>
      </c>
      <c r="C342" s="100" t="s">
        <v>205</v>
      </c>
      <c r="D342" s="68" t="s">
        <v>38</v>
      </c>
      <c r="E342" s="52">
        <v>1940</v>
      </c>
      <c r="F342" s="28" t="s">
        <v>44</v>
      </c>
      <c r="G342" s="5"/>
      <c r="H342" s="49">
        <v>11</v>
      </c>
      <c r="I342" s="5">
        <v>12</v>
      </c>
      <c r="J342" s="5">
        <v>12</v>
      </c>
      <c r="K342" s="49">
        <v>11</v>
      </c>
      <c r="L342" s="5">
        <v>10</v>
      </c>
      <c r="M342" s="5">
        <v>11</v>
      </c>
      <c r="N342" s="5"/>
      <c r="O342" s="49"/>
      <c r="P342" s="49"/>
      <c r="Q342" s="49"/>
      <c r="R342" s="5"/>
      <c r="S342" s="5"/>
      <c r="T342" s="3"/>
      <c r="U342" s="3">
        <f t="shared" si="48"/>
        <v>67</v>
      </c>
      <c r="V342" s="3">
        <f t="shared" si="49"/>
        <v>0</v>
      </c>
      <c r="W342" s="3">
        <f t="shared" si="50"/>
        <v>67</v>
      </c>
      <c r="X342" s="6">
        <f t="shared" si="51"/>
        <v>6</v>
      </c>
    </row>
    <row r="343" spans="1:24" ht="15" customHeight="1">
      <c r="A343" s="48"/>
      <c r="B343" s="73" t="s">
        <v>287</v>
      </c>
      <c r="C343" s="141" t="s">
        <v>138</v>
      </c>
      <c r="D343" s="77" t="s">
        <v>139</v>
      </c>
      <c r="E343" s="83">
        <v>1935</v>
      </c>
      <c r="F343" s="28" t="s">
        <v>44</v>
      </c>
      <c r="G343" s="81" t="s">
        <v>180</v>
      </c>
      <c r="H343" s="81" t="s">
        <v>180</v>
      </c>
      <c r="I343" s="5"/>
      <c r="J343" s="5">
        <v>11</v>
      </c>
      <c r="K343" s="49">
        <v>12</v>
      </c>
      <c r="L343" s="5">
        <v>11</v>
      </c>
      <c r="M343" s="5"/>
      <c r="N343" s="5">
        <v>11</v>
      </c>
      <c r="O343" s="5"/>
      <c r="P343" s="5"/>
      <c r="Q343" s="5"/>
      <c r="R343" s="5"/>
      <c r="S343" s="5"/>
      <c r="T343" s="5"/>
      <c r="U343" s="3">
        <f t="shared" si="48"/>
        <v>45</v>
      </c>
      <c r="V343" s="3">
        <f t="shared" si="49"/>
        <v>0</v>
      </c>
      <c r="W343" s="3">
        <f t="shared" si="50"/>
        <v>45</v>
      </c>
      <c r="X343" s="6">
        <f t="shared" si="51"/>
        <v>4</v>
      </c>
    </row>
    <row r="344" spans="1:24" ht="15" customHeight="1">
      <c r="A344" s="48"/>
      <c r="B344" s="51" t="s">
        <v>283</v>
      </c>
      <c r="C344" s="95" t="s">
        <v>12</v>
      </c>
      <c r="D344" s="68" t="s">
        <v>13</v>
      </c>
      <c r="E344" s="52">
        <v>1946</v>
      </c>
      <c r="F344" s="28" t="s">
        <v>44</v>
      </c>
      <c r="G344" s="5">
        <v>14</v>
      </c>
      <c r="H344" s="50">
        <v>14</v>
      </c>
      <c r="I344" s="1"/>
      <c r="J344" s="1">
        <v>10</v>
      </c>
      <c r="K344" s="50"/>
      <c r="L344" s="1"/>
      <c r="M344" s="1"/>
      <c r="N344" s="1"/>
      <c r="O344" s="50"/>
      <c r="P344" s="50"/>
      <c r="Q344" s="50"/>
      <c r="R344" s="1"/>
      <c r="S344" s="1"/>
      <c r="T344" s="1"/>
      <c r="U344" s="3">
        <f t="shared" si="48"/>
        <v>38</v>
      </c>
      <c r="V344" s="3">
        <f t="shared" si="49"/>
        <v>0</v>
      </c>
      <c r="W344" s="3">
        <f t="shared" si="50"/>
        <v>38</v>
      </c>
      <c r="X344" s="6">
        <f t="shared" si="51"/>
        <v>3</v>
      </c>
    </row>
    <row r="345" spans="1:24" ht="15" customHeight="1">
      <c r="A345" s="48"/>
      <c r="B345" s="51" t="s">
        <v>281</v>
      </c>
      <c r="C345" s="99" t="s">
        <v>27</v>
      </c>
      <c r="D345" s="68" t="s">
        <v>28</v>
      </c>
      <c r="E345" s="50">
        <v>1941</v>
      </c>
      <c r="F345" s="28" t="s">
        <v>44</v>
      </c>
      <c r="G345" s="5">
        <v>18</v>
      </c>
      <c r="H345" s="50">
        <v>16</v>
      </c>
      <c r="I345" s="1"/>
      <c r="J345" s="1"/>
      <c r="K345" s="50"/>
      <c r="L345" s="1"/>
      <c r="M345" s="1"/>
      <c r="N345" s="1"/>
      <c r="O345" s="50"/>
      <c r="P345" s="50"/>
      <c r="Q345" s="50"/>
      <c r="R345" s="1"/>
      <c r="S345" s="1"/>
      <c r="T345" s="1"/>
      <c r="U345" s="3">
        <f t="shared" si="48"/>
        <v>34</v>
      </c>
      <c r="V345" s="3">
        <f t="shared" si="49"/>
        <v>0</v>
      </c>
      <c r="W345" s="3">
        <f t="shared" si="50"/>
        <v>34</v>
      </c>
      <c r="X345" s="6">
        <f t="shared" si="51"/>
        <v>2</v>
      </c>
    </row>
    <row r="346" spans="1:24" ht="15" customHeight="1">
      <c r="A346" s="48"/>
      <c r="B346" s="51" t="s">
        <v>381</v>
      </c>
      <c r="C346" s="150" t="s">
        <v>205</v>
      </c>
      <c r="D346" s="68" t="s">
        <v>38</v>
      </c>
      <c r="E346" s="52">
        <v>1944</v>
      </c>
      <c r="F346" s="28" t="s">
        <v>44</v>
      </c>
      <c r="G346" s="81"/>
      <c r="H346" s="49">
        <v>10</v>
      </c>
      <c r="I346" s="5">
        <v>11</v>
      </c>
      <c r="J346" s="81" t="s">
        <v>180</v>
      </c>
      <c r="K346" s="49"/>
      <c r="L346" s="5"/>
      <c r="M346" s="5"/>
      <c r="N346" s="5"/>
      <c r="O346" s="5"/>
      <c r="P346" s="5"/>
      <c r="Q346" s="49"/>
      <c r="R346" s="5"/>
      <c r="S346" s="5"/>
      <c r="T346" s="3"/>
      <c r="U346" s="3">
        <f t="shared" si="48"/>
        <v>21</v>
      </c>
      <c r="V346" s="3">
        <f t="shared" si="49"/>
        <v>0</v>
      </c>
      <c r="W346" s="3">
        <f t="shared" si="50"/>
        <v>21</v>
      </c>
      <c r="X346" s="6">
        <f t="shared" si="51"/>
        <v>2</v>
      </c>
    </row>
    <row r="347" spans="1:24" ht="15" customHeight="1">
      <c r="A347" s="48"/>
      <c r="B347" s="110" t="s">
        <v>382</v>
      </c>
      <c r="C347" s="86" t="s">
        <v>138</v>
      </c>
      <c r="D347" s="77" t="s">
        <v>139</v>
      </c>
      <c r="E347" s="50">
        <v>1938</v>
      </c>
      <c r="F347" s="28" t="s">
        <v>44</v>
      </c>
      <c r="G347" s="5"/>
      <c r="H347" s="81" t="s">
        <v>180</v>
      </c>
      <c r="I347" s="5"/>
      <c r="J347" s="5">
        <v>13</v>
      </c>
      <c r="K347" s="49"/>
      <c r="L347" s="5"/>
      <c r="M347" s="5"/>
      <c r="N347" s="5"/>
      <c r="O347" s="5"/>
      <c r="P347" s="5"/>
      <c r="Q347" s="5"/>
      <c r="R347" s="5"/>
      <c r="S347" s="5"/>
      <c r="T347" s="3"/>
      <c r="U347" s="3">
        <f t="shared" si="48"/>
        <v>13</v>
      </c>
      <c r="V347" s="3">
        <f t="shared" si="49"/>
        <v>0</v>
      </c>
      <c r="W347" s="3">
        <f t="shared" si="50"/>
        <v>13</v>
      </c>
      <c r="X347" s="6">
        <f t="shared" si="51"/>
        <v>1</v>
      </c>
    </row>
    <row r="348" spans="1:24">
      <c r="B348" s="51" t="s">
        <v>286</v>
      </c>
      <c r="C348" s="95" t="s">
        <v>12</v>
      </c>
      <c r="D348" s="128" t="s">
        <v>13</v>
      </c>
      <c r="E348" s="52">
        <v>1945</v>
      </c>
      <c r="F348" s="28" t="s">
        <v>44</v>
      </c>
      <c r="G348" s="5">
        <v>11</v>
      </c>
      <c r="H348" s="49"/>
      <c r="I348" s="5"/>
      <c r="J348" s="5"/>
      <c r="K348" s="49"/>
      <c r="L348" s="5"/>
      <c r="M348" s="5"/>
      <c r="N348" s="5"/>
      <c r="O348" s="49"/>
      <c r="P348" s="49"/>
      <c r="Q348" s="49"/>
      <c r="R348" s="5"/>
      <c r="S348" s="5"/>
      <c r="T348" s="3"/>
      <c r="U348" s="3">
        <f t="shared" si="48"/>
        <v>11</v>
      </c>
      <c r="V348" s="3">
        <f t="shared" si="49"/>
        <v>0</v>
      </c>
      <c r="W348" s="3">
        <f t="shared" si="50"/>
        <v>11</v>
      </c>
      <c r="X348" s="6">
        <f t="shared" si="51"/>
        <v>1</v>
      </c>
    </row>
    <row r="349" spans="1:24">
      <c r="F349" s="28" t="s">
        <v>44</v>
      </c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3"/>
      <c r="U349" s="3">
        <f>SUM(G349:T349)-V349</f>
        <v>0</v>
      </c>
      <c r="V349" s="3">
        <f>IF(X349&gt;=11,MIN(G349:T349),"0")+IF(X349&gt;=12,SMALL(G349:T349,2),"0")+IF(X349&gt;=13,SMALL(G349:T349,3),"0")+IF(X349&gt;=14,SMALL(G349:T349,4),"0")</f>
        <v>0</v>
      </c>
      <c r="W349" s="3">
        <f>SUM(G349:T349)</f>
        <v>0</v>
      </c>
      <c r="X349" s="6">
        <f>COUNTIF(G349:T349,"&gt;=1")</f>
        <v>0</v>
      </c>
    </row>
    <row r="350" spans="1:24">
      <c r="F350" s="28" t="s">
        <v>44</v>
      </c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3"/>
      <c r="U350" s="3">
        <f>SUM(G350:T350)-V350</f>
        <v>0</v>
      </c>
      <c r="V350" s="3">
        <f>IF(X350&gt;=11,MIN(G350:T350),"0")+IF(X350&gt;=12,SMALL(G350:T350,2),"0")+IF(X350&gt;=13,SMALL(G350:T350,3),"0")+IF(X350&gt;=14,SMALL(G350:T350,4),"0")</f>
        <v>0</v>
      </c>
      <c r="W350" s="3">
        <f>SUM(G350:T350)</f>
        <v>0</v>
      </c>
      <c r="X350" s="6">
        <f>COUNTIF(G350:T350,"&gt;=1")</f>
        <v>0</v>
      </c>
    </row>
    <row r="351" spans="1:24">
      <c r="F351" s="28" t="s">
        <v>44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3"/>
      <c r="U351" s="3">
        <f>SUM(G351:T351)-V351</f>
        <v>0</v>
      </c>
      <c r="V351" s="3">
        <f>IF(X351&gt;=11,MIN(G351:T351),"0")+IF(X351&gt;=12,SMALL(G351:T351,2),"0")+IF(X351&gt;=13,SMALL(G351:T351,3),"0")+IF(X351&gt;=14,SMALL(G351:T351,4),"0")</f>
        <v>0</v>
      </c>
      <c r="W351" s="3">
        <f>SUM(G351:T351)</f>
        <v>0</v>
      </c>
      <c r="X351" s="6">
        <f>COUNTIF(G351:T351,"&gt;=1")</f>
        <v>0</v>
      </c>
    </row>
    <row r="352" spans="1:24" s="2" customFormat="1" ht="15" customHeight="1">
      <c r="A352" s="64"/>
      <c r="B352" s="62"/>
      <c r="C352" s="61"/>
      <c r="D352" s="61"/>
      <c r="E352" s="65" t="s">
        <v>91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3"/>
      <c r="U352" s="3"/>
      <c r="V352" s="3"/>
      <c r="W352" s="3"/>
      <c r="X352" s="6"/>
    </row>
    <row r="353" spans="1:24" s="2" customFormat="1" ht="15" customHeight="1">
      <c r="A353" s="63"/>
      <c r="B353" s="51" t="s">
        <v>291</v>
      </c>
      <c r="C353" s="100" t="s">
        <v>205</v>
      </c>
      <c r="D353" s="68" t="s">
        <v>38</v>
      </c>
      <c r="E353" s="74">
        <v>1975</v>
      </c>
      <c r="F353" s="28" t="s">
        <v>45</v>
      </c>
      <c r="G353" s="5">
        <v>14</v>
      </c>
      <c r="H353" s="49"/>
      <c r="I353" s="5">
        <v>14</v>
      </c>
      <c r="J353" s="5">
        <v>14</v>
      </c>
      <c r="K353" s="49">
        <v>20</v>
      </c>
      <c r="L353" s="5">
        <v>18</v>
      </c>
      <c r="M353" s="5">
        <v>18</v>
      </c>
      <c r="N353" s="5">
        <v>16</v>
      </c>
      <c r="O353" s="49"/>
      <c r="P353" s="49"/>
      <c r="Q353" s="49"/>
      <c r="R353" s="5"/>
      <c r="S353" s="5"/>
      <c r="T353" s="49"/>
      <c r="U353" s="3">
        <f t="shared" ref="U353:U397" si="52">SUM(G353:T353)-V353</f>
        <v>114</v>
      </c>
      <c r="V353" s="3">
        <f t="shared" ref="V353:V397" si="53">IF(X353&gt;=11,MIN(G353:T353),"0")+IF(X353&gt;=12,SMALL(G353:T353,2),"0")+IF(X353&gt;=13,SMALL(G353:T353,3),"0")+IF(X353&gt;=14,SMALL(G353:T353,4),"0")</f>
        <v>0</v>
      </c>
      <c r="W353" s="3">
        <f t="shared" ref="W353:W397" si="54">SUM(G353:T353)</f>
        <v>114</v>
      </c>
      <c r="X353" s="6">
        <f t="shared" ref="X353:X397" si="55">COUNTIF(G353:T353,"&gt;=1")</f>
        <v>7</v>
      </c>
    </row>
    <row r="354" spans="1:24" ht="15" customHeight="1">
      <c r="A354" s="63"/>
      <c r="B354" s="51" t="s">
        <v>292</v>
      </c>
      <c r="C354" s="87" t="s">
        <v>15</v>
      </c>
      <c r="D354" s="68" t="s">
        <v>127</v>
      </c>
      <c r="E354" s="52">
        <v>1979</v>
      </c>
      <c r="F354" s="28" t="s">
        <v>45</v>
      </c>
      <c r="G354" s="5">
        <v>13</v>
      </c>
      <c r="H354" s="49">
        <v>16</v>
      </c>
      <c r="I354" s="5">
        <v>18</v>
      </c>
      <c r="J354" s="5">
        <v>13</v>
      </c>
      <c r="K354" s="49">
        <v>18</v>
      </c>
      <c r="L354" s="5">
        <v>16</v>
      </c>
      <c r="M354" s="5"/>
      <c r="N354" s="5">
        <v>14</v>
      </c>
      <c r="O354" s="49"/>
      <c r="P354" s="49"/>
      <c r="Q354" s="49"/>
      <c r="R354" s="5"/>
      <c r="S354" s="5"/>
      <c r="T354" s="3"/>
      <c r="U354" s="3">
        <f t="shared" si="52"/>
        <v>108</v>
      </c>
      <c r="V354" s="3">
        <f t="shared" si="53"/>
        <v>0</v>
      </c>
      <c r="W354" s="3">
        <f t="shared" si="54"/>
        <v>108</v>
      </c>
      <c r="X354" s="6">
        <f t="shared" si="55"/>
        <v>7</v>
      </c>
    </row>
    <row r="355" spans="1:24" ht="15" customHeight="1">
      <c r="A355" s="63"/>
      <c r="B355" s="69" t="s">
        <v>289</v>
      </c>
      <c r="C355" s="88" t="s">
        <v>9</v>
      </c>
      <c r="D355" s="68" t="s">
        <v>164</v>
      </c>
      <c r="E355" s="52">
        <v>1976</v>
      </c>
      <c r="F355" s="28" t="s">
        <v>45</v>
      </c>
      <c r="G355" s="5">
        <v>18</v>
      </c>
      <c r="H355" s="49"/>
      <c r="I355" s="5"/>
      <c r="J355" s="5">
        <v>20</v>
      </c>
      <c r="K355" s="49"/>
      <c r="L355" s="5">
        <v>20</v>
      </c>
      <c r="M355" s="5">
        <v>20</v>
      </c>
      <c r="N355" s="5">
        <v>20</v>
      </c>
      <c r="O355" s="49"/>
      <c r="P355" s="49"/>
      <c r="Q355" s="49"/>
      <c r="R355" s="5"/>
      <c r="S355" s="5"/>
      <c r="T355" s="3"/>
      <c r="U355" s="3">
        <f t="shared" si="52"/>
        <v>98</v>
      </c>
      <c r="V355" s="3">
        <f t="shared" si="53"/>
        <v>0</v>
      </c>
      <c r="W355" s="3">
        <f t="shared" si="54"/>
        <v>98</v>
      </c>
      <c r="X355" s="6">
        <f t="shared" si="55"/>
        <v>5</v>
      </c>
    </row>
    <row r="356" spans="1:24" s="2" customFormat="1" ht="15" customHeight="1">
      <c r="A356" s="64"/>
      <c r="B356" s="51" t="s">
        <v>290</v>
      </c>
      <c r="C356" s="94" t="s">
        <v>114</v>
      </c>
      <c r="D356" s="128" t="s">
        <v>11</v>
      </c>
      <c r="E356" s="52">
        <v>1977</v>
      </c>
      <c r="F356" s="28" t="s">
        <v>45</v>
      </c>
      <c r="G356" s="5">
        <v>16</v>
      </c>
      <c r="H356" s="49">
        <v>18</v>
      </c>
      <c r="I356" s="5">
        <v>13</v>
      </c>
      <c r="J356" s="5"/>
      <c r="K356" s="49"/>
      <c r="L356" s="5">
        <v>12</v>
      </c>
      <c r="M356" s="5"/>
      <c r="N356" s="5">
        <v>10</v>
      </c>
      <c r="O356" s="49"/>
      <c r="P356" s="49"/>
      <c r="Q356" s="49"/>
      <c r="R356" s="5"/>
      <c r="S356" s="5"/>
      <c r="T356" s="3"/>
      <c r="U356" s="3">
        <f t="shared" si="52"/>
        <v>69</v>
      </c>
      <c r="V356" s="3">
        <f t="shared" si="53"/>
        <v>0</v>
      </c>
      <c r="W356" s="3">
        <f t="shared" si="54"/>
        <v>69</v>
      </c>
      <c r="X356" s="6">
        <f t="shared" si="55"/>
        <v>5</v>
      </c>
    </row>
    <row r="357" spans="1:24" ht="15" customHeight="1">
      <c r="A357" s="63"/>
      <c r="B357" s="51" t="s">
        <v>387</v>
      </c>
      <c r="C357" s="88" t="s">
        <v>9</v>
      </c>
      <c r="D357" s="68" t="s">
        <v>164</v>
      </c>
      <c r="E357" s="52">
        <v>1975</v>
      </c>
      <c r="F357" s="28" t="s">
        <v>45</v>
      </c>
      <c r="G357" s="5"/>
      <c r="H357" s="49">
        <v>11</v>
      </c>
      <c r="I357" s="5">
        <v>10</v>
      </c>
      <c r="J357" s="5">
        <v>3</v>
      </c>
      <c r="K357" s="49">
        <v>12</v>
      </c>
      <c r="L357" s="5">
        <v>11</v>
      </c>
      <c r="M357" s="5">
        <v>13</v>
      </c>
      <c r="N357" s="5">
        <v>5</v>
      </c>
      <c r="O357" s="49"/>
      <c r="P357" s="49"/>
      <c r="Q357" s="49"/>
      <c r="R357" s="5"/>
      <c r="S357" s="5"/>
      <c r="T357" s="3"/>
      <c r="U357" s="3">
        <f t="shared" si="52"/>
        <v>65</v>
      </c>
      <c r="V357" s="3">
        <f t="shared" si="53"/>
        <v>0</v>
      </c>
      <c r="W357" s="3">
        <f t="shared" si="54"/>
        <v>65</v>
      </c>
      <c r="X357" s="6">
        <f t="shared" si="55"/>
        <v>7</v>
      </c>
    </row>
    <row r="358" spans="1:24" ht="15" customHeight="1">
      <c r="A358" s="63"/>
      <c r="B358" s="51" t="s">
        <v>388</v>
      </c>
      <c r="C358" s="87" t="s">
        <v>15</v>
      </c>
      <c r="D358" s="68" t="s">
        <v>127</v>
      </c>
      <c r="E358" s="52">
        <v>1983</v>
      </c>
      <c r="F358" s="28" t="s">
        <v>45</v>
      </c>
      <c r="G358" s="5"/>
      <c r="H358" s="49">
        <v>10</v>
      </c>
      <c r="I358" s="5">
        <v>7</v>
      </c>
      <c r="J358" s="5">
        <v>5</v>
      </c>
      <c r="K358" s="49">
        <v>14</v>
      </c>
      <c r="L358" s="5">
        <v>7</v>
      </c>
      <c r="M358" s="5">
        <v>14</v>
      </c>
      <c r="N358" s="5">
        <v>8</v>
      </c>
      <c r="O358" s="49"/>
      <c r="P358" s="49"/>
      <c r="Q358" s="49"/>
      <c r="R358" s="5"/>
      <c r="S358" s="5"/>
      <c r="T358" s="3"/>
      <c r="U358" s="3">
        <f t="shared" si="52"/>
        <v>65</v>
      </c>
      <c r="V358" s="3">
        <f t="shared" si="53"/>
        <v>0</v>
      </c>
      <c r="W358" s="3">
        <f t="shared" si="54"/>
        <v>65</v>
      </c>
      <c r="X358" s="6">
        <f t="shared" si="55"/>
        <v>7</v>
      </c>
    </row>
    <row r="359" spans="1:24" s="2" customFormat="1" ht="15" customHeight="1">
      <c r="A359" s="63"/>
      <c r="B359" s="51" t="s">
        <v>385</v>
      </c>
      <c r="C359" s="95" t="s">
        <v>12</v>
      </c>
      <c r="D359" s="68" t="s">
        <v>13</v>
      </c>
      <c r="E359" s="52">
        <v>1976</v>
      </c>
      <c r="F359" s="28" t="s">
        <v>45</v>
      </c>
      <c r="G359" s="5"/>
      <c r="H359" s="49">
        <v>13</v>
      </c>
      <c r="I359" s="5">
        <v>12</v>
      </c>
      <c r="J359" s="5"/>
      <c r="K359" s="49">
        <v>16</v>
      </c>
      <c r="L359" s="5">
        <v>13</v>
      </c>
      <c r="M359" s="5"/>
      <c r="N359" s="5">
        <v>11</v>
      </c>
      <c r="O359" s="5"/>
      <c r="P359" s="5"/>
      <c r="Q359" s="49"/>
      <c r="R359" s="5"/>
      <c r="S359" s="5"/>
      <c r="T359" s="3"/>
      <c r="U359" s="3">
        <f t="shared" si="52"/>
        <v>65</v>
      </c>
      <c r="V359" s="3">
        <f t="shared" si="53"/>
        <v>0</v>
      </c>
      <c r="W359" s="3">
        <f t="shared" si="54"/>
        <v>65</v>
      </c>
      <c r="X359" s="6">
        <f t="shared" si="55"/>
        <v>5</v>
      </c>
    </row>
    <row r="360" spans="1:24" ht="15" customHeight="1">
      <c r="A360" s="48"/>
      <c r="B360" s="119" t="s">
        <v>420</v>
      </c>
      <c r="C360" s="169" t="s">
        <v>133</v>
      </c>
      <c r="D360" s="78" t="s">
        <v>25</v>
      </c>
      <c r="E360" s="120">
        <v>1974</v>
      </c>
      <c r="F360" s="28" t="s">
        <v>45</v>
      </c>
      <c r="G360" s="5"/>
      <c r="H360" s="5"/>
      <c r="I360" s="5">
        <v>16</v>
      </c>
      <c r="J360" s="5">
        <v>12</v>
      </c>
      <c r="K360" s="49"/>
      <c r="L360" s="5">
        <v>14</v>
      </c>
      <c r="M360" s="5">
        <v>16</v>
      </c>
      <c r="N360" s="5"/>
      <c r="O360" s="5"/>
      <c r="P360" s="5"/>
      <c r="Q360" s="5"/>
      <c r="R360" s="5"/>
      <c r="S360" s="5"/>
      <c r="T360" s="3"/>
      <c r="U360" s="3">
        <f t="shared" si="52"/>
        <v>58</v>
      </c>
      <c r="V360" s="3">
        <f t="shared" si="53"/>
        <v>0</v>
      </c>
      <c r="W360" s="3">
        <f t="shared" si="54"/>
        <v>58</v>
      </c>
      <c r="X360" s="6">
        <f t="shared" si="55"/>
        <v>4</v>
      </c>
    </row>
    <row r="361" spans="1:24" ht="15" customHeight="1">
      <c r="A361" s="63"/>
      <c r="B361" s="51" t="s">
        <v>288</v>
      </c>
      <c r="C361" s="138" t="s">
        <v>114</v>
      </c>
      <c r="D361" s="68" t="s">
        <v>11</v>
      </c>
      <c r="E361" s="52">
        <v>1979</v>
      </c>
      <c r="F361" s="28" t="s">
        <v>45</v>
      </c>
      <c r="G361" s="5">
        <v>20</v>
      </c>
      <c r="H361" s="49"/>
      <c r="I361" s="5">
        <v>20</v>
      </c>
      <c r="J361" s="5"/>
      <c r="K361" s="49"/>
      <c r="L361" s="5"/>
      <c r="M361" s="5"/>
      <c r="N361" s="5">
        <v>18</v>
      </c>
      <c r="O361" s="49"/>
      <c r="P361" s="49"/>
      <c r="Q361" s="49"/>
      <c r="R361" s="5"/>
      <c r="S361" s="5"/>
      <c r="T361" s="5"/>
      <c r="U361" s="3">
        <f t="shared" si="52"/>
        <v>58</v>
      </c>
      <c r="V361" s="3">
        <f t="shared" si="53"/>
        <v>0</v>
      </c>
      <c r="W361" s="3">
        <f t="shared" si="54"/>
        <v>58</v>
      </c>
      <c r="X361" s="6">
        <f t="shared" si="55"/>
        <v>3</v>
      </c>
    </row>
    <row r="362" spans="1:24" ht="15" customHeight="1">
      <c r="A362" s="48"/>
      <c r="B362" s="42" t="s">
        <v>421</v>
      </c>
      <c r="C362" s="124" t="s">
        <v>12</v>
      </c>
      <c r="D362" s="129" t="s">
        <v>13</v>
      </c>
      <c r="E362" s="3">
        <v>1993</v>
      </c>
      <c r="F362" s="28" t="s">
        <v>45</v>
      </c>
      <c r="G362" s="5"/>
      <c r="H362" s="5"/>
      <c r="I362" s="5">
        <v>6</v>
      </c>
      <c r="J362" s="5">
        <v>1</v>
      </c>
      <c r="K362" s="49">
        <v>10</v>
      </c>
      <c r="L362" s="5">
        <v>8</v>
      </c>
      <c r="M362" s="5">
        <v>8</v>
      </c>
      <c r="N362" s="5">
        <v>7</v>
      </c>
      <c r="O362" s="5"/>
      <c r="P362" s="5"/>
      <c r="Q362" s="5"/>
      <c r="R362" s="5"/>
      <c r="S362" s="5"/>
      <c r="T362" s="3"/>
      <c r="U362" s="3">
        <f t="shared" si="52"/>
        <v>40</v>
      </c>
      <c r="V362" s="3">
        <f t="shared" si="53"/>
        <v>0</v>
      </c>
      <c r="W362" s="3">
        <f t="shared" si="54"/>
        <v>40</v>
      </c>
      <c r="X362" s="6">
        <f t="shared" si="55"/>
        <v>6</v>
      </c>
    </row>
    <row r="363" spans="1:24" s="2" customFormat="1" ht="15" customHeight="1">
      <c r="A363" s="63"/>
      <c r="B363" s="51" t="s">
        <v>389</v>
      </c>
      <c r="C363" s="140" t="s">
        <v>27</v>
      </c>
      <c r="D363" s="68" t="s">
        <v>28</v>
      </c>
      <c r="E363" s="52">
        <v>1974</v>
      </c>
      <c r="F363" s="28" t="s">
        <v>45</v>
      </c>
      <c r="G363" s="5"/>
      <c r="H363" s="49">
        <v>9</v>
      </c>
      <c r="I363" s="5">
        <v>5</v>
      </c>
      <c r="J363" s="5">
        <v>1</v>
      </c>
      <c r="K363" s="49">
        <v>9</v>
      </c>
      <c r="L363" s="5"/>
      <c r="M363" s="5">
        <v>9</v>
      </c>
      <c r="N363" s="5">
        <v>3</v>
      </c>
      <c r="O363" s="49"/>
      <c r="P363" s="49"/>
      <c r="Q363" s="49"/>
      <c r="R363" s="5"/>
      <c r="S363" s="5"/>
      <c r="T363" s="3"/>
      <c r="U363" s="3">
        <f t="shared" si="52"/>
        <v>36</v>
      </c>
      <c r="V363" s="3">
        <f t="shared" si="53"/>
        <v>0</v>
      </c>
      <c r="W363" s="3">
        <f t="shared" si="54"/>
        <v>36</v>
      </c>
      <c r="X363" s="6">
        <f t="shared" si="55"/>
        <v>6</v>
      </c>
    </row>
    <row r="364" spans="1:24" ht="15" customHeight="1">
      <c r="A364" s="48"/>
      <c r="B364" s="69" t="s">
        <v>384</v>
      </c>
      <c r="C364" s="88" t="s">
        <v>9</v>
      </c>
      <c r="D364" s="68" t="s">
        <v>164</v>
      </c>
      <c r="E364" s="52">
        <v>1986</v>
      </c>
      <c r="F364" s="28" t="s">
        <v>45</v>
      </c>
      <c r="G364" s="5"/>
      <c r="H364" s="49">
        <v>14</v>
      </c>
      <c r="I364" s="5">
        <v>11</v>
      </c>
      <c r="J364" s="5">
        <v>9</v>
      </c>
      <c r="K364" s="49"/>
      <c r="L364" s="5"/>
      <c r="M364" s="5"/>
      <c r="N364" s="5"/>
      <c r="O364" s="49"/>
      <c r="P364" s="49"/>
      <c r="Q364" s="49"/>
      <c r="R364" s="5"/>
      <c r="S364" s="5"/>
      <c r="T364" s="3"/>
      <c r="U364" s="3">
        <f t="shared" si="52"/>
        <v>34</v>
      </c>
      <c r="V364" s="3">
        <f t="shared" si="53"/>
        <v>0</v>
      </c>
      <c r="W364" s="3">
        <f t="shared" si="54"/>
        <v>34</v>
      </c>
      <c r="X364" s="6">
        <f t="shared" si="55"/>
        <v>3</v>
      </c>
    </row>
    <row r="365" spans="1:24" s="2" customFormat="1" ht="15" customHeight="1">
      <c r="A365" s="63"/>
      <c r="B365" s="51" t="s">
        <v>391</v>
      </c>
      <c r="C365" s="91" t="s">
        <v>14</v>
      </c>
      <c r="D365" s="68" t="s">
        <v>122</v>
      </c>
      <c r="E365" s="52">
        <v>1983</v>
      </c>
      <c r="F365" s="28" t="s">
        <v>45</v>
      </c>
      <c r="G365" s="5"/>
      <c r="H365" s="49">
        <v>6</v>
      </c>
      <c r="I365" s="5">
        <v>3</v>
      </c>
      <c r="J365" s="5">
        <v>1</v>
      </c>
      <c r="K365" s="49">
        <v>8</v>
      </c>
      <c r="L365" s="5">
        <v>6</v>
      </c>
      <c r="M365" s="5">
        <v>7</v>
      </c>
      <c r="N365" s="5">
        <v>2</v>
      </c>
      <c r="O365" s="49"/>
      <c r="P365" s="49"/>
      <c r="Q365" s="49"/>
      <c r="R365" s="5"/>
      <c r="S365" s="5"/>
      <c r="T365" s="3"/>
      <c r="U365" s="3">
        <f t="shared" si="52"/>
        <v>33</v>
      </c>
      <c r="V365" s="3">
        <f t="shared" si="53"/>
        <v>0</v>
      </c>
      <c r="W365" s="3">
        <f t="shared" si="54"/>
        <v>33</v>
      </c>
      <c r="X365" s="6">
        <f t="shared" si="55"/>
        <v>7</v>
      </c>
    </row>
    <row r="366" spans="1:24" ht="15" customHeight="1">
      <c r="A366" s="48"/>
      <c r="B366" s="51" t="s">
        <v>297</v>
      </c>
      <c r="C366" s="87" t="s">
        <v>15</v>
      </c>
      <c r="D366" s="68" t="s">
        <v>127</v>
      </c>
      <c r="E366" s="52">
        <v>1982</v>
      </c>
      <c r="F366" s="28" t="s">
        <v>45</v>
      </c>
      <c r="G366" s="5">
        <v>8</v>
      </c>
      <c r="H366" s="49"/>
      <c r="I366" s="5">
        <v>9</v>
      </c>
      <c r="J366" s="5"/>
      <c r="K366" s="49">
        <v>11</v>
      </c>
      <c r="L366" s="5"/>
      <c r="M366" s="5"/>
      <c r="N366" s="5">
        <v>1</v>
      </c>
      <c r="O366" s="49"/>
      <c r="P366" s="49"/>
      <c r="Q366" s="49"/>
      <c r="R366" s="5"/>
      <c r="S366" s="5"/>
      <c r="T366" s="3"/>
      <c r="U366" s="3">
        <f t="shared" si="52"/>
        <v>29</v>
      </c>
      <c r="V366" s="3">
        <f t="shared" si="53"/>
        <v>0</v>
      </c>
      <c r="W366" s="3">
        <f t="shared" si="54"/>
        <v>29</v>
      </c>
      <c r="X366" s="6">
        <f t="shared" si="55"/>
        <v>4</v>
      </c>
    </row>
    <row r="367" spans="1:24" s="2" customFormat="1" ht="15" customHeight="1">
      <c r="A367" s="63"/>
      <c r="B367" s="51" t="s">
        <v>393</v>
      </c>
      <c r="C367" s="130" t="s">
        <v>9</v>
      </c>
      <c r="D367" s="68" t="s">
        <v>164</v>
      </c>
      <c r="E367" s="52">
        <v>1973</v>
      </c>
      <c r="F367" s="28" t="s">
        <v>45</v>
      </c>
      <c r="G367" s="3"/>
      <c r="H367" s="81" t="s">
        <v>180</v>
      </c>
      <c r="I367" s="5">
        <v>4</v>
      </c>
      <c r="J367" s="5">
        <v>1</v>
      </c>
      <c r="K367" s="81" t="s">
        <v>180</v>
      </c>
      <c r="L367" s="5">
        <v>9</v>
      </c>
      <c r="M367" s="5">
        <v>10</v>
      </c>
      <c r="N367" s="5">
        <v>4</v>
      </c>
      <c r="O367" s="49"/>
      <c r="P367" s="49"/>
      <c r="Q367" s="49"/>
      <c r="R367" s="5"/>
      <c r="S367" s="5"/>
      <c r="T367" s="3"/>
      <c r="U367" s="3">
        <f t="shared" si="52"/>
        <v>28</v>
      </c>
      <c r="V367" s="3">
        <f t="shared" si="53"/>
        <v>0</v>
      </c>
      <c r="W367" s="3">
        <f t="shared" si="54"/>
        <v>28</v>
      </c>
      <c r="X367" s="6">
        <f t="shared" si="55"/>
        <v>5</v>
      </c>
    </row>
    <row r="368" spans="1:24" ht="15" customHeight="1">
      <c r="A368" s="48"/>
      <c r="B368" s="69" t="s">
        <v>386</v>
      </c>
      <c r="C368" s="123" t="s">
        <v>172</v>
      </c>
      <c r="D368" s="105" t="s">
        <v>33</v>
      </c>
      <c r="E368" s="52">
        <v>1978</v>
      </c>
      <c r="F368" s="28" t="s">
        <v>45</v>
      </c>
      <c r="G368" s="5"/>
      <c r="H368" s="49">
        <v>12</v>
      </c>
      <c r="I368" s="5">
        <v>8</v>
      </c>
      <c r="J368" s="5">
        <v>7</v>
      </c>
      <c r="K368" s="49"/>
      <c r="L368" s="5"/>
      <c r="M368" s="5"/>
      <c r="N368" s="5"/>
      <c r="O368" s="49"/>
      <c r="P368" s="49"/>
      <c r="Q368" s="49"/>
      <c r="R368" s="5"/>
      <c r="S368" s="5"/>
      <c r="T368" s="3"/>
      <c r="U368" s="3">
        <f t="shared" si="52"/>
        <v>27</v>
      </c>
      <c r="V368" s="3">
        <f t="shared" si="53"/>
        <v>0</v>
      </c>
      <c r="W368" s="3">
        <f t="shared" si="54"/>
        <v>27</v>
      </c>
      <c r="X368" s="6">
        <f t="shared" si="55"/>
        <v>3</v>
      </c>
    </row>
    <row r="369" spans="1:24" s="2" customFormat="1" ht="15" customHeight="1">
      <c r="A369" s="63"/>
      <c r="B369" s="51" t="s">
        <v>491</v>
      </c>
      <c r="C369" s="88" t="s">
        <v>29</v>
      </c>
      <c r="D369" s="68" t="s">
        <v>30</v>
      </c>
      <c r="E369" s="52">
        <v>1978</v>
      </c>
      <c r="F369" s="28" t="s">
        <v>45</v>
      </c>
      <c r="G369" s="5"/>
      <c r="H369" s="5"/>
      <c r="I369" s="5"/>
      <c r="J369" s="5"/>
      <c r="K369" s="49"/>
      <c r="L369" s="5">
        <v>10</v>
      </c>
      <c r="M369" s="5">
        <v>12</v>
      </c>
      <c r="N369" s="5"/>
      <c r="O369" s="5"/>
      <c r="P369" s="5"/>
      <c r="Q369" s="5"/>
      <c r="R369" s="5"/>
      <c r="S369" s="5"/>
      <c r="T369" s="3"/>
      <c r="U369" s="3">
        <f t="shared" si="52"/>
        <v>22</v>
      </c>
      <c r="V369" s="3">
        <f t="shared" si="53"/>
        <v>0</v>
      </c>
      <c r="W369" s="3">
        <f t="shared" si="54"/>
        <v>22</v>
      </c>
      <c r="X369" s="6">
        <f t="shared" si="55"/>
        <v>2</v>
      </c>
    </row>
    <row r="370" spans="1:24" ht="15" customHeight="1">
      <c r="A370" s="63"/>
      <c r="B370" s="51" t="s">
        <v>295</v>
      </c>
      <c r="C370" s="95" t="s">
        <v>12</v>
      </c>
      <c r="D370" s="68" t="s">
        <v>13</v>
      </c>
      <c r="E370" s="52">
        <v>1974</v>
      </c>
      <c r="F370" s="28" t="s">
        <v>45</v>
      </c>
      <c r="G370" s="5">
        <v>10</v>
      </c>
      <c r="H370" s="49"/>
      <c r="I370" s="5"/>
      <c r="J370" s="5"/>
      <c r="K370" s="49"/>
      <c r="L370" s="5"/>
      <c r="M370" s="5"/>
      <c r="N370" s="5">
        <v>12</v>
      </c>
      <c r="O370" s="49"/>
      <c r="P370" s="49"/>
      <c r="Q370" s="49"/>
      <c r="R370" s="5"/>
      <c r="S370" s="5"/>
      <c r="T370" s="3"/>
      <c r="U370" s="3">
        <f t="shared" si="52"/>
        <v>22</v>
      </c>
      <c r="V370" s="3">
        <f t="shared" si="53"/>
        <v>0</v>
      </c>
      <c r="W370" s="3">
        <f t="shared" si="54"/>
        <v>22</v>
      </c>
      <c r="X370" s="6">
        <f t="shared" si="55"/>
        <v>2</v>
      </c>
    </row>
    <row r="371" spans="1:24" ht="15" customHeight="1">
      <c r="A371" s="48"/>
      <c r="B371" s="69" t="s">
        <v>383</v>
      </c>
      <c r="C371" s="123" t="s">
        <v>172</v>
      </c>
      <c r="D371" s="174" t="s">
        <v>33</v>
      </c>
      <c r="E371" s="52">
        <v>1982</v>
      </c>
      <c r="F371" s="28" t="s">
        <v>45</v>
      </c>
      <c r="G371" s="5"/>
      <c r="H371" s="49">
        <v>20</v>
      </c>
      <c r="I371" s="5"/>
      <c r="J371" s="5"/>
      <c r="K371" s="49"/>
      <c r="L371" s="5"/>
      <c r="M371" s="5"/>
      <c r="N371" s="5"/>
      <c r="O371" s="49"/>
      <c r="P371" s="49"/>
      <c r="Q371" s="49"/>
      <c r="R371" s="5"/>
      <c r="S371" s="5"/>
      <c r="T371" s="3"/>
      <c r="U371" s="3">
        <f t="shared" si="52"/>
        <v>20</v>
      </c>
      <c r="V371" s="3">
        <f t="shared" si="53"/>
        <v>0</v>
      </c>
      <c r="W371" s="3">
        <f t="shared" si="54"/>
        <v>20</v>
      </c>
      <c r="X371" s="6">
        <f t="shared" si="55"/>
        <v>1</v>
      </c>
    </row>
    <row r="372" spans="1:24" ht="15" customHeight="1">
      <c r="A372" s="63"/>
      <c r="B372" s="42" t="s">
        <v>464</v>
      </c>
      <c r="C372" s="124" t="s">
        <v>12</v>
      </c>
      <c r="D372" s="129" t="s">
        <v>13</v>
      </c>
      <c r="E372" s="74">
        <v>1981</v>
      </c>
      <c r="F372" s="28" t="s">
        <v>45</v>
      </c>
      <c r="G372" s="5"/>
      <c r="H372" s="5"/>
      <c r="I372" s="5"/>
      <c r="J372" s="5">
        <v>18</v>
      </c>
      <c r="K372" s="49"/>
      <c r="L372" s="5"/>
      <c r="M372" s="5"/>
      <c r="N372" s="5"/>
      <c r="O372" s="5"/>
      <c r="P372" s="5"/>
      <c r="Q372" s="5"/>
      <c r="R372" s="5"/>
      <c r="S372" s="5"/>
      <c r="T372" s="3"/>
      <c r="U372" s="3">
        <f t="shared" si="52"/>
        <v>18</v>
      </c>
      <c r="V372" s="3">
        <f t="shared" si="53"/>
        <v>0</v>
      </c>
      <c r="W372" s="3">
        <f t="shared" si="54"/>
        <v>18</v>
      </c>
      <c r="X372" s="6">
        <f t="shared" si="55"/>
        <v>1</v>
      </c>
    </row>
    <row r="373" spans="1:24" ht="15" customHeight="1">
      <c r="A373" s="48"/>
      <c r="B373" s="42" t="s">
        <v>465</v>
      </c>
      <c r="C373" s="95" t="s">
        <v>12</v>
      </c>
      <c r="D373" s="129" t="s">
        <v>13</v>
      </c>
      <c r="E373" s="120">
        <v>1974</v>
      </c>
      <c r="F373" s="28" t="s">
        <v>45</v>
      </c>
      <c r="G373" s="5"/>
      <c r="H373" s="5"/>
      <c r="I373" s="5"/>
      <c r="J373" s="5">
        <v>16</v>
      </c>
      <c r="K373" s="49"/>
      <c r="L373" s="5"/>
      <c r="M373" s="5"/>
      <c r="N373" s="5"/>
      <c r="O373" s="5"/>
      <c r="P373" s="5"/>
      <c r="Q373" s="5"/>
      <c r="R373" s="5"/>
      <c r="S373" s="5"/>
      <c r="T373" s="3"/>
      <c r="U373" s="3">
        <f t="shared" si="52"/>
        <v>16</v>
      </c>
      <c r="V373" s="3">
        <f t="shared" si="53"/>
        <v>0</v>
      </c>
      <c r="W373" s="3">
        <f t="shared" si="54"/>
        <v>16</v>
      </c>
      <c r="X373" s="6">
        <f t="shared" si="55"/>
        <v>1</v>
      </c>
    </row>
    <row r="374" spans="1:24" ht="15" customHeight="1">
      <c r="A374" s="48"/>
      <c r="B374" s="70" t="s">
        <v>470</v>
      </c>
      <c r="C374" s="125" t="s">
        <v>116</v>
      </c>
      <c r="D374" s="72" t="s">
        <v>71</v>
      </c>
      <c r="E374" s="74">
        <v>1977</v>
      </c>
      <c r="F374" s="28" t="s">
        <v>45</v>
      </c>
      <c r="G374" s="5"/>
      <c r="H374" s="5"/>
      <c r="I374" s="5"/>
      <c r="J374" s="5">
        <v>2</v>
      </c>
      <c r="K374" s="49">
        <v>13</v>
      </c>
      <c r="L374" s="5"/>
      <c r="M374" s="5"/>
      <c r="N374" s="5"/>
      <c r="O374" s="5"/>
      <c r="P374" s="5"/>
      <c r="Q374" s="5"/>
      <c r="R374" s="5"/>
      <c r="S374" s="5"/>
      <c r="T374" s="3"/>
      <c r="U374" s="3">
        <f t="shared" si="52"/>
        <v>15</v>
      </c>
      <c r="V374" s="3">
        <f t="shared" si="53"/>
        <v>0</v>
      </c>
      <c r="W374" s="3">
        <f t="shared" si="54"/>
        <v>15</v>
      </c>
      <c r="X374" s="6">
        <f t="shared" si="55"/>
        <v>2</v>
      </c>
    </row>
    <row r="375" spans="1:24" s="2" customFormat="1" ht="15" customHeight="1">
      <c r="A375" s="64"/>
      <c r="B375" s="51" t="s">
        <v>300</v>
      </c>
      <c r="C375" s="92" t="s">
        <v>21</v>
      </c>
      <c r="D375" s="68" t="s">
        <v>22</v>
      </c>
      <c r="E375" s="52">
        <v>1988</v>
      </c>
      <c r="F375" s="28" t="s">
        <v>45</v>
      </c>
      <c r="G375" s="5">
        <v>5</v>
      </c>
      <c r="H375" s="49"/>
      <c r="I375" s="5"/>
      <c r="J375" s="5">
        <v>4</v>
      </c>
      <c r="K375" s="49"/>
      <c r="L375" s="5"/>
      <c r="M375" s="5"/>
      <c r="N375" s="5">
        <v>6</v>
      </c>
      <c r="O375" s="49"/>
      <c r="P375" s="49"/>
      <c r="Q375" s="49"/>
      <c r="R375" s="5"/>
      <c r="S375" s="5"/>
      <c r="T375" s="3"/>
      <c r="U375" s="3">
        <f t="shared" si="52"/>
        <v>15</v>
      </c>
      <c r="V375" s="3">
        <f t="shared" si="53"/>
        <v>0</v>
      </c>
      <c r="W375" s="3">
        <f t="shared" si="54"/>
        <v>15</v>
      </c>
      <c r="X375" s="6">
        <f t="shared" si="55"/>
        <v>3</v>
      </c>
    </row>
    <row r="376" spans="1:24" s="2" customFormat="1" ht="15" customHeight="1">
      <c r="A376" s="64"/>
      <c r="B376" s="110" t="s">
        <v>469</v>
      </c>
      <c r="C376" s="86" t="s">
        <v>138</v>
      </c>
      <c r="D376" s="77" t="s">
        <v>139</v>
      </c>
      <c r="E376" s="52">
        <v>1976</v>
      </c>
      <c r="F376" s="28" t="s">
        <v>45</v>
      </c>
      <c r="G376" s="5"/>
      <c r="H376" s="5"/>
      <c r="I376" s="5"/>
      <c r="J376" s="5">
        <v>6</v>
      </c>
      <c r="K376" s="49"/>
      <c r="L376" s="5"/>
      <c r="M376" s="5"/>
      <c r="N376" s="5">
        <v>9</v>
      </c>
      <c r="O376" s="5"/>
      <c r="P376" s="5"/>
      <c r="Q376" s="5"/>
      <c r="R376" s="5"/>
      <c r="S376" s="5"/>
      <c r="T376" s="3"/>
      <c r="U376" s="3">
        <f t="shared" si="52"/>
        <v>15</v>
      </c>
      <c r="V376" s="3">
        <f t="shared" si="53"/>
        <v>0</v>
      </c>
      <c r="W376" s="3">
        <f t="shared" si="54"/>
        <v>15</v>
      </c>
      <c r="X376" s="6">
        <f t="shared" si="55"/>
        <v>2</v>
      </c>
    </row>
    <row r="377" spans="1:24" ht="15" customHeight="1">
      <c r="A377" s="48"/>
      <c r="B377" s="51" t="s">
        <v>536</v>
      </c>
      <c r="C377" s="140" t="s">
        <v>27</v>
      </c>
      <c r="D377" s="129" t="s">
        <v>28</v>
      </c>
      <c r="E377" s="52">
        <v>1975</v>
      </c>
      <c r="F377" s="28" t="s">
        <v>45</v>
      </c>
      <c r="G377" s="5"/>
      <c r="H377" s="5"/>
      <c r="I377" s="5"/>
      <c r="J377" s="5"/>
      <c r="K377" s="5"/>
      <c r="L377" s="5"/>
      <c r="M377" s="5"/>
      <c r="N377" s="5">
        <v>13</v>
      </c>
      <c r="O377" s="5"/>
      <c r="P377" s="5"/>
      <c r="Q377" s="5"/>
      <c r="R377" s="5"/>
      <c r="S377" s="5"/>
      <c r="T377" s="3"/>
      <c r="U377" s="3">
        <f t="shared" si="52"/>
        <v>13</v>
      </c>
      <c r="V377" s="3">
        <f t="shared" si="53"/>
        <v>0</v>
      </c>
      <c r="W377" s="3">
        <f t="shared" si="54"/>
        <v>13</v>
      </c>
      <c r="X377" s="6">
        <f t="shared" si="55"/>
        <v>1</v>
      </c>
    </row>
    <row r="378" spans="1:24" ht="15" customHeight="1">
      <c r="A378" s="48"/>
      <c r="B378" s="70" t="s">
        <v>293</v>
      </c>
      <c r="C378" s="125" t="s">
        <v>116</v>
      </c>
      <c r="D378" s="72" t="s">
        <v>71</v>
      </c>
      <c r="E378" s="74">
        <v>1987</v>
      </c>
      <c r="F378" s="28" t="s">
        <v>45</v>
      </c>
      <c r="G378" s="5">
        <v>12</v>
      </c>
      <c r="H378" s="49"/>
      <c r="I378" s="5"/>
      <c r="J378" s="5"/>
      <c r="K378" s="49"/>
      <c r="L378" s="5"/>
      <c r="M378" s="5"/>
      <c r="N378" s="5"/>
      <c r="O378" s="49"/>
      <c r="P378" s="49"/>
      <c r="Q378" s="49"/>
      <c r="R378" s="5"/>
      <c r="S378" s="5"/>
      <c r="T378" s="3"/>
      <c r="U378" s="3">
        <f t="shared" si="52"/>
        <v>12</v>
      </c>
      <c r="V378" s="3">
        <f t="shared" si="53"/>
        <v>0</v>
      </c>
      <c r="W378" s="3">
        <f t="shared" si="54"/>
        <v>12</v>
      </c>
      <c r="X378" s="6">
        <f t="shared" si="55"/>
        <v>1</v>
      </c>
    </row>
    <row r="379" spans="1:24" ht="15" customHeight="1">
      <c r="A379" s="48"/>
      <c r="B379" s="70" t="s">
        <v>294</v>
      </c>
      <c r="C379" s="71" t="s">
        <v>116</v>
      </c>
      <c r="D379" s="72" t="s">
        <v>71</v>
      </c>
      <c r="E379" s="74">
        <v>1980</v>
      </c>
      <c r="F379" s="28" t="s">
        <v>45</v>
      </c>
      <c r="G379" s="5">
        <v>11</v>
      </c>
      <c r="H379" s="49"/>
      <c r="I379" s="5"/>
      <c r="J379" s="5"/>
      <c r="K379" s="49"/>
      <c r="L379" s="5"/>
      <c r="M379" s="5"/>
      <c r="N379" s="5"/>
      <c r="O379" s="49"/>
      <c r="P379" s="49"/>
      <c r="Q379" s="49"/>
      <c r="R379" s="5"/>
      <c r="S379" s="5"/>
      <c r="T379" s="3"/>
      <c r="U379" s="3">
        <f t="shared" si="52"/>
        <v>11</v>
      </c>
      <c r="V379" s="3">
        <f t="shared" si="53"/>
        <v>0</v>
      </c>
      <c r="W379" s="3">
        <f t="shared" si="54"/>
        <v>11</v>
      </c>
      <c r="X379" s="6">
        <f t="shared" si="55"/>
        <v>1</v>
      </c>
    </row>
    <row r="380" spans="1:24" ht="15" customHeight="1">
      <c r="A380" s="48"/>
      <c r="B380" s="42" t="s">
        <v>466</v>
      </c>
      <c r="C380" s="95" t="s">
        <v>12</v>
      </c>
      <c r="D380" s="118" t="s">
        <v>13</v>
      </c>
      <c r="E380" s="52">
        <v>1976</v>
      </c>
      <c r="F380" s="28" t="s">
        <v>45</v>
      </c>
      <c r="G380" s="5"/>
      <c r="H380" s="5"/>
      <c r="I380" s="5"/>
      <c r="J380" s="5">
        <v>11</v>
      </c>
      <c r="K380" s="49"/>
      <c r="L380" s="5"/>
      <c r="M380" s="5"/>
      <c r="N380" s="5"/>
      <c r="O380" s="5"/>
      <c r="P380" s="5"/>
      <c r="Q380" s="5"/>
      <c r="R380" s="5"/>
      <c r="S380" s="5"/>
      <c r="T380" s="3"/>
      <c r="U380" s="3">
        <f t="shared" si="52"/>
        <v>11</v>
      </c>
      <c r="V380" s="3">
        <f t="shared" si="53"/>
        <v>0</v>
      </c>
      <c r="W380" s="3">
        <f t="shared" si="54"/>
        <v>11</v>
      </c>
      <c r="X380" s="6">
        <f t="shared" si="55"/>
        <v>1</v>
      </c>
    </row>
    <row r="381" spans="1:24" s="2" customFormat="1" ht="15" customHeight="1">
      <c r="A381" s="64"/>
      <c r="B381" s="51" t="s">
        <v>516</v>
      </c>
      <c r="C381" s="89" t="s">
        <v>184</v>
      </c>
      <c r="D381" s="68" t="s">
        <v>185</v>
      </c>
      <c r="E381" s="74">
        <v>1982</v>
      </c>
      <c r="F381" s="28" t="s">
        <v>45</v>
      </c>
      <c r="G381" s="5"/>
      <c r="H381" s="5"/>
      <c r="I381" s="5"/>
      <c r="J381" s="5"/>
      <c r="K381" s="5"/>
      <c r="L381" s="5"/>
      <c r="M381" s="5">
        <v>11</v>
      </c>
      <c r="N381" s="5"/>
      <c r="O381" s="5"/>
      <c r="P381" s="5"/>
      <c r="Q381" s="5"/>
      <c r="R381" s="5"/>
      <c r="S381" s="5"/>
      <c r="T381" s="3"/>
      <c r="U381" s="3">
        <f t="shared" si="52"/>
        <v>11</v>
      </c>
      <c r="V381" s="3">
        <f t="shared" si="53"/>
        <v>0</v>
      </c>
      <c r="W381" s="3">
        <f t="shared" si="54"/>
        <v>11</v>
      </c>
      <c r="X381" s="6">
        <f t="shared" si="55"/>
        <v>1</v>
      </c>
    </row>
    <row r="382" spans="1:24" ht="15" customHeight="1">
      <c r="A382" s="48"/>
      <c r="B382" s="42" t="s">
        <v>467</v>
      </c>
      <c r="C382" s="95" t="s">
        <v>12</v>
      </c>
      <c r="D382" s="129" t="s">
        <v>13</v>
      </c>
      <c r="E382" s="52">
        <v>1975</v>
      </c>
      <c r="F382" s="28" t="s">
        <v>45</v>
      </c>
      <c r="G382" s="5"/>
      <c r="H382" s="5"/>
      <c r="I382" s="5"/>
      <c r="J382" s="5">
        <v>10</v>
      </c>
      <c r="K382" s="49"/>
      <c r="L382" s="5"/>
      <c r="M382" s="5"/>
      <c r="N382" s="5"/>
      <c r="O382" s="5"/>
      <c r="P382" s="5"/>
      <c r="Q382" s="5"/>
      <c r="R382" s="5"/>
      <c r="S382" s="5"/>
      <c r="T382" s="3"/>
      <c r="U382" s="3">
        <f t="shared" si="52"/>
        <v>10</v>
      </c>
      <c r="V382" s="3">
        <f t="shared" si="53"/>
        <v>0</v>
      </c>
      <c r="W382" s="3">
        <f t="shared" si="54"/>
        <v>10</v>
      </c>
      <c r="X382" s="6">
        <f t="shared" si="55"/>
        <v>1</v>
      </c>
    </row>
    <row r="383" spans="1:24" ht="15" customHeight="1">
      <c r="A383" s="48"/>
      <c r="B383" s="172" t="s">
        <v>296</v>
      </c>
      <c r="C383" s="132" t="s">
        <v>182</v>
      </c>
      <c r="D383" s="142" t="s">
        <v>136</v>
      </c>
      <c r="E383" s="74">
        <v>1981</v>
      </c>
      <c r="F383" s="28" t="s">
        <v>45</v>
      </c>
      <c r="G383" s="5">
        <v>9</v>
      </c>
      <c r="H383" s="49"/>
      <c r="I383" s="5"/>
      <c r="J383" s="5"/>
      <c r="K383" s="49"/>
      <c r="L383" s="5"/>
      <c r="M383" s="5"/>
      <c r="N383" s="5"/>
      <c r="O383" s="49"/>
      <c r="P383" s="49"/>
      <c r="Q383" s="49"/>
      <c r="R383" s="5"/>
      <c r="S383" s="5"/>
      <c r="T383" s="3"/>
      <c r="U383" s="3">
        <f t="shared" si="52"/>
        <v>9</v>
      </c>
      <c r="V383" s="3">
        <f t="shared" si="53"/>
        <v>0</v>
      </c>
      <c r="W383" s="3">
        <f t="shared" si="54"/>
        <v>9</v>
      </c>
      <c r="X383" s="6">
        <f t="shared" si="55"/>
        <v>1</v>
      </c>
    </row>
    <row r="384" spans="1:24">
      <c r="B384" s="173" t="s">
        <v>304</v>
      </c>
      <c r="C384" s="95" t="s">
        <v>12</v>
      </c>
      <c r="D384" s="128" t="s">
        <v>13</v>
      </c>
      <c r="E384" s="52">
        <v>1989</v>
      </c>
      <c r="F384" s="28" t="s">
        <v>45</v>
      </c>
      <c r="G384" s="5">
        <v>1</v>
      </c>
      <c r="H384" s="49">
        <v>8</v>
      </c>
      <c r="I384" s="5"/>
      <c r="J384" s="5"/>
      <c r="K384" s="49"/>
      <c r="L384" s="5"/>
      <c r="M384" s="5"/>
      <c r="N384" s="5"/>
      <c r="O384" s="49"/>
      <c r="P384" s="49"/>
      <c r="Q384" s="49"/>
      <c r="R384" s="5"/>
      <c r="S384" s="5"/>
      <c r="T384" s="3"/>
      <c r="U384" s="3">
        <f t="shared" si="52"/>
        <v>9</v>
      </c>
      <c r="V384" s="3">
        <f t="shared" si="53"/>
        <v>0</v>
      </c>
      <c r="W384" s="3">
        <f t="shared" si="54"/>
        <v>9</v>
      </c>
      <c r="X384" s="6">
        <f t="shared" si="55"/>
        <v>2</v>
      </c>
    </row>
    <row r="385" spans="2:24">
      <c r="B385" s="161" t="s">
        <v>468</v>
      </c>
      <c r="C385" s="98" t="s">
        <v>133</v>
      </c>
      <c r="D385" s="115" t="s">
        <v>25</v>
      </c>
      <c r="E385" s="52">
        <v>1976</v>
      </c>
      <c r="F385" s="28" t="s">
        <v>45</v>
      </c>
      <c r="G385" s="5"/>
      <c r="H385" s="5"/>
      <c r="I385" s="5"/>
      <c r="J385" s="5">
        <v>8</v>
      </c>
      <c r="K385" s="49"/>
      <c r="L385" s="5"/>
      <c r="M385" s="5"/>
      <c r="N385" s="5"/>
      <c r="O385" s="5"/>
      <c r="P385" s="5"/>
      <c r="Q385" s="5"/>
      <c r="R385" s="5"/>
      <c r="S385" s="5"/>
      <c r="T385" s="3"/>
      <c r="U385" s="3">
        <f t="shared" si="52"/>
        <v>8</v>
      </c>
      <c r="V385" s="3">
        <f t="shared" si="53"/>
        <v>0</v>
      </c>
      <c r="W385" s="3">
        <f t="shared" si="54"/>
        <v>8</v>
      </c>
      <c r="X385" s="6">
        <f t="shared" si="55"/>
        <v>1</v>
      </c>
    </row>
    <row r="386" spans="2:24">
      <c r="B386" s="155" t="s">
        <v>390</v>
      </c>
      <c r="C386" s="89" t="s">
        <v>34</v>
      </c>
      <c r="D386" s="151" t="s">
        <v>35</v>
      </c>
      <c r="E386" s="52">
        <v>1973</v>
      </c>
      <c r="F386" s="28" t="s">
        <v>45</v>
      </c>
      <c r="G386" s="5"/>
      <c r="H386" s="49">
        <v>7</v>
      </c>
      <c r="I386" s="5"/>
      <c r="J386" s="5"/>
      <c r="K386" s="49"/>
      <c r="L386" s="5"/>
      <c r="M386" s="5"/>
      <c r="N386" s="5"/>
      <c r="O386" s="5"/>
      <c r="P386" s="5"/>
      <c r="Q386" s="5"/>
      <c r="R386" s="5"/>
      <c r="S386" s="5"/>
      <c r="T386" s="3"/>
      <c r="U386" s="3">
        <f t="shared" si="52"/>
        <v>7</v>
      </c>
      <c r="V386" s="3">
        <f t="shared" si="53"/>
        <v>0</v>
      </c>
      <c r="W386" s="3">
        <f t="shared" si="54"/>
        <v>7</v>
      </c>
      <c r="X386" s="6">
        <f t="shared" si="55"/>
        <v>1</v>
      </c>
    </row>
    <row r="387" spans="2:24">
      <c r="B387" s="143" t="s">
        <v>298</v>
      </c>
      <c r="C387" s="139" t="s">
        <v>318</v>
      </c>
      <c r="D387" s="142" t="s">
        <v>208</v>
      </c>
      <c r="E387" s="52">
        <v>1976</v>
      </c>
      <c r="F387" s="28" t="s">
        <v>45</v>
      </c>
      <c r="G387" s="5">
        <v>7</v>
      </c>
      <c r="H387" s="49"/>
      <c r="I387" s="5"/>
      <c r="J387" s="5"/>
      <c r="K387" s="49"/>
      <c r="L387" s="5"/>
      <c r="M387" s="5"/>
      <c r="N387" s="5"/>
      <c r="O387" s="49"/>
      <c r="P387" s="49"/>
      <c r="Q387" s="49"/>
      <c r="R387" s="5"/>
      <c r="S387" s="5"/>
      <c r="T387" s="3"/>
      <c r="U387" s="3">
        <f t="shared" si="52"/>
        <v>7</v>
      </c>
      <c r="V387" s="3">
        <f t="shared" si="53"/>
        <v>0</v>
      </c>
      <c r="W387" s="3">
        <f t="shared" si="54"/>
        <v>7</v>
      </c>
      <c r="X387" s="6">
        <f t="shared" si="55"/>
        <v>1</v>
      </c>
    </row>
    <row r="388" spans="2:24">
      <c r="B388" s="4" t="s">
        <v>299</v>
      </c>
      <c r="C388" s="97" t="s">
        <v>17</v>
      </c>
      <c r="D388" s="68" t="s">
        <v>111</v>
      </c>
      <c r="E388" s="3">
        <v>1973</v>
      </c>
      <c r="F388" s="28" t="s">
        <v>45</v>
      </c>
      <c r="G388" s="5">
        <v>6</v>
      </c>
      <c r="H388" s="49"/>
      <c r="I388" s="5"/>
      <c r="J388" s="5"/>
      <c r="K388" s="49"/>
      <c r="L388" s="5"/>
      <c r="M388" s="5"/>
      <c r="N388" s="5"/>
      <c r="O388" s="49"/>
      <c r="P388" s="49"/>
      <c r="Q388" s="49"/>
      <c r="R388" s="5"/>
      <c r="S388" s="5"/>
      <c r="T388" s="5"/>
      <c r="U388" s="3">
        <f t="shared" si="52"/>
        <v>6</v>
      </c>
      <c r="V388" s="3">
        <f t="shared" si="53"/>
        <v>0</v>
      </c>
      <c r="W388" s="3">
        <f t="shared" si="54"/>
        <v>6</v>
      </c>
      <c r="X388" s="6">
        <f t="shared" si="55"/>
        <v>1</v>
      </c>
    </row>
    <row r="389" spans="2:24">
      <c r="B389" s="73" t="s">
        <v>301</v>
      </c>
      <c r="C389" s="162" t="s">
        <v>318</v>
      </c>
      <c r="D389" s="77" t="s">
        <v>208</v>
      </c>
      <c r="E389" s="74">
        <v>1982</v>
      </c>
      <c r="F389" s="28" t="s">
        <v>45</v>
      </c>
      <c r="G389" s="5">
        <v>4</v>
      </c>
      <c r="H389" s="49"/>
      <c r="I389" s="5"/>
      <c r="J389" s="5"/>
      <c r="K389" s="49"/>
      <c r="L389" s="5"/>
      <c r="M389" s="5"/>
      <c r="N389" s="5"/>
      <c r="O389" s="49"/>
      <c r="P389" s="49"/>
      <c r="Q389" s="49"/>
      <c r="R389" s="5"/>
      <c r="S389" s="5"/>
      <c r="T389" s="3"/>
      <c r="U389" s="3">
        <f t="shared" si="52"/>
        <v>4</v>
      </c>
      <c r="V389" s="3">
        <f t="shared" si="53"/>
        <v>0</v>
      </c>
      <c r="W389" s="3">
        <f t="shared" si="54"/>
        <v>4</v>
      </c>
      <c r="X389" s="6">
        <f t="shared" si="55"/>
        <v>1</v>
      </c>
    </row>
    <row r="390" spans="2:24">
      <c r="B390" s="51" t="s">
        <v>302</v>
      </c>
      <c r="C390" s="162" t="s">
        <v>318</v>
      </c>
      <c r="D390" s="77" t="s">
        <v>208</v>
      </c>
      <c r="E390" s="52">
        <v>1988</v>
      </c>
      <c r="F390" s="28" t="s">
        <v>45</v>
      </c>
      <c r="G390" s="5">
        <v>3</v>
      </c>
      <c r="H390" s="49"/>
      <c r="I390" s="5"/>
      <c r="J390" s="5"/>
      <c r="K390" s="49"/>
      <c r="L390" s="5"/>
      <c r="M390" s="5"/>
      <c r="N390" s="5"/>
      <c r="O390" s="49"/>
      <c r="P390" s="49"/>
      <c r="Q390" s="49"/>
      <c r="R390" s="5"/>
      <c r="S390" s="5"/>
      <c r="T390" s="3"/>
      <c r="U390" s="3">
        <f t="shared" si="52"/>
        <v>3</v>
      </c>
      <c r="V390" s="3">
        <f t="shared" si="53"/>
        <v>0</v>
      </c>
      <c r="W390" s="3">
        <f t="shared" si="54"/>
        <v>3</v>
      </c>
      <c r="X390" s="6">
        <f t="shared" si="55"/>
        <v>1</v>
      </c>
    </row>
    <row r="391" spans="2:24">
      <c r="B391" s="51" t="s">
        <v>303</v>
      </c>
      <c r="C391" s="95" t="s">
        <v>12</v>
      </c>
      <c r="D391" s="128" t="s">
        <v>13</v>
      </c>
      <c r="E391" s="52">
        <v>1990</v>
      </c>
      <c r="F391" s="28" t="s">
        <v>45</v>
      </c>
      <c r="G391" s="5">
        <v>2</v>
      </c>
      <c r="H391" s="49"/>
      <c r="I391" s="5"/>
      <c r="J391" s="5"/>
      <c r="K391" s="49"/>
      <c r="L391" s="5"/>
      <c r="M391" s="5"/>
      <c r="N391" s="5"/>
      <c r="O391" s="49"/>
      <c r="P391" s="49"/>
      <c r="Q391" s="49"/>
      <c r="R391" s="5"/>
      <c r="S391" s="5"/>
      <c r="T391" s="3"/>
      <c r="U391" s="3">
        <f t="shared" si="52"/>
        <v>2</v>
      </c>
      <c r="V391" s="3">
        <f t="shared" si="53"/>
        <v>0</v>
      </c>
      <c r="W391" s="3">
        <f t="shared" si="54"/>
        <v>2</v>
      </c>
      <c r="X391" s="6">
        <f t="shared" si="55"/>
        <v>1</v>
      </c>
    </row>
    <row r="392" spans="2:24">
      <c r="B392" s="70" t="s">
        <v>305</v>
      </c>
      <c r="C392" s="125" t="s">
        <v>306</v>
      </c>
      <c r="D392" s="72" t="s">
        <v>77</v>
      </c>
      <c r="E392" s="74">
        <v>1977</v>
      </c>
      <c r="F392" s="28" t="s">
        <v>45</v>
      </c>
      <c r="G392" s="5">
        <v>1</v>
      </c>
      <c r="H392" s="49"/>
      <c r="I392" s="5"/>
      <c r="J392" s="5"/>
      <c r="K392" s="49"/>
      <c r="L392" s="5"/>
      <c r="M392" s="5"/>
      <c r="N392" s="5"/>
      <c r="O392" s="49"/>
      <c r="P392" s="49"/>
      <c r="Q392" s="49"/>
      <c r="R392" s="5"/>
      <c r="S392" s="5"/>
      <c r="T392" s="3"/>
      <c r="U392" s="3">
        <f t="shared" si="52"/>
        <v>1</v>
      </c>
      <c r="V392" s="3">
        <f t="shared" si="53"/>
        <v>0</v>
      </c>
      <c r="W392" s="3">
        <f t="shared" si="54"/>
        <v>1</v>
      </c>
      <c r="X392" s="6">
        <f t="shared" si="55"/>
        <v>1</v>
      </c>
    </row>
    <row r="393" spans="2:24">
      <c r="B393" s="51" t="s">
        <v>519</v>
      </c>
      <c r="C393" s="89" t="s">
        <v>184</v>
      </c>
      <c r="D393" s="68" t="s">
        <v>185</v>
      </c>
      <c r="E393" s="52">
        <v>1987</v>
      </c>
      <c r="F393" s="28" t="s">
        <v>45</v>
      </c>
      <c r="G393" s="5"/>
      <c r="H393" s="5"/>
      <c r="I393" s="5"/>
      <c r="J393" s="5"/>
      <c r="K393" s="5"/>
      <c r="L393" s="5"/>
      <c r="M393" s="81" t="s">
        <v>180</v>
      </c>
      <c r="N393" s="5">
        <v>1</v>
      </c>
      <c r="O393" s="5"/>
      <c r="P393" s="5"/>
      <c r="Q393" s="5"/>
      <c r="R393" s="5"/>
      <c r="S393" s="5"/>
      <c r="T393" s="3"/>
      <c r="U393" s="3">
        <f t="shared" si="52"/>
        <v>1</v>
      </c>
      <c r="V393" s="3">
        <f t="shared" si="53"/>
        <v>0</v>
      </c>
      <c r="W393" s="3">
        <f t="shared" si="54"/>
        <v>1</v>
      </c>
      <c r="X393" s="6">
        <f t="shared" si="55"/>
        <v>1</v>
      </c>
    </row>
    <row r="394" spans="2:24">
      <c r="B394" s="164" t="s">
        <v>537</v>
      </c>
      <c r="C394" s="87" t="s">
        <v>15</v>
      </c>
      <c r="D394" s="165" t="s">
        <v>127</v>
      </c>
      <c r="E394" s="166">
        <v>1977</v>
      </c>
      <c r="F394" s="28" t="s">
        <v>45</v>
      </c>
      <c r="G394" s="5"/>
      <c r="H394" s="5"/>
      <c r="I394" s="5"/>
      <c r="J394" s="5"/>
      <c r="K394" s="5"/>
      <c r="L394" s="5"/>
      <c r="M394" s="5"/>
      <c r="N394" s="5">
        <v>1</v>
      </c>
      <c r="O394" s="5"/>
      <c r="P394" s="5"/>
      <c r="Q394" s="5"/>
      <c r="R394" s="5"/>
      <c r="S394" s="5"/>
      <c r="T394" s="3"/>
      <c r="U394" s="3">
        <f t="shared" si="52"/>
        <v>1</v>
      </c>
      <c r="V394" s="3">
        <f t="shared" si="53"/>
        <v>0</v>
      </c>
      <c r="W394" s="3">
        <f t="shared" si="54"/>
        <v>1</v>
      </c>
      <c r="X394" s="6">
        <f t="shared" si="55"/>
        <v>1</v>
      </c>
    </row>
    <row r="395" spans="2:24">
      <c r="B395" s="51" t="s">
        <v>392</v>
      </c>
      <c r="C395" s="89" t="s">
        <v>34</v>
      </c>
      <c r="D395" s="133" t="s">
        <v>35</v>
      </c>
      <c r="E395" s="74">
        <v>1977</v>
      </c>
      <c r="F395" s="28" t="s">
        <v>45</v>
      </c>
      <c r="G395" s="5"/>
      <c r="H395" s="81" t="s">
        <v>180</v>
      </c>
      <c r="I395" s="5"/>
      <c r="J395" s="5"/>
      <c r="K395" s="49"/>
      <c r="L395" s="5"/>
      <c r="M395" s="5"/>
      <c r="N395" s="5"/>
      <c r="O395" s="5"/>
      <c r="P395" s="5"/>
      <c r="Q395" s="49"/>
      <c r="R395" s="5"/>
      <c r="S395" s="5"/>
      <c r="T395" s="3"/>
      <c r="U395" s="3">
        <f t="shared" si="52"/>
        <v>0</v>
      </c>
      <c r="V395" s="3">
        <f t="shared" si="53"/>
        <v>0</v>
      </c>
      <c r="W395" s="3">
        <f t="shared" si="54"/>
        <v>0</v>
      </c>
      <c r="X395" s="6">
        <f t="shared" si="55"/>
        <v>0</v>
      </c>
    </row>
    <row r="396" spans="2:24">
      <c r="B396" s="70" t="s">
        <v>471</v>
      </c>
      <c r="C396" s="96" t="s">
        <v>151</v>
      </c>
      <c r="D396" s="118" t="s">
        <v>18</v>
      </c>
      <c r="E396" s="52">
        <v>1988</v>
      </c>
      <c r="F396" s="28" t="s">
        <v>45</v>
      </c>
      <c r="G396" s="5"/>
      <c r="H396" s="5"/>
      <c r="I396" s="5"/>
      <c r="J396" s="81" t="s">
        <v>180</v>
      </c>
      <c r="K396" s="49"/>
      <c r="L396" s="5"/>
      <c r="M396" s="5"/>
      <c r="N396" s="5"/>
      <c r="O396" s="5"/>
      <c r="P396" s="5"/>
      <c r="Q396" s="5"/>
      <c r="R396" s="5"/>
      <c r="S396" s="5"/>
      <c r="T396" s="3"/>
      <c r="U396" s="3">
        <f t="shared" si="52"/>
        <v>0</v>
      </c>
      <c r="V396" s="3">
        <f t="shared" si="53"/>
        <v>0</v>
      </c>
      <c r="W396" s="3">
        <f t="shared" si="54"/>
        <v>0</v>
      </c>
      <c r="X396" s="6">
        <f t="shared" si="55"/>
        <v>0</v>
      </c>
    </row>
    <row r="397" spans="2:24">
      <c r="B397" s="51" t="s">
        <v>517</v>
      </c>
      <c r="C397" s="89" t="s">
        <v>184</v>
      </c>
      <c r="D397" s="68" t="s">
        <v>185</v>
      </c>
      <c r="E397" s="52">
        <v>1987</v>
      </c>
      <c r="F397" s="28" t="s">
        <v>45</v>
      </c>
      <c r="G397" s="5"/>
      <c r="H397" s="5"/>
      <c r="I397" s="5"/>
      <c r="J397" s="5"/>
      <c r="K397" s="5"/>
      <c r="L397" s="5"/>
      <c r="M397" s="81" t="s">
        <v>180</v>
      </c>
      <c r="N397" s="5"/>
      <c r="O397" s="5"/>
      <c r="P397" s="5"/>
      <c r="Q397" s="5"/>
      <c r="R397" s="5"/>
      <c r="S397" s="5"/>
      <c r="T397" s="3"/>
      <c r="U397" s="3">
        <f t="shared" si="52"/>
        <v>0</v>
      </c>
      <c r="V397" s="3">
        <f t="shared" si="53"/>
        <v>0</v>
      </c>
      <c r="W397" s="3">
        <f t="shared" si="54"/>
        <v>0</v>
      </c>
      <c r="X397" s="6">
        <f t="shared" si="55"/>
        <v>0</v>
      </c>
    </row>
    <row r="398" spans="2:24">
      <c r="F398" s="28" t="s">
        <v>45</v>
      </c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3"/>
      <c r="U398" s="3">
        <f>SUM(G398:T398)-V398</f>
        <v>0</v>
      </c>
      <c r="V398" s="3">
        <f>IF(X398&gt;=11,MIN(G398:T398),"0")+IF(X398&gt;=12,SMALL(G398:T398,2),"0")+IF(X398&gt;=13,SMALL(G398:T398,3),"0")+IF(X398&gt;=14,SMALL(G398:T398,4),"0")</f>
        <v>0</v>
      </c>
      <c r="W398" s="3">
        <f>SUM(G398:T398)</f>
        <v>0</v>
      </c>
      <c r="X398" s="6">
        <f>COUNTIF(G398:T398,"&gt;=1")</f>
        <v>0</v>
      </c>
    </row>
    <row r="399" spans="2:24">
      <c r="F399" s="28" t="s">
        <v>45</v>
      </c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3"/>
      <c r="U399" s="3">
        <f>SUM(G399:T399)-V399</f>
        <v>0</v>
      </c>
      <c r="V399" s="3">
        <f>IF(X399&gt;=11,MIN(G399:T399),"0")+IF(X399&gt;=12,SMALL(G399:T399,2),"0")+IF(X399&gt;=13,SMALL(G399:T399,3),"0")+IF(X399&gt;=14,SMALL(G399:T399,4),"0")</f>
        <v>0</v>
      </c>
      <c r="W399" s="3">
        <f>SUM(G399:T399)</f>
        <v>0</v>
      </c>
      <c r="X399" s="6">
        <f>COUNTIF(G399:T399,"&gt;=1")</f>
        <v>0</v>
      </c>
    </row>
    <row r="400" spans="2:24">
      <c r="F400" s="28" t="s">
        <v>45</v>
      </c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3"/>
      <c r="U400" s="3">
        <f>SUM(G400:T400)-V400</f>
        <v>0</v>
      </c>
      <c r="V400" s="3">
        <f>IF(X400&gt;=11,MIN(G400:T400),"0")+IF(X400&gt;=12,SMALL(G400:T400,2),"0")+IF(X400&gt;=13,SMALL(G400:T400,3),"0")+IF(X400&gt;=14,SMALL(G400:T400,4),"0")</f>
        <v>0</v>
      </c>
      <c r="W400" s="3">
        <f>SUM(G400:T400)</f>
        <v>0</v>
      </c>
      <c r="X400" s="6">
        <f>COUNTIF(G400:T400,"&gt;=1")</f>
        <v>0</v>
      </c>
    </row>
    <row r="401" spans="1:24" s="2" customFormat="1" ht="15" customHeight="1">
      <c r="A401" s="61"/>
      <c r="B401" s="61"/>
      <c r="C401" s="61"/>
      <c r="D401" s="61"/>
      <c r="E401" s="65" t="s">
        <v>92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5"/>
      <c r="R401" s="3"/>
      <c r="S401" s="3"/>
      <c r="T401" s="3"/>
      <c r="U401" s="3"/>
      <c r="V401" s="3"/>
      <c r="W401" s="3"/>
      <c r="X401" s="6"/>
    </row>
    <row r="402" spans="1:24" s="2" customFormat="1" ht="15" customHeight="1">
      <c r="A402" s="63"/>
      <c r="B402" s="51" t="s">
        <v>307</v>
      </c>
      <c r="C402" s="95" t="s">
        <v>12</v>
      </c>
      <c r="D402" s="68" t="s">
        <v>13</v>
      </c>
      <c r="E402" s="52">
        <v>1967</v>
      </c>
      <c r="F402" s="27" t="s">
        <v>46</v>
      </c>
      <c r="G402" s="5">
        <v>20</v>
      </c>
      <c r="H402" s="49">
        <v>20</v>
      </c>
      <c r="I402" s="5">
        <v>20</v>
      </c>
      <c r="J402" s="5">
        <v>20</v>
      </c>
      <c r="K402" s="49">
        <v>20</v>
      </c>
      <c r="L402" s="5">
        <v>20</v>
      </c>
      <c r="M402" s="5">
        <v>20</v>
      </c>
      <c r="N402" s="5">
        <v>20</v>
      </c>
      <c r="O402" s="49"/>
      <c r="P402" s="49"/>
      <c r="Q402" s="49"/>
      <c r="R402" s="5"/>
      <c r="S402" s="5"/>
      <c r="T402" s="3"/>
      <c r="U402" s="3">
        <f t="shared" ref="U402:U423" si="56">SUM(G402:T402)-V402</f>
        <v>160</v>
      </c>
      <c r="V402" s="3">
        <f t="shared" ref="V402:V423" si="57">IF(X402&gt;=11,MIN(G402:T402),"0")+IF(X402&gt;=12,SMALL(G402:T402,2),"0")+IF(X402&gt;=13,SMALL(G402:T402,3),"0")+IF(X402&gt;=14,SMALL(G402:T402,4),"0")</f>
        <v>0</v>
      </c>
      <c r="W402" s="3">
        <f t="shared" ref="W402:W423" si="58">SUM(G402:T402)</f>
        <v>160</v>
      </c>
      <c r="X402" s="6">
        <f t="shared" ref="X402:X423" si="59">COUNTIF(G402:T402,"&gt;=1")</f>
        <v>8</v>
      </c>
    </row>
    <row r="403" spans="1:24" s="2" customFormat="1" ht="15" customHeight="1">
      <c r="A403" s="63"/>
      <c r="B403" s="51" t="s">
        <v>310</v>
      </c>
      <c r="C403" s="95" t="s">
        <v>12</v>
      </c>
      <c r="D403" s="68" t="s">
        <v>13</v>
      </c>
      <c r="E403" s="52">
        <v>1966</v>
      </c>
      <c r="F403" s="27" t="s">
        <v>46</v>
      </c>
      <c r="G403" s="5">
        <v>14</v>
      </c>
      <c r="H403" s="49">
        <v>16</v>
      </c>
      <c r="I403" s="5">
        <v>18</v>
      </c>
      <c r="J403" s="5">
        <v>13</v>
      </c>
      <c r="K403" s="49">
        <v>16</v>
      </c>
      <c r="L403" s="5">
        <v>12</v>
      </c>
      <c r="M403" s="5">
        <v>13</v>
      </c>
      <c r="N403" s="5">
        <v>12</v>
      </c>
      <c r="O403" s="49"/>
      <c r="P403" s="49"/>
      <c r="Q403" s="49"/>
      <c r="R403" s="5"/>
      <c r="S403" s="5"/>
      <c r="T403" s="3"/>
      <c r="U403" s="3">
        <f t="shared" si="56"/>
        <v>114</v>
      </c>
      <c r="V403" s="3">
        <f t="shared" si="57"/>
        <v>0</v>
      </c>
      <c r="W403" s="3">
        <f t="shared" si="58"/>
        <v>114</v>
      </c>
      <c r="X403" s="6">
        <f t="shared" si="59"/>
        <v>8</v>
      </c>
    </row>
    <row r="404" spans="1:24" ht="15" customHeight="1">
      <c r="A404" s="63"/>
      <c r="B404" s="51" t="s">
        <v>394</v>
      </c>
      <c r="C404" s="95" t="s">
        <v>12</v>
      </c>
      <c r="D404" s="68" t="s">
        <v>13</v>
      </c>
      <c r="E404" s="52">
        <v>1967</v>
      </c>
      <c r="F404" s="27" t="s">
        <v>46</v>
      </c>
      <c r="G404" s="5"/>
      <c r="H404" s="49">
        <v>18</v>
      </c>
      <c r="I404" s="5">
        <v>13</v>
      </c>
      <c r="J404" s="5">
        <v>16</v>
      </c>
      <c r="K404" s="49">
        <v>18</v>
      </c>
      <c r="L404" s="5">
        <v>13</v>
      </c>
      <c r="M404" s="5">
        <v>14</v>
      </c>
      <c r="N404" s="5">
        <v>16</v>
      </c>
      <c r="O404" s="49"/>
      <c r="P404" s="49"/>
      <c r="Q404" s="49"/>
      <c r="R404" s="5"/>
      <c r="S404" s="5"/>
      <c r="T404" s="3"/>
      <c r="U404" s="3">
        <f t="shared" si="56"/>
        <v>108</v>
      </c>
      <c r="V404" s="3">
        <f t="shared" si="57"/>
        <v>0</v>
      </c>
      <c r="W404" s="3">
        <f t="shared" si="58"/>
        <v>108</v>
      </c>
      <c r="X404" s="6">
        <f t="shared" si="59"/>
        <v>7</v>
      </c>
    </row>
    <row r="405" spans="1:24" ht="15" customHeight="1">
      <c r="A405" s="63"/>
      <c r="B405" s="119" t="s">
        <v>422</v>
      </c>
      <c r="C405" s="88" t="s">
        <v>9</v>
      </c>
      <c r="D405" s="68" t="s">
        <v>164</v>
      </c>
      <c r="E405" s="3">
        <v>1971</v>
      </c>
      <c r="F405" s="27" t="s">
        <v>46</v>
      </c>
      <c r="G405" s="5"/>
      <c r="H405" s="5"/>
      <c r="I405" s="5">
        <v>16</v>
      </c>
      <c r="J405" s="5">
        <v>12</v>
      </c>
      <c r="K405" s="49">
        <v>13</v>
      </c>
      <c r="L405" s="5">
        <v>11</v>
      </c>
      <c r="M405" s="5"/>
      <c r="N405" s="5">
        <v>13</v>
      </c>
      <c r="O405" s="5"/>
      <c r="P405" s="5"/>
      <c r="Q405" s="49"/>
      <c r="R405" s="5"/>
      <c r="S405" s="5"/>
      <c r="T405" s="3"/>
      <c r="U405" s="3">
        <f t="shared" si="56"/>
        <v>65</v>
      </c>
      <c r="V405" s="3">
        <f t="shared" si="57"/>
        <v>0</v>
      </c>
      <c r="W405" s="3">
        <f t="shared" si="58"/>
        <v>65</v>
      </c>
      <c r="X405" s="6">
        <f t="shared" si="59"/>
        <v>5</v>
      </c>
    </row>
    <row r="406" spans="1:24" s="2" customFormat="1" ht="15" customHeight="1">
      <c r="A406" s="63"/>
      <c r="B406" s="51" t="s">
        <v>312</v>
      </c>
      <c r="C406" s="95" t="s">
        <v>12</v>
      </c>
      <c r="D406" s="68" t="s">
        <v>13</v>
      </c>
      <c r="E406" s="52">
        <v>1968</v>
      </c>
      <c r="F406" s="27" t="s">
        <v>46</v>
      </c>
      <c r="G406" s="5">
        <v>12</v>
      </c>
      <c r="H406" s="49">
        <v>10</v>
      </c>
      <c r="I406" s="5"/>
      <c r="J406" s="5">
        <v>8</v>
      </c>
      <c r="K406" s="49">
        <v>10</v>
      </c>
      <c r="L406" s="5">
        <v>5</v>
      </c>
      <c r="M406" s="5">
        <v>9</v>
      </c>
      <c r="N406" s="5">
        <v>9</v>
      </c>
      <c r="O406" s="49"/>
      <c r="P406" s="49"/>
      <c r="Q406" s="49"/>
      <c r="R406" s="5"/>
      <c r="S406" s="5"/>
      <c r="T406" s="3"/>
      <c r="U406" s="3">
        <f t="shared" si="56"/>
        <v>63</v>
      </c>
      <c r="V406" s="3">
        <f t="shared" si="57"/>
        <v>0</v>
      </c>
      <c r="W406" s="3">
        <f t="shared" si="58"/>
        <v>63</v>
      </c>
      <c r="X406" s="6">
        <f t="shared" si="59"/>
        <v>7</v>
      </c>
    </row>
    <row r="407" spans="1:24" s="2" customFormat="1" ht="15" customHeight="1">
      <c r="A407" s="63"/>
      <c r="B407" s="51" t="s">
        <v>311</v>
      </c>
      <c r="C407" s="140" t="s">
        <v>27</v>
      </c>
      <c r="D407" s="68" t="s">
        <v>28</v>
      </c>
      <c r="E407" s="52">
        <v>1969</v>
      </c>
      <c r="F407" s="27" t="s">
        <v>46</v>
      </c>
      <c r="G407" s="5">
        <v>13</v>
      </c>
      <c r="H407" s="49">
        <v>14</v>
      </c>
      <c r="I407" s="5">
        <v>14</v>
      </c>
      <c r="J407" s="5">
        <v>11</v>
      </c>
      <c r="K407" s="49"/>
      <c r="L407" s="5">
        <v>8</v>
      </c>
      <c r="M407" s="5"/>
      <c r="N407" s="5"/>
      <c r="O407" s="49"/>
      <c r="P407" s="49"/>
      <c r="Q407" s="49"/>
      <c r="R407" s="5"/>
      <c r="S407" s="5"/>
      <c r="T407" s="3"/>
      <c r="U407" s="3">
        <f t="shared" si="56"/>
        <v>60</v>
      </c>
      <c r="V407" s="3">
        <f t="shared" si="57"/>
        <v>0</v>
      </c>
      <c r="W407" s="3">
        <f t="shared" si="58"/>
        <v>60</v>
      </c>
      <c r="X407" s="6">
        <f t="shared" si="59"/>
        <v>5</v>
      </c>
    </row>
    <row r="408" spans="1:24" ht="15" customHeight="1">
      <c r="A408" s="63"/>
      <c r="B408" s="51" t="s">
        <v>309</v>
      </c>
      <c r="C408" s="87" t="s">
        <v>15</v>
      </c>
      <c r="D408" s="68" t="s">
        <v>127</v>
      </c>
      <c r="E408" s="52">
        <v>1972</v>
      </c>
      <c r="F408" s="27" t="s">
        <v>46</v>
      </c>
      <c r="G408" s="5">
        <v>16</v>
      </c>
      <c r="H408" s="49"/>
      <c r="I408" s="5"/>
      <c r="J408" s="5"/>
      <c r="K408" s="49"/>
      <c r="L408" s="5">
        <v>14</v>
      </c>
      <c r="M408" s="5">
        <v>16</v>
      </c>
      <c r="N408" s="5">
        <v>14</v>
      </c>
      <c r="O408" s="49"/>
      <c r="P408" s="49"/>
      <c r="Q408" s="49"/>
      <c r="R408" s="5"/>
      <c r="S408" s="5"/>
      <c r="T408" s="3"/>
      <c r="U408" s="3">
        <f t="shared" si="56"/>
        <v>60</v>
      </c>
      <c r="V408" s="3">
        <f t="shared" si="57"/>
        <v>0</v>
      </c>
      <c r="W408" s="3">
        <f t="shared" si="58"/>
        <v>60</v>
      </c>
      <c r="X408" s="6">
        <f t="shared" si="59"/>
        <v>4</v>
      </c>
    </row>
    <row r="409" spans="1:24" ht="15" customHeight="1">
      <c r="A409" s="63"/>
      <c r="B409" s="51" t="s">
        <v>396</v>
      </c>
      <c r="C409" s="88" t="s">
        <v>9</v>
      </c>
      <c r="D409" s="68" t="s">
        <v>164</v>
      </c>
      <c r="E409" s="52">
        <v>1970</v>
      </c>
      <c r="F409" s="27" t="s">
        <v>46</v>
      </c>
      <c r="G409" s="5"/>
      <c r="H409" s="49">
        <v>12</v>
      </c>
      <c r="I409" s="5">
        <v>11</v>
      </c>
      <c r="J409" s="5">
        <v>9</v>
      </c>
      <c r="K409" s="49">
        <v>9</v>
      </c>
      <c r="L409" s="5">
        <v>6</v>
      </c>
      <c r="M409" s="5">
        <v>11</v>
      </c>
      <c r="N409" s="5"/>
      <c r="O409" s="49"/>
      <c r="P409" s="49"/>
      <c r="Q409" s="49"/>
      <c r="R409" s="5"/>
      <c r="S409" s="5"/>
      <c r="T409" s="3"/>
      <c r="U409" s="3">
        <f t="shared" si="56"/>
        <v>58</v>
      </c>
      <c r="V409" s="3">
        <f t="shared" si="57"/>
        <v>0</v>
      </c>
      <c r="W409" s="3">
        <f t="shared" si="58"/>
        <v>58</v>
      </c>
      <c r="X409" s="6">
        <f t="shared" si="59"/>
        <v>6</v>
      </c>
    </row>
    <row r="410" spans="1:24" ht="15" customHeight="1">
      <c r="A410" s="48"/>
      <c r="B410" s="69" t="s">
        <v>308</v>
      </c>
      <c r="C410" s="132" t="s">
        <v>135</v>
      </c>
      <c r="D410" s="77" t="s">
        <v>136</v>
      </c>
      <c r="E410" s="52">
        <v>1971</v>
      </c>
      <c r="F410" s="27" t="s">
        <v>46</v>
      </c>
      <c r="G410" s="5">
        <v>18</v>
      </c>
      <c r="H410" s="81" t="s">
        <v>180</v>
      </c>
      <c r="I410" s="5"/>
      <c r="J410" s="5"/>
      <c r="K410" s="49"/>
      <c r="L410" s="5">
        <v>18</v>
      </c>
      <c r="M410" s="5">
        <v>18</v>
      </c>
      <c r="N410" s="5"/>
      <c r="O410" s="49"/>
      <c r="P410" s="49"/>
      <c r="Q410" s="49"/>
      <c r="R410" s="5"/>
      <c r="S410" s="5"/>
      <c r="T410" s="3"/>
      <c r="U410" s="3">
        <f t="shared" si="56"/>
        <v>54</v>
      </c>
      <c r="V410" s="3">
        <f t="shared" si="57"/>
        <v>0</v>
      </c>
      <c r="W410" s="3">
        <f t="shared" si="58"/>
        <v>54</v>
      </c>
      <c r="X410" s="6">
        <f t="shared" si="59"/>
        <v>3</v>
      </c>
    </row>
    <row r="411" spans="1:24" ht="15" customHeight="1">
      <c r="A411" s="48"/>
      <c r="B411" s="51" t="s">
        <v>313</v>
      </c>
      <c r="C411" s="88" t="s">
        <v>29</v>
      </c>
      <c r="D411" s="68" t="s">
        <v>30</v>
      </c>
      <c r="E411" s="52">
        <v>1968</v>
      </c>
      <c r="F411" s="27" t="s">
        <v>46</v>
      </c>
      <c r="G411" s="5">
        <v>11</v>
      </c>
      <c r="H411" s="49">
        <v>11</v>
      </c>
      <c r="I411" s="5">
        <v>8</v>
      </c>
      <c r="J411" s="5"/>
      <c r="K411" s="49">
        <v>8</v>
      </c>
      <c r="L411" s="5">
        <v>3</v>
      </c>
      <c r="M411" s="5">
        <v>7</v>
      </c>
      <c r="N411" s="5">
        <v>4</v>
      </c>
      <c r="O411" s="49"/>
      <c r="P411" s="49"/>
      <c r="Q411" s="49"/>
      <c r="R411" s="5"/>
      <c r="S411" s="5"/>
      <c r="T411" s="3"/>
      <c r="U411" s="3">
        <f t="shared" si="56"/>
        <v>52</v>
      </c>
      <c r="V411" s="3">
        <f t="shared" si="57"/>
        <v>0</v>
      </c>
      <c r="W411" s="3">
        <f t="shared" si="58"/>
        <v>52</v>
      </c>
      <c r="X411" s="6">
        <f t="shared" si="59"/>
        <v>7</v>
      </c>
    </row>
    <row r="412" spans="1:24" ht="15" customHeight="1">
      <c r="A412" s="48"/>
      <c r="B412" s="4" t="s">
        <v>472</v>
      </c>
      <c r="C412" s="87" t="s">
        <v>15</v>
      </c>
      <c r="D412" s="128" t="s">
        <v>127</v>
      </c>
      <c r="E412" s="3">
        <v>1972</v>
      </c>
      <c r="F412" s="27" t="s">
        <v>46</v>
      </c>
      <c r="G412" s="5"/>
      <c r="H412" s="5"/>
      <c r="I412" s="5"/>
      <c r="J412" s="5">
        <v>18</v>
      </c>
      <c r="K412" s="49"/>
      <c r="L412" s="5">
        <v>16</v>
      </c>
      <c r="M412" s="5"/>
      <c r="N412" s="5">
        <v>18</v>
      </c>
      <c r="O412" s="5"/>
      <c r="P412" s="5"/>
      <c r="Q412" s="5"/>
      <c r="R412" s="5"/>
      <c r="S412" s="5"/>
      <c r="T412" s="3"/>
      <c r="U412" s="3">
        <f t="shared" si="56"/>
        <v>52</v>
      </c>
      <c r="V412" s="3">
        <f t="shared" si="57"/>
        <v>0</v>
      </c>
      <c r="W412" s="3">
        <f t="shared" si="58"/>
        <v>52</v>
      </c>
      <c r="X412" s="6">
        <f t="shared" si="59"/>
        <v>3</v>
      </c>
    </row>
    <row r="413" spans="1:24" ht="15" customHeight="1">
      <c r="A413" s="48"/>
      <c r="B413" s="4" t="s">
        <v>423</v>
      </c>
      <c r="C413" s="88" t="s">
        <v>29</v>
      </c>
      <c r="D413" s="129" t="s">
        <v>30</v>
      </c>
      <c r="E413" s="3">
        <v>1965</v>
      </c>
      <c r="F413" s="27" t="s">
        <v>46</v>
      </c>
      <c r="G413" s="5"/>
      <c r="H413" s="5"/>
      <c r="I413" s="5">
        <v>12</v>
      </c>
      <c r="J413" s="81" t="s">
        <v>180</v>
      </c>
      <c r="K413" s="49">
        <v>12</v>
      </c>
      <c r="L413" s="5">
        <v>9</v>
      </c>
      <c r="M413" s="5">
        <v>10</v>
      </c>
      <c r="N413" s="5"/>
      <c r="O413" s="5"/>
      <c r="P413" s="5"/>
      <c r="Q413" s="49"/>
      <c r="R413" s="5"/>
      <c r="S413" s="5"/>
      <c r="T413" s="49"/>
      <c r="U413" s="3">
        <f t="shared" si="56"/>
        <v>43</v>
      </c>
      <c r="V413" s="3">
        <f t="shared" si="57"/>
        <v>0</v>
      </c>
      <c r="W413" s="3">
        <f t="shared" si="58"/>
        <v>43</v>
      </c>
      <c r="X413" s="6">
        <f t="shared" si="59"/>
        <v>4</v>
      </c>
    </row>
    <row r="414" spans="1:24" ht="15" customHeight="1">
      <c r="A414" s="48"/>
      <c r="B414" s="4" t="s">
        <v>425</v>
      </c>
      <c r="C414" s="95" t="s">
        <v>12</v>
      </c>
      <c r="D414" s="118" t="s">
        <v>13</v>
      </c>
      <c r="E414" s="3">
        <v>1963</v>
      </c>
      <c r="F414" s="27" t="s">
        <v>46</v>
      </c>
      <c r="G414" s="5"/>
      <c r="H414" s="5"/>
      <c r="I414" s="5">
        <v>9</v>
      </c>
      <c r="J414" s="5">
        <v>7</v>
      </c>
      <c r="K414" s="49">
        <v>7</v>
      </c>
      <c r="L414" s="5">
        <v>4</v>
      </c>
      <c r="M414" s="5">
        <v>8</v>
      </c>
      <c r="N414" s="5">
        <v>5</v>
      </c>
      <c r="O414" s="5"/>
      <c r="P414" s="5"/>
      <c r="Q414" s="5"/>
      <c r="R414" s="5"/>
      <c r="S414" s="5"/>
      <c r="T414" s="3"/>
      <c r="U414" s="3">
        <f t="shared" si="56"/>
        <v>40</v>
      </c>
      <c r="V414" s="3">
        <f t="shared" si="57"/>
        <v>0</v>
      </c>
      <c r="W414" s="3">
        <f t="shared" si="58"/>
        <v>40</v>
      </c>
      <c r="X414" s="6">
        <f t="shared" si="59"/>
        <v>6</v>
      </c>
    </row>
    <row r="415" spans="1:24" ht="15" customHeight="1">
      <c r="A415" s="48"/>
      <c r="B415" s="51" t="s">
        <v>487</v>
      </c>
      <c r="C415" s="91" t="s">
        <v>14</v>
      </c>
      <c r="D415" s="128" t="s">
        <v>122</v>
      </c>
      <c r="E415" s="52">
        <v>1964</v>
      </c>
      <c r="F415" s="27" t="s">
        <v>46</v>
      </c>
      <c r="G415" s="5"/>
      <c r="H415" s="5"/>
      <c r="I415" s="5"/>
      <c r="J415" s="5"/>
      <c r="K415" s="49">
        <v>11</v>
      </c>
      <c r="L415" s="5">
        <v>7</v>
      </c>
      <c r="M415" s="5">
        <v>12</v>
      </c>
      <c r="N415" s="5">
        <v>8</v>
      </c>
      <c r="O415" s="5"/>
      <c r="P415" s="5"/>
      <c r="Q415" s="5"/>
      <c r="R415" s="5"/>
      <c r="S415" s="5"/>
      <c r="T415" s="3"/>
      <c r="U415" s="3">
        <f t="shared" si="56"/>
        <v>38</v>
      </c>
      <c r="V415" s="3">
        <f t="shared" si="57"/>
        <v>0</v>
      </c>
      <c r="W415" s="3">
        <f t="shared" si="58"/>
        <v>38</v>
      </c>
      <c r="X415" s="6">
        <f t="shared" si="59"/>
        <v>4</v>
      </c>
    </row>
    <row r="416" spans="1:24">
      <c r="B416" s="146" t="s">
        <v>486</v>
      </c>
      <c r="C416" s="92" t="s">
        <v>21</v>
      </c>
      <c r="D416" s="128" t="s">
        <v>22</v>
      </c>
      <c r="E416" s="147">
        <v>1972</v>
      </c>
      <c r="F416" s="27" t="s">
        <v>46</v>
      </c>
      <c r="G416" s="5"/>
      <c r="H416" s="5"/>
      <c r="I416" s="5"/>
      <c r="J416" s="5"/>
      <c r="K416" s="49">
        <v>14</v>
      </c>
      <c r="L416" s="5"/>
      <c r="M416" s="5"/>
      <c r="N416" s="5">
        <v>11</v>
      </c>
      <c r="O416" s="5"/>
      <c r="P416" s="5"/>
      <c r="Q416" s="5"/>
      <c r="R416" s="5"/>
      <c r="S416" s="5"/>
      <c r="T416" s="3"/>
      <c r="U416" s="3">
        <f t="shared" si="56"/>
        <v>25</v>
      </c>
      <c r="V416" s="3">
        <f t="shared" si="57"/>
        <v>0</v>
      </c>
      <c r="W416" s="3">
        <f t="shared" si="58"/>
        <v>25</v>
      </c>
      <c r="X416" s="6">
        <f t="shared" si="59"/>
        <v>2</v>
      </c>
    </row>
    <row r="417" spans="1:24">
      <c r="B417" s="51" t="s">
        <v>395</v>
      </c>
      <c r="C417" s="99" t="s">
        <v>27</v>
      </c>
      <c r="D417" s="68" t="s">
        <v>28</v>
      </c>
      <c r="E417" s="52">
        <v>1966</v>
      </c>
      <c r="F417" s="27" t="s">
        <v>46</v>
      </c>
      <c r="G417" s="5"/>
      <c r="H417" s="49">
        <v>13</v>
      </c>
      <c r="I417" s="5"/>
      <c r="J417" s="5"/>
      <c r="K417" s="49"/>
      <c r="L417" s="5">
        <v>10</v>
      </c>
      <c r="M417" s="5"/>
      <c r="N417" s="5"/>
      <c r="O417" s="49"/>
      <c r="P417" s="49"/>
      <c r="Q417" s="49"/>
      <c r="R417" s="5"/>
      <c r="S417" s="5"/>
      <c r="T417" s="3"/>
      <c r="U417" s="3">
        <f t="shared" si="56"/>
        <v>23</v>
      </c>
      <c r="V417" s="3">
        <f t="shared" si="57"/>
        <v>0</v>
      </c>
      <c r="W417" s="3">
        <f t="shared" si="58"/>
        <v>23</v>
      </c>
      <c r="X417" s="6">
        <f t="shared" si="59"/>
        <v>2</v>
      </c>
    </row>
    <row r="418" spans="1:24">
      <c r="B418" s="4" t="s">
        <v>424</v>
      </c>
      <c r="C418" s="95" t="s">
        <v>12</v>
      </c>
      <c r="D418" s="118" t="s">
        <v>13</v>
      </c>
      <c r="E418" s="3">
        <v>1972</v>
      </c>
      <c r="F418" s="27" t="s">
        <v>46</v>
      </c>
      <c r="G418" s="5"/>
      <c r="H418" s="5"/>
      <c r="I418" s="5">
        <v>10</v>
      </c>
      <c r="J418" s="5">
        <v>6</v>
      </c>
      <c r="K418" s="49"/>
      <c r="L418" s="5"/>
      <c r="M418" s="5"/>
      <c r="N418" s="5">
        <v>7</v>
      </c>
      <c r="O418" s="5"/>
      <c r="P418" s="5"/>
      <c r="Q418" s="5"/>
      <c r="R418" s="5"/>
      <c r="S418" s="5"/>
      <c r="T418" s="3"/>
      <c r="U418" s="3">
        <f t="shared" si="56"/>
        <v>23</v>
      </c>
      <c r="V418" s="3">
        <f t="shared" si="57"/>
        <v>0</v>
      </c>
      <c r="W418" s="3">
        <f t="shared" si="58"/>
        <v>23</v>
      </c>
      <c r="X418" s="6">
        <f t="shared" si="59"/>
        <v>3</v>
      </c>
    </row>
    <row r="419" spans="1:24">
      <c r="B419" s="51" t="s">
        <v>314</v>
      </c>
      <c r="C419" s="89" t="s">
        <v>34</v>
      </c>
      <c r="D419" s="133" t="s">
        <v>35</v>
      </c>
      <c r="E419" s="52">
        <v>1967</v>
      </c>
      <c r="F419" s="27" t="s">
        <v>46</v>
      </c>
      <c r="G419" s="5">
        <v>10</v>
      </c>
      <c r="H419" s="49"/>
      <c r="I419" s="5"/>
      <c r="J419" s="5">
        <v>10</v>
      </c>
      <c r="K419" s="49"/>
      <c r="L419" s="5"/>
      <c r="M419" s="5"/>
      <c r="N419" s="5"/>
      <c r="O419" s="49"/>
      <c r="P419" s="49"/>
      <c r="Q419" s="49"/>
      <c r="R419" s="5"/>
      <c r="S419" s="5"/>
      <c r="T419" s="3"/>
      <c r="U419" s="3">
        <f t="shared" si="56"/>
        <v>20</v>
      </c>
      <c r="V419" s="3">
        <f t="shared" si="57"/>
        <v>0</v>
      </c>
      <c r="W419" s="3">
        <f t="shared" si="58"/>
        <v>20</v>
      </c>
      <c r="X419" s="6">
        <f t="shared" si="59"/>
        <v>2</v>
      </c>
    </row>
    <row r="420" spans="1:24">
      <c r="B420" s="70" t="s">
        <v>474</v>
      </c>
      <c r="C420" s="159" t="s">
        <v>151</v>
      </c>
      <c r="D420" s="129" t="s">
        <v>18</v>
      </c>
      <c r="E420" s="52">
        <v>1970</v>
      </c>
      <c r="F420" s="27" t="s">
        <v>46</v>
      </c>
      <c r="G420" s="5"/>
      <c r="H420" s="5"/>
      <c r="I420" s="5"/>
      <c r="J420" s="5">
        <v>14</v>
      </c>
      <c r="K420" s="49"/>
      <c r="L420" s="5"/>
      <c r="M420" s="5"/>
      <c r="N420" s="5"/>
      <c r="O420" s="5"/>
      <c r="P420" s="5"/>
      <c r="Q420" s="5"/>
      <c r="R420" s="5"/>
      <c r="S420" s="5"/>
      <c r="T420" s="3"/>
      <c r="U420" s="3">
        <f t="shared" si="56"/>
        <v>14</v>
      </c>
      <c r="V420" s="3">
        <f t="shared" si="57"/>
        <v>0</v>
      </c>
      <c r="W420" s="3">
        <f t="shared" si="58"/>
        <v>14</v>
      </c>
      <c r="X420" s="6">
        <f t="shared" si="59"/>
        <v>1</v>
      </c>
    </row>
    <row r="421" spans="1:24">
      <c r="B421" s="73" t="s">
        <v>538</v>
      </c>
      <c r="C421" s="93" t="s">
        <v>145</v>
      </c>
      <c r="D421" s="165" t="s">
        <v>146</v>
      </c>
      <c r="E421" s="74">
        <v>1965</v>
      </c>
      <c r="F421" s="27" t="s">
        <v>46</v>
      </c>
      <c r="G421" s="5"/>
      <c r="H421" s="5"/>
      <c r="I421" s="5"/>
      <c r="J421" s="5"/>
      <c r="K421" s="5"/>
      <c r="L421" s="5"/>
      <c r="M421" s="5"/>
      <c r="N421" s="5">
        <v>10</v>
      </c>
      <c r="O421" s="5"/>
      <c r="P421" s="5"/>
      <c r="Q421" s="5"/>
      <c r="R421" s="5"/>
      <c r="S421" s="5"/>
      <c r="T421" s="3"/>
      <c r="U421" s="3">
        <f t="shared" si="56"/>
        <v>10</v>
      </c>
      <c r="V421" s="3">
        <f t="shared" si="57"/>
        <v>0</v>
      </c>
      <c r="W421" s="3">
        <f t="shared" si="58"/>
        <v>10</v>
      </c>
      <c r="X421" s="6">
        <f t="shared" si="59"/>
        <v>1</v>
      </c>
    </row>
    <row r="422" spans="1:24">
      <c r="B422" s="4" t="s">
        <v>539</v>
      </c>
      <c r="C422" s="92" t="s">
        <v>21</v>
      </c>
      <c r="D422" s="133" t="s">
        <v>22</v>
      </c>
      <c r="E422" s="3">
        <v>1969</v>
      </c>
      <c r="F422" s="27" t="s">
        <v>46</v>
      </c>
      <c r="G422" s="5"/>
      <c r="H422" s="5"/>
      <c r="I422" s="5"/>
      <c r="J422" s="5"/>
      <c r="K422" s="5"/>
      <c r="L422" s="5"/>
      <c r="M422" s="5"/>
      <c r="N422" s="5">
        <v>6</v>
      </c>
      <c r="O422" s="5"/>
      <c r="P422" s="5"/>
      <c r="Q422" s="5"/>
      <c r="R422" s="5"/>
      <c r="S422" s="5"/>
      <c r="T422" s="3"/>
      <c r="U422" s="3">
        <f t="shared" si="56"/>
        <v>6</v>
      </c>
      <c r="V422" s="3">
        <f t="shared" si="57"/>
        <v>0</v>
      </c>
      <c r="W422" s="3">
        <f t="shared" si="58"/>
        <v>6</v>
      </c>
      <c r="X422" s="6">
        <f t="shared" si="59"/>
        <v>1</v>
      </c>
    </row>
    <row r="423" spans="1:24">
      <c r="B423" s="119" t="s">
        <v>475</v>
      </c>
      <c r="C423" s="98" t="s">
        <v>133</v>
      </c>
      <c r="D423" s="115" t="s">
        <v>25</v>
      </c>
      <c r="E423" s="3">
        <v>1964</v>
      </c>
      <c r="F423" s="27" t="s">
        <v>46</v>
      </c>
      <c r="G423" s="5"/>
      <c r="H423" s="5"/>
      <c r="I423" s="5"/>
      <c r="J423" s="5">
        <v>5</v>
      </c>
      <c r="K423" s="49"/>
      <c r="L423" s="5"/>
      <c r="M423" s="5"/>
      <c r="N423" s="5"/>
      <c r="O423" s="5"/>
      <c r="P423" s="5"/>
      <c r="Q423" s="5"/>
      <c r="R423" s="5"/>
      <c r="S423" s="5"/>
      <c r="T423" s="3"/>
      <c r="U423" s="3">
        <f t="shared" si="56"/>
        <v>5</v>
      </c>
      <c r="V423" s="3">
        <f t="shared" si="57"/>
        <v>0</v>
      </c>
      <c r="W423" s="3">
        <f t="shared" si="58"/>
        <v>5</v>
      </c>
      <c r="X423" s="6">
        <f t="shared" si="59"/>
        <v>1</v>
      </c>
    </row>
    <row r="424" spans="1:24">
      <c r="F424" s="27" t="s">
        <v>46</v>
      </c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3"/>
      <c r="U424" s="3">
        <f>SUM(G424:T424)-V424</f>
        <v>0</v>
      </c>
      <c r="V424" s="3">
        <f>IF(X424&gt;=11,MIN(G424:T424),"0")+IF(X424&gt;=12,SMALL(G424:T424,2),"0")+IF(X424&gt;=13,SMALL(G424:T424,3),"0")+IF(X424&gt;=14,SMALL(G424:T424,4),"0")</f>
        <v>0</v>
      </c>
      <c r="W424" s="3">
        <f>SUM(G424:T424)</f>
        <v>0</v>
      </c>
      <c r="X424" s="6">
        <f>COUNTIF(G424:T424,"&gt;=1")</f>
        <v>0</v>
      </c>
    </row>
    <row r="425" spans="1:24">
      <c r="F425" s="27" t="s">
        <v>46</v>
      </c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3"/>
      <c r="U425" s="3">
        <f>SUM(G425:T425)-V425</f>
        <v>0</v>
      </c>
      <c r="V425" s="3">
        <f>IF(X425&gt;=11,MIN(G425:T425),"0")+IF(X425&gt;=12,SMALL(G425:T425,2),"0")+IF(X425&gt;=13,SMALL(G425:T425,3),"0")+IF(X425&gt;=14,SMALL(G425:T425,4),"0")</f>
        <v>0</v>
      </c>
      <c r="W425" s="3">
        <f>SUM(G425:T425)</f>
        <v>0</v>
      </c>
      <c r="X425" s="6">
        <f>COUNTIF(G425:T425,"&gt;=1")</f>
        <v>0</v>
      </c>
    </row>
    <row r="426" spans="1:24">
      <c r="F426" s="27" t="s">
        <v>46</v>
      </c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3"/>
      <c r="U426" s="3">
        <f>SUM(G426:T426)-V426</f>
        <v>0</v>
      </c>
      <c r="V426" s="3">
        <f>IF(X426&gt;=11,MIN(G426:T426),"0")+IF(X426&gt;=12,SMALL(G426:T426,2),"0")+IF(X426&gt;=13,SMALL(G426:T426,3),"0")+IF(X426&gt;=14,SMALL(G426:T426,4),"0")</f>
        <v>0</v>
      </c>
      <c r="W426" s="3">
        <f>SUM(G426:T426)</f>
        <v>0</v>
      </c>
      <c r="X426" s="6">
        <f>COUNTIF(G426:T426,"&gt;=1")</f>
        <v>0</v>
      </c>
    </row>
    <row r="427" spans="1:24" s="2" customFormat="1" ht="15" customHeight="1">
      <c r="A427" s="64"/>
      <c r="B427" s="62"/>
      <c r="C427" s="61"/>
      <c r="D427" s="61"/>
      <c r="E427" s="65" t="s">
        <v>93</v>
      </c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3"/>
      <c r="U427" s="3"/>
      <c r="V427" s="3"/>
      <c r="W427" s="3"/>
      <c r="X427" s="6"/>
    </row>
    <row r="428" spans="1:24" ht="15" customHeight="1">
      <c r="A428" s="63"/>
      <c r="B428" s="51" t="s">
        <v>399</v>
      </c>
      <c r="C428" s="88" t="s">
        <v>29</v>
      </c>
      <c r="D428" s="68" t="s">
        <v>30</v>
      </c>
      <c r="E428" s="52">
        <v>1952</v>
      </c>
      <c r="F428" s="28" t="s">
        <v>47</v>
      </c>
      <c r="G428" s="5"/>
      <c r="H428" s="49">
        <v>16</v>
      </c>
      <c r="I428" s="5">
        <v>14</v>
      </c>
      <c r="J428" s="5">
        <v>14</v>
      </c>
      <c r="K428" s="49">
        <v>18</v>
      </c>
      <c r="L428" s="5">
        <v>20</v>
      </c>
      <c r="M428" s="5">
        <v>16</v>
      </c>
      <c r="N428" s="5">
        <v>18</v>
      </c>
      <c r="O428" s="5"/>
      <c r="P428" s="5"/>
      <c r="Q428" s="5"/>
      <c r="R428" s="5"/>
      <c r="S428" s="5"/>
      <c r="T428" s="3"/>
      <c r="U428" s="3">
        <f t="shared" ref="U428:U439" si="60">SUM(G428:T428)-V428</f>
        <v>116</v>
      </c>
      <c r="V428" s="3">
        <f t="shared" ref="V428:V439" si="61">IF(X428&gt;=11,MIN(G428:T428),"0")+IF(X428&gt;=12,SMALL(G428:T428,2),"0")+IF(X428&gt;=13,SMALL(G428:T428,3),"0")+IF(X428&gt;=14,SMALL(G428:T428,4),"0")</f>
        <v>0</v>
      </c>
      <c r="W428" s="3">
        <f t="shared" ref="W428:W439" si="62">SUM(G428:T428)</f>
        <v>116</v>
      </c>
      <c r="X428" s="6">
        <f t="shared" ref="X428:X439" si="63">COUNTIF(G428:T428,"&gt;=1")</f>
        <v>7</v>
      </c>
    </row>
    <row r="429" spans="1:24" s="2" customFormat="1" ht="15" customHeight="1">
      <c r="A429" s="63"/>
      <c r="B429" s="51" t="s">
        <v>397</v>
      </c>
      <c r="C429" s="99" t="s">
        <v>27</v>
      </c>
      <c r="D429" s="68" t="s">
        <v>28</v>
      </c>
      <c r="E429" s="52">
        <v>1959</v>
      </c>
      <c r="F429" s="28" t="s">
        <v>47</v>
      </c>
      <c r="G429" s="5"/>
      <c r="H429" s="49">
        <v>20</v>
      </c>
      <c r="I429" s="5">
        <v>20</v>
      </c>
      <c r="J429" s="5">
        <v>20</v>
      </c>
      <c r="K429" s="49"/>
      <c r="L429" s="5"/>
      <c r="M429" s="5">
        <v>20</v>
      </c>
      <c r="N429" s="5">
        <v>20</v>
      </c>
      <c r="O429" s="49"/>
      <c r="P429" s="5"/>
      <c r="Q429" s="5"/>
      <c r="R429" s="5"/>
      <c r="S429" s="5"/>
      <c r="T429" s="3"/>
      <c r="U429" s="3">
        <f t="shared" si="60"/>
        <v>100</v>
      </c>
      <c r="V429" s="3">
        <f t="shared" si="61"/>
        <v>0</v>
      </c>
      <c r="W429" s="3">
        <f t="shared" si="62"/>
        <v>100</v>
      </c>
      <c r="X429" s="6">
        <f t="shared" si="63"/>
        <v>5</v>
      </c>
    </row>
    <row r="430" spans="1:24" s="2" customFormat="1" ht="15" customHeight="1">
      <c r="A430" s="63"/>
      <c r="B430" s="51" t="s">
        <v>403</v>
      </c>
      <c r="C430" s="145" t="s">
        <v>406</v>
      </c>
      <c r="D430" s="117" t="s">
        <v>407</v>
      </c>
      <c r="E430" s="50">
        <v>1960</v>
      </c>
      <c r="F430" s="28" t="s">
        <v>47</v>
      </c>
      <c r="G430" s="5"/>
      <c r="H430" s="49">
        <v>11</v>
      </c>
      <c r="I430" s="5">
        <v>11</v>
      </c>
      <c r="J430" s="5">
        <v>10</v>
      </c>
      <c r="K430" s="49">
        <v>14</v>
      </c>
      <c r="L430" s="5">
        <v>14</v>
      </c>
      <c r="M430" s="5">
        <v>13</v>
      </c>
      <c r="N430" s="5">
        <v>14</v>
      </c>
      <c r="O430" s="5"/>
      <c r="P430" s="5"/>
      <c r="Q430" s="5"/>
      <c r="R430" s="5"/>
      <c r="S430" s="5"/>
      <c r="T430" s="3"/>
      <c r="U430" s="3">
        <f t="shared" si="60"/>
        <v>87</v>
      </c>
      <c r="V430" s="3">
        <f t="shared" si="61"/>
        <v>0</v>
      </c>
      <c r="W430" s="3">
        <f t="shared" si="62"/>
        <v>87</v>
      </c>
      <c r="X430" s="6">
        <f t="shared" si="63"/>
        <v>7</v>
      </c>
    </row>
    <row r="431" spans="1:24" s="2" customFormat="1" ht="15" customHeight="1">
      <c r="A431" s="63"/>
      <c r="B431" s="51" t="s">
        <v>401</v>
      </c>
      <c r="C431" s="87" t="s">
        <v>15</v>
      </c>
      <c r="D431" s="68" t="s">
        <v>127</v>
      </c>
      <c r="E431" s="52">
        <v>1959</v>
      </c>
      <c r="F431" s="28" t="s">
        <v>47</v>
      </c>
      <c r="G431" s="5"/>
      <c r="H431" s="49">
        <v>13</v>
      </c>
      <c r="I431" s="5">
        <v>12</v>
      </c>
      <c r="J431" s="5">
        <v>11</v>
      </c>
      <c r="K431" s="49">
        <v>16</v>
      </c>
      <c r="L431" s="5">
        <v>16</v>
      </c>
      <c r="M431" s="5"/>
      <c r="N431" s="5">
        <v>16</v>
      </c>
      <c r="O431" s="5"/>
      <c r="P431" s="5"/>
      <c r="Q431" s="5"/>
      <c r="R431" s="5"/>
      <c r="S431" s="5"/>
      <c r="T431" s="3"/>
      <c r="U431" s="3">
        <f t="shared" si="60"/>
        <v>84</v>
      </c>
      <c r="V431" s="3">
        <f t="shared" si="61"/>
        <v>0</v>
      </c>
      <c r="W431" s="3">
        <f t="shared" si="62"/>
        <v>84</v>
      </c>
      <c r="X431" s="6">
        <f t="shared" si="63"/>
        <v>6</v>
      </c>
    </row>
    <row r="432" spans="1:24" s="2" customFormat="1" ht="15" customHeight="1">
      <c r="A432" s="63"/>
      <c r="B432" s="4" t="s">
        <v>428</v>
      </c>
      <c r="C432" s="95" t="s">
        <v>12</v>
      </c>
      <c r="D432" s="129" t="s">
        <v>13</v>
      </c>
      <c r="E432" s="3">
        <v>1950</v>
      </c>
      <c r="F432" s="28" t="s">
        <v>47</v>
      </c>
      <c r="G432" s="5"/>
      <c r="H432" s="5"/>
      <c r="I432" s="5">
        <v>10</v>
      </c>
      <c r="J432" s="5">
        <v>9</v>
      </c>
      <c r="K432" s="49">
        <v>13</v>
      </c>
      <c r="L432" s="5">
        <v>13</v>
      </c>
      <c r="M432" s="5">
        <v>12</v>
      </c>
      <c r="N432" s="5">
        <v>13</v>
      </c>
      <c r="O432" s="5"/>
      <c r="P432" s="5"/>
      <c r="Q432" s="5"/>
      <c r="R432" s="5"/>
      <c r="S432" s="5"/>
      <c r="T432" s="3"/>
      <c r="U432" s="3">
        <f t="shared" si="60"/>
        <v>70</v>
      </c>
      <c r="V432" s="3">
        <f t="shared" si="61"/>
        <v>0</v>
      </c>
      <c r="W432" s="3">
        <f t="shared" si="62"/>
        <v>70</v>
      </c>
      <c r="X432" s="6">
        <f t="shared" si="63"/>
        <v>6</v>
      </c>
    </row>
    <row r="433" spans="1:24" ht="15" customHeight="1">
      <c r="A433" s="48"/>
      <c r="B433" s="51" t="s">
        <v>398</v>
      </c>
      <c r="C433" s="100" t="s">
        <v>205</v>
      </c>
      <c r="D433" s="68" t="s">
        <v>38</v>
      </c>
      <c r="E433" s="52">
        <v>1962</v>
      </c>
      <c r="F433" s="28" t="s">
        <v>47</v>
      </c>
      <c r="G433" s="5"/>
      <c r="H433" s="49">
        <v>18</v>
      </c>
      <c r="I433" s="5">
        <v>18</v>
      </c>
      <c r="J433" s="5">
        <v>18</v>
      </c>
      <c r="K433" s="49"/>
      <c r="L433" s="5"/>
      <c r="M433" s="5"/>
      <c r="N433" s="5"/>
      <c r="O433" s="5"/>
      <c r="P433" s="5"/>
      <c r="Q433" s="5"/>
      <c r="R433" s="5"/>
      <c r="S433" s="5"/>
      <c r="T433" s="3"/>
      <c r="U433" s="3">
        <f t="shared" si="60"/>
        <v>54</v>
      </c>
      <c r="V433" s="3">
        <f t="shared" si="61"/>
        <v>0</v>
      </c>
      <c r="W433" s="3">
        <f t="shared" si="62"/>
        <v>54</v>
      </c>
      <c r="X433" s="6">
        <f t="shared" si="63"/>
        <v>3</v>
      </c>
    </row>
    <row r="434" spans="1:24" s="2" customFormat="1" ht="15" customHeight="1">
      <c r="A434" s="63"/>
      <c r="B434" s="4" t="s">
        <v>426</v>
      </c>
      <c r="C434" s="140" t="s">
        <v>27</v>
      </c>
      <c r="D434" s="129" t="s">
        <v>28</v>
      </c>
      <c r="E434" s="3">
        <v>1953</v>
      </c>
      <c r="F434" s="28" t="s">
        <v>47</v>
      </c>
      <c r="G434" s="5"/>
      <c r="H434" s="5"/>
      <c r="I434" s="5">
        <v>16</v>
      </c>
      <c r="J434" s="5">
        <v>16</v>
      </c>
      <c r="K434" s="49"/>
      <c r="L434" s="5"/>
      <c r="M434" s="5">
        <v>18</v>
      </c>
      <c r="N434" s="5"/>
      <c r="O434" s="5"/>
      <c r="P434" s="5"/>
      <c r="Q434" s="5"/>
      <c r="R434" s="5"/>
      <c r="S434" s="5"/>
      <c r="T434" s="3"/>
      <c r="U434" s="3">
        <f t="shared" si="60"/>
        <v>50</v>
      </c>
      <c r="V434" s="3">
        <f t="shared" si="61"/>
        <v>0</v>
      </c>
      <c r="W434" s="3">
        <f t="shared" si="62"/>
        <v>50</v>
      </c>
      <c r="X434" s="6">
        <f t="shared" si="63"/>
        <v>3</v>
      </c>
    </row>
    <row r="435" spans="1:24" ht="15" customHeight="1">
      <c r="A435" s="48"/>
      <c r="B435" s="51" t="s">
        <v>400</v>
      </c>
      <c r="C435" s="130" t="s">
        <v>9</v>
      </c>
      <c r="D435" s="68" t="s">
        <v>164</v>
      </c>
      <c r="E435" s="50">
        <v>1956</v>
      </c>
      <c r="F435" s="28" t="s">
        <v>47</v>
      </c>
      <c r="G435" s="5"/>
      <c r="H435" s="49">
        <v>14</v>
      </c>
      <c r="I435" s="5"/>
      <c r="J435" s="5"/>
      <c r="K435" s="49">
        <v>20</v>
      </c>
      <c r="L435" s="5"/>
      <c r="M435" s="5">
        <v>14</v>
      </c>
      <c r="N435" s="5"/>
      <c r="O435" s="5"/>
      <c r="P435" s="5"/>
      <c r="Q435" s="5"/>
      <c r="R435" s="5"/>
      <c r="S435" s="5"/>
      <c r="T435" s="3"/>
      <c r="U435" s="3">
        <f t="shared" si="60"/>
        <v>48</v>
      </c>
      <c r="V435" s="3">
        <f t="shared" si="61"/>
        <v>0</v>
      </c>
      <c r="W435" s="3">
        <f t="shared" si="62"/>
        <v>48</v>
      </c>
      <c r="X435" s="6">
        <f t="shared" si="63"/>
        <v>3</v>
      </c>
    </row>
    <row r="436" spans="1:24" ht="15" customHeight="1">
      <c r="A436" s="48"/>
      <c r="B436" s="110" t="s">
        <v>402</v>
      </c>
      <c r="C436" s="141" t="s">
        <v>138</v>
      </c>
      <c r="D436" s="142" t="s">
        <v>139</v>
      </c>
      <c r="E436" s="52">
        <v>1959</v>
      </c>
      <c r="F436" s="28" t="s">
        <v>47</v>
      </c>
      <c r="G436" s="5"/>
      <c r="H436" s="49">
        <v>12</v>
      </c>
      <c r="I436" s="5"/>
      <c r="J436" s="5"/>
      <c r="K436" s="49"/>
      <c r="L436" s="5">
        <v>18</v>
      </c>
      <c r="M436" s="5"/>
      <c r="N436" s="5"/>
      <c r="O436" s="5"/>
      <c r="P436" s="5"/>
      <c r="Q436" s="5"/>
      <c r="R436" s="5"/>
      <c r="S436" s="5"/>
      <c r="T436" s="3"/>
      <c r="U436" s="3">
        <f t="shared" si="60"/>
        <v>30</v>
      </c>
      <c r="V436" s="3">
        <f t="shared" si="61"/>
        <v>0</v>
      </c>
      <c r="W436" s="3">
        <f t="shared" si="62"/>
        <v>30</v>
      </c>
      <c r="X436" s="6">
        <f t="shared" si="63"/>
        <v>2</v>
      </c>
    </row>
    <row r="437" spans="1:24" ht="15" customHeight="1">
      <c r="A437" s="48"/>
      <c r="B437" s="4" t="s">
        <v>427</v>
      </c>
      <c r="C437" s="95" t="s">
        <v>12</v>
      </c>
      <c r="D437" s="118" t="s">
        <v>13</v>
      </c>
      <c r="E437" s="1">
        <v>1956</v>
      </c>
      <c r="F437" s="28" t="s">
        <v>47</v>
      </c>
      <c r="G437" s="5"/>
      <c r="H437" s="5"/>
      <c r="I437" s="5">
        <v>13</v>
      </c>
      <c r="J437" s="5">
        <v>13</v>
      </c>
      <c r="K437" s="49"/>
      <c r="L437" s="5"/>
      <c r="M437" s="5"/>
      <c r="N437" s="5"/>
      <c r="O437" s="5"/>
      <c r="P437" s="5"/>
      <c r="Q437" s="5"/>
      <c r="R437" s="5"/>
      <c r="S437" s="5"/>
      <c r="T437" s="3"/>
      <c r="U437" s="3">
        <f t="shared" si="60"/>
        <v>26</v>
      </c>
      <c r="V437" s="3">
        <f t="shared" si="61"/>
        <v>0</v>
      </c>
      <c r="W437" s="3">
        <f t="shared" si="62"/>
        <v>26</v>
      </c>
      <c r="X437" s="6">
        <f t="shared" si="63"/>
        <v>2</v>
      </c>
    </row>
    <row r="438" spans="1:24" ht="15" customHeight="1">
      <c r="A438" s="48"/>
      <c r="B438" s="84" t="s">
        <v>315</v>
      </c>
      <c r="C438" s="94" t="s">
        <v>114</v>
      </c>
      <c r="D438" s="128" t="s">
        <v>11</v>
      </c>
      <c r="E438" s="74">
        <v>1962</v>
      </c>
      <c r="F438" s="28" t="s">
        <v>47</v>
      </c>
      <c r="G438" s="5">
        <v>20</v>
      </c>
      <c r="H438" s="49"/>
      <c r="I438" s="5"/>
      <c r="J438" s="5"/>
      <c r="K438" s="49"/>
      <c r="L438" s="5"/>
      <c r="M438" s="5"/>
      <c r="N438" s="5"/>
      <c r="O438" s="49"/>
      <c r="P438" s="5"/>
      <c r="Q438" s="5"/>
      <c r="R438" s="5"/>
      <c r="S438" s="5"/>
      <c r="T438" s="3"/>
      <c r="U438" s="3">
        <f t="shared" si="60"/>
        <v>20</v>
      </c>
      <c r="V438" s="3">
        <f t="shared" si="61"/>
        <v>0</v>
      </c>
      <c r="W438" s="3">
        <f t="shared" si="62"/>
        <v>20</v>
      </c>
      <c r="X438" s="6">
        <f t="shared" si="63"/>
        <v>1</v>
      </c>
    </row>
    <row r="439" spans="1:24">
      <c r="B439" s="42" t="s">
        <v>473</v>
      </c>
      <c r="C439" s="95" t="s">
        <v>12</v>
      </c>
      <c r="D439" s="118" t="s">
        <v>13</v>
      </c>
      <c r="E439" s="74">
        <v>1962</v>
      </c>
      <c r="F439" s="28" t="s">
        <v>47</v>
      </c>
      <c r="G439" s="5"/>
      <c r="H439" s="5"/>
      <c r="I439" s="5"/>
      <c r="J439" s="5">
        <v>12</v>
      </c>
      <c r="K439" s="49"/>
      <c r="L439" s="5"/>
      <c r="M439" s="5"/>
      <c r="N439" s="5"/>
      <c r="O439" s="5"/>
      <c r="P439" s="5"/>
      <c r="Q439" s="5"/>
      <c r="R439" s="5"/>
      <c r="S439" s="5"/>
      <c r="T439" s="3"/>
      <c r="U439" s="3">
        <f t="shared" si="60"/>
        <v>12</v>
      </c>
      <c r="V439" s="3">
        <f t="shared" si="61"/>
        <v>0</v>
      </c>
      <c r="W439" s="3">
        <f t="shared" si="62"/>
        <v>12</v>
      </c>
      <c r="X439" s="6">
        <f t="shared" si="63"/>
        <v>1</v>
      </c>
    </row>
    <row r="440" spans="1:24">
      <c r="F440" s="28" t="s">
        <v>47</v>
      </c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3"/>
      <c r="U440" s="3">
        <f>SUM(G440:T440)-V440</f>
        <v>0</v>
      </c>
      <c r="V440" s="3">
        <f>IF(X440&gt;=11,MIN(G440:T440),"0")+IF(X440&gt;=12,SMALL(G440:T440,2),"0")+IF(X440&gt;=13,SMALL(G440:T440,3),"0")+IF(X440&gt;=14,SMALL(G440:T440,4),"0")</f>
        <v>0</v>
      </c>
      <c r="W440" s="3">
        <f>SUM(G440:T440)</f>
        <v>0</v>
      </c>
      <c r="X440" s="6">
        <f>COUNTIF(G440:T440,"&gt;=1")</f>
        <v>0</v>
      </c>
    </row>
    <row r="441" spans="1:24">
      <c r="F441" s="28" t="s">
        <v>47</v>
      </c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3"/>
      <c r="U441" s="3">
        <f>SUM(G441:T441)-V441</f>
        <v>0</v>
      </c>
      <c r="V441" s="3">
        <f>IF(X441&gt;=11,MIN(G441:T441),"0")+IF(X441&gt;=12,SMALL(G441:T441,2),"0")+IF(X441&gt;=13,SMALL(G441:T441,3),"0")+IF(X441&gt;=14,SMALL(G441:T441,4),"0")</f>
        <v>0</v>
      </c>
      <c r="W441" s="3">
        <f>SUM(G441:T441)</f>
        <v>0</v>
      </c>
      <c r="X441" s="6">
        <f>COUNTIF(G441:T441,"&gt;=1")</f>
        <v>0</v>
      </c>
    </row>
    <row r="442" spans="1:24">
      <c r="F442" s="28" t="s">
        <v>47</v>
      </c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3"/>
      <c r="U442" s="3">
        <f>SUM(G442:T442)-V442</f>
        <v>0</v>
      </c>
      <c r="V442" s="3">
        <f>IF(X442&gt;=11,MIN(G442:T442),"0")+IF(X442&gt;=12,SMALL(G442:T442,2),"0")+IF(X442&gt;=13,SMALL(G442:T442,3),"0")+IF(X442&gt;=14,SMALL(G442:T442,4),"0")</f>
        <v>0</v>
      </c>
      <c r="W442" s="3">
        <f>SUM(G442:T442)</f>
        <v>0</v>
      </c>
      <c r="X442" s="6">
        <f>COUNTIF(G442:T442,"&gt;=1")</f>
        <v>0</v>
      </c>
    </row>
  </sheetData>
  <sheetProtection selectLockedCells="1" selectUnlockedCells="1"/>
  <autoFilter ref="A4:IU442"/>
  <sortState ref="B428:X439">
    <sortCondition descending="1" ref="U425:U436"/>
  </sortState>
  <mergeCells count="1">
    <mergeCell ref="A1:X1"/>
  </mergeCells>
  <conditionalFormatting sqref="X2 V133:V442 V5:V131">
    <cfRule type="cellIs" dxfId="3" priority="463" stopIfTrue="1" operator="lessThan">
      <formula>7</formula>
    </cfRule>
  </conditionalFormatting>
  <conditionalFormatting sqref="X2">
    <cfRule type="cellIs" dxfId="2" priority="458" operator="lessThan">
      <formula>7</formula>
    </cfRule>
  </conditionalFormatting>
  <conditionalFormatting sqref="V132">
    <cfRule type="cellIs" dxfId="1" priority="1" stopIfTrue="1" operator="lessThan">
      <formula>7</formula>
    </cfRule>
  </conditionalFormatting>
  <printOptions horizontalCentered="1" gridLines="1"/>
  <pageMargins left="0.15748031496062992" right="0.15748031496062992" top="0.31496062992125984" bottom="0.31496062992125984" header="0.15748031496062992" footer="0.15748031496062992"/>
  <pageSetup paperSize="9" scale="59" firstPageNumber="0" orientation="landscape" horizontalDpi="300" verticalDpi="300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topLeftCell="A4" zoomScale="80" zoomScaleNormal="80" workbookViewId="0">
      <selection activeCell="F22" sqref="F22:M22"/>
    </sheetView>
  </sheetViews>
  <sheetFormatPr defaultRowHeight="15"/>
  <cols>
    <col min="1" max="1" width="3.42578125" customWidth="1"/>
    <col min="2" max="2" width="9.42578125" customWidth="1"/>
    <col min="3" max="3" width="51.7109375" customWidth="1"/>
    <col min="4" max="4" width="1" customWidth="1"/>
    <col min="5" max="23" width="9.28515625" customWidth="1"/>
  </cols>
  <sheetData>
    <row r="1" spans="1:29" ht="30.75" customHeight="1">
      <c r="A1" s="177" t="s">
        <v>405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Y1" s="66"/>
      <c r="Z1" s="66"/>
      <c r="AA1" s="66"/>
      <c r="AB1" s="66"/>
      <c r="AC1" s="66"/>
    </row>
    <row r="2" spans="1:29">
      <c r="A2" s="8"/>
      <c r="B2" s="8"/>
      <c r="C2" s="9"/>
      <c r="D2" s="10" t="s">
        <v>48</v>
      </c>
      <c r="E2" s="112" t="s">
        <v>13</v>
      </c>
      <c r="F2" s="112" t="s">
        <v>28</v>
      </c>
      <c r="G2" s="113" t="s">
        <v>164</v>
      </c>
      <c r="H2" s="115" t="s">
        <v>127</v>
      </c>
      <c r="I2" s="114" t="s">
        <v>214</v>
      </c>
      <c r="J2" s="112" t="s">
        <v>18</v>
      </c>
      <c r="K2" s="11"/>
      <c r="L2" s="11"/>
      <c r="M2" s="11"/>
      <c r="N2" s="11"/>
      <c r="O2" s="11"/>
      <c r="P2" s="12"/>
      <c r="Q2" s="11"/>
      <c r="R2" s="11"/>
      <c r="S2" s="11"/>
      <c r="T2" s="12"/>
      <c r="U2" s="11"/>
      <c r="V2" s="12"/>
      <c r="W2" s="12"/>
    </row>
    <row r="3" spans="1:29">
      <c r="A3" s="13"/>
      <c r="B3" s="14">
        <v>42806</v>
      </c>
      <c r="C3" s="42" t="s">
        <v>404</v>
      </c>
      <c r="D3" s="4"/>
      <c r="E3" s="3">
        <v>20</v>
      </c>
      <c r="F3" s="5">
        <v>11</v>
      </c>
      <c r="G3" s="5">
        <v>9</v>
      </c>
      <c r="H3" s="5">
        <v>6</v>
      </c>
      <c r="I3" s="5">
        <v>4</v>
      </c>
      <c r="J3" s="5">
        <v>1</v>
      </c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</row>
    <row r="4" spans="1:29">
      <c r="A4" s="15"/>
      <c r="B4" s="14">
        <v>42889</v>
      </c>
      <c r="C4" s="41" t="s">
        <v>503</v>
      </c>
      <c r="D4" s="16"/>
      <c r="E4" s="5">
        <v>2</v>
      </c>
      <c r="F4" s="17"/>
      <c r="G4" s="17">
        <v>1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5"/>
      <c r="S4" s="17"/>
      <c r="T4" s="7"/>
      <c r="U4" s="5"/>
      <c r="V4" s="3"/>
      <c r="W4" s="3"/>
    </row>
    <row r="5" spans="1:29">
      <c r="A5" s="18"/>
      <c r="B5" s="14"/>
      <c r="C5" s="41"/>
      <c r="D5" s="19"/>
      <c r="E5" s="3"/>
      <c r="F5" s="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5"/>
      <c r="S5" s="17"/>
      <c r="T5" s="7"/>
      <c r="U5" s="17"/>
      <c r="V5" s="3"/>
      <c r="W5" s="3"/>
    </row>
    <row r="6" spans="1:29">
      <c r="A6" s="18"/>
      <c r="B6" s="14"/>
      <c r="C6" s="41"/>
      <c r="D6" s="19"/>
      <c r="E6" s="3"/>
      <c r="F6" s="3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5"/>
      <c r="S6" s="17"/>
      <c r="T6" s="7"/>
      <c r="U6" s="20"/>
      <c r="V6" s="3"/>
      <c r="W6" s="3"/>
    </row>
    <row r="7" spans="1:29">
      <c r="A7" s="13"/>
      <c r="B7" s="14"/>
      <c r="C7" s="41"/>
      <c r="D7" s="19"/>
      <c r="E7" s="3"/>
      <c r="F7" s="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5"/>
      <c r="S7" s="17"/>
      <c r="T7" s="7"/>
      <c r="U7" s="20"/>
      <c r="V7" s="3"/>
      <c r="W7" s="3"/>
    </row>
    <row r="8" spans="1:29">
      <c r="A8" s="13"/>
      <c r="B8" s="14"/>
      <c r="C8" s="41"/>
      <c r="D8" s="19"/>
      <c r="E8" s="3"/>
      <c r="F8" s="3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5"/>
      <c r="S8" s="17"/>
      <c r="T8" s="7"/>
      <c r="U8" s="20"/>
      <c r="V8" s="3"/>
      <c r="W8" s="3"/>
    </row>
    <row r="9" spans="1:29">
      <c r="A9" s="13"/>
      <c r="B9" s="14"/>
      <c r="C9" s="42"/>
      <c r="D9" s="19"/>
      <c r="E9" s="3"/>
      <c r="F9" s="3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5"/>
      <c r="S9" s="17"/>
      <c r="T9" s="7"/>
      <c r="U9" s="20"/>
      <c r="V9" s="3"/>
      <c r="W9" s="3"/>
    </row>
    <row r="10" spans="1:29">
      <c r="A10" s="13"/>
      <c r="B10" s="40"/>
      <c r="C10" s="41"/>
      <c r="D10" s="19"/>
      <c r="E10" s="3"/>
      <c r="F10" s="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"/>
      <c r="S10" s="17"/>
      <c r="T10" s="7"/>
      <c r="U10" s="20"/>
      <c r="V10" s="3"/>
      <c r="W10" s="3"/>
    </row>
    <row r="11" spans="1:29">
      <c r="A11" s="1"/>
      <c r="B11" s="21"/>
      <c r="C11" s="4" t="s">
        <v>49</v>
      </c>
      <c r="D11" s="19"/>
      <c r="E11" s="3">
        <f t="shared" ref="E11:U11" si="0">SUM(E3:E10)*3</f>
        <v>66</v>
      </c>
      <c r="F11" s="3">
        <f t="shared" si="0"/>
        <v>33</v>
      </c>
      <c r="G11" s="3">
        <f t="shared" si="0"/>
        <v>30</v>
      </c>
      <c r="H11" s="3">
        <f t="shared" si="0"/>
        <v>18</v>
      </c>
      <c r="I11" s="3">
        <f t="shared" si="0"/>
        <v>12</v>
      </c>
      <c r="J11" s="3">
        <f t="shared" si="0"/>
        <v>3</v>
      </c>
      <c r="K11" s="3">
        <f t="shared" si="0"/>
        <v>0</v>
      </c>
      <c r="L11" s="3">
        <f t="shared" si="0"/>
        <v>0</v>
      </c>
      <c r="M11" s="3">
        <f t="shared" si="0"/>
        <v>0</v>
      </c>
      <c r="N11" s="3">
        <f t="shared" si="0"/>
        <v>0</v>
      </c>
      <c r="O11" s="3">
        <f t="shared" si="0"/>
        <v>0</v>
      </c>
      <c r="P11" s="3">
        <f t="shared" si="0"/>
        <v>0</v>
      </c>
      <c r="Q11" s="3">
        <f t="shared" si="0"/>
        <v>0</v>
      </c>
      <c r="R11" s="3">
        <f t="shared" si="0"/>
        <v>0</v>
      </c>
      <c r="S11" s="3">
        <f t="shared" si="0"/>
        <v>0</v>
      </c>
      <c r="T11" s="3">
        <f t="shared" si="0"/>
        <v>0</v>
      </c>
      <c r="U11" s="3">
        <f t="shared" si="0"/>
        <v>0</v>
      </c>
      <c r="V11" s="3">
        <f>SUM(V3:V10)*3</f>
        <v>0</v>
      </c>
      <c r="W11" s="3">
        <f>SUM(W3:W10)*3</f>
        <v>0</v>
      </c>
    </row>
    <row r="12" spans="1:29" ht="40.35" customHeight="1">
      <c r="A12" s="178" t="s">
        <v>94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Y12" s="67"/>
      <c r="Z12" s="67"/>
      <c r="AA12" s="67"/>
      <c r="AB12" s="67"/>
    </row>
    <row r="13" spans="1:29" ht="93" customHeight="1">
      <c r="A13" s="36"/>
      <c r="B13" s="37"/>
      <c r="C13" s="38"/>
      <c r="D13" s="37"/>
      <c r="E13" s="39" t="s">
        <v>50</v>
      </c>
      <c r="F13" s="31" t="s">
        <v>95</v>
      </c>
      <c r="G13" s="31" t="s">
        <v>104</v>
      </c>
      <c r="H13" s="31" t="s">
        <v>109</v>
      </c>
      <c r="I13" s="31" t="s">
        <v>97</v>
      </c>
      <c r="J13" s="31" t="s">
        <v>98</v>
      </c>
      <c r="K13" s="31" t="s">
        <v>99</v>
      </c>
      <c r="L13" s="31" t="s">
        <v>105</v>
      </c>
      <c r="M13" s="31" t="s">
        <v>106</v>
      </c>
      <c r="N13" s="31" t="s">
        <v>107</v>
      </c>
      <c r="O13" s="31" t="s">
        <v>100</v>
      </c>
      <c r="P13" s="31" t="s">
        <v>518</v>
      </c>
      <c r="Q13" s="31" t="s">
        <v>101</v>
      </c>
      <c r="R13" s="31" t="s">
        <v>102</v>
      </c>
      <c r="S13" s="175" t="s">
        <v>542</v>
      </c>
      <c r="T13" s="39" t="s">
        <v>51</v>
      </c>
      <c r="U13" s="44" t="s">
        <v>69</v>
      </c>
      <c r="V13" s="45" t="s">
        <v>103</v>
      </c>
      <c r="W13" s="59" t="s">
        <v>52</v>
      </c>
    </row>
    <row r="14" spans="1:29" ht="25.5" customHeight="1">
      <c r="A14" s="43">
        <v>1</v>
      </c>
      <c r="B14" s="42" t="s">
        <v>13</v>
      </c>
      <c r="C14" s="22" t="s">
        <v>12</v>
      </c>
      <c r="E14" s="23">
        <f>E11</f>
        <v>66</v>
      </c>
      <c r="F14" s="24">
        <f>SUM('C STRADA'!G8,'C STRADA'!G9,'C STRADA'!G14,'C STRADA'!G15,'C STRADA'!G16,'C STRADA'!G22,'C STRADA'!G23,'C STRADA'!G26,'C STRADA'!G40,'C STRADA'!G44,'C STRADA'!G49,'C STRADA'!G57,'C STRADA'!G74,'C STRADA'!G76,'C STRADA'!G78,'C STRADA'!G85,'C STRADA'!G100,'C STRADA'!G102,'C STRADA'!G105,'C STRADA'!G107,'C STRADA'!G110,'C STRADA'!G112,'C STRADA'!G116,'C STRADA'!G123,'C STRADA'!G124,'C STRADA'!G129,'C STRADA'!G130,'C STRADA'!G142,'C STRADA'!G145,'C STRADA'!G148,'C STRADA'!G156,'C STRADA'!G161,'C STRADA'!G164,'C STRADA'!G172,'C STRADA'!G194,'C STRADA'!G195,'C STRADA'!G199,'C STRADA'!G204,'C STRADA'!G205,'C STRADA'!G206,'C STRADA'!G209,'C STRADA'!G210,'C STRADA'!G211,'C STRADA'!G212,'C STRADA'!G216,'C STRADA'!G220,'C STRADA'!G229,'C STRADA'!G232,'C STRADA'!G242,'C STRADA'!G263,'C STRADA'!G290,'C STRADA'!G306,'C STRADA'!G312,'C STRADA'!G313,'C STRADA'!G315,'C STRADA'!G316,'C STRADA'!G344,'C STRADA'!G348,'C STRADA'!G359,'C STRADA'!G362,'C STRADA'!G370,'C STRADA'!G372,'C STRADA'!G373,'C STRADA'!G380,'C STRADA'!G382,'C STRADA'!G384,'C STRADA'!G391,'C STRADA'!G402,'C STRADA'!G403,'C STRADA'!G404,'C STRADA'!G406,'C STRADA'!G414,'C STRADA'!G418,'C STRADA'!G432,'C STRADA'!G437,'C STRADA'!G439)</f>
        <v>345</v>
      </c>
      <c r="G14" s="24">
        <f>SUM('C STRADA'!H8,'C STRADA'!H9,'C STRADA'!H14,'C STRADA'!H15,'C STRADA'!H16,'C STRADA'!H22,'C STRADA'!H23,'C STRADA'!H26,'C STRADA'!H40,'C STRADA'!H44,'C STRADA'!H49,'C STRADA'!H57,'C STRADA'!H74,'C STRADA'!H76,'C STRADA'!H78,'C STRADA'!H85,'C STRADA'!H100,'C STRADA'!H102,'C STRADA'!H105,'C STRADA'!H107,'C STRADA'!H110,'C STRADA'!H112,'C STRADA'!H116,'C STRADA'!H123,'C STRADA'!H124,'C STRADA'!H129,'C STRADA'!H130,'C STRADA'!H142,'C STRADA'!H145,'C STRADA'!H148,'C STRADA'!H156,'C STRADA'!H161,'C STRADA'!H164,'C STRADA'!H172,'C STRADA'!H194,'C STRADA'!H195,'C STRADA'!H199,'C STRADA'!H204,'C STRADA'!H205,'C STRADA'!H206,'C STRADA'!H209,'C STRADA'!H210,'C STRADA'!H211,'C STRADA'!H212,'C STRADA'!H216,'C STRADA'!H220,'C STRADA'!H229,'C STRADA'!H232,'C STRADA'!H242,'C STRADA'!H263,'C STRADA'!H290,'C STRADA'!H306,'C STRADA'!H312,'C STRADA'!H313,'C STRADA'!H315,'C STRADA'!H316,'C STRADA'!H344,'C STRADA'!H348,'C STRADA'!H359,'C STRADA'!H362,'C STRADA'!H370,'C STRADA'!H372,'C STRADA'!H373,'C STRADA'!H380,'C STRADA'!H382,'C STRADA'!H384,'C STRADA'!H391,'C STRADA'!H402,'C STRADA'!H403,'C STRADA'!H404,'C STRADA'!H406,'C STRADA'!H414,'C STRADA'!H418,'C STRADA'!H432,'C STRADA'!H437,'C STRADA'!H439)</f>
        <v>295</v>
      </c>
      <c r="H14" s="24">
        <f>SUM('C STRADA'!I8,'C STRADA'!I9,'C STRADA'!I14,'C STRADA'!I15,'C STRADA'!I16,'C STRADA'!I22,'C STRADA'!I23,'C STRADA'!I26,'C STRADA'!I40,'C STRADA'!I44,'C STRADA'!I49,'C STRADA'!I57,'C STRADA'!I74,'C STRADA'!I76,'C STRADA'!I78,'C STRADA'!I85,'C STRADA'!I100,'C STRADA'!I102,'C STRADA'!I105,'C STRADA'!I107,'C STRADA'!I110,'C STRADA'!I112,'C STRADA'!I116,'C STRADA'!I123,'C STRADA'!I124,'C STRADA'!I129,'C STRADA'!I130,'C STRADA'!I142,'C STRADA'!I145,'C STRADA'!I148,'C STRADA'!I156,'C STRADA'!I161,'C STRADA'!I164,'C STRADA'!I172,'C STRADA'!I194,'C STRADA'!I195,'C STRADA'!I199,'C STRADA'!I204,'C STRADA'!I205,'C STRADA'!I206,'C STRADA'!I209,'C STRADA'!I210,'C STRADA'!I211,'C STRADA'!I212,'C STRADA'!I216,'C STRADA'!I220,'C STRADA'!I229,'C STRADA'!I232,'C STRADA'!I242,'C STRADA'!I263,'C STRADA'!I290,'C STRADA'!I306,'C STRADA'!I312,'C STRADA'!I313,'C STRADA'!I315,'C STRADA'!I316,'C STRADA'!I344,'C STRADA'!I348,'C STRADA'!I359,'C STRADA'!I362,'C STRADA'!I370,'C STRADA'!I372,'C STRADA'!I373,'C STRADA'!I380,'C STRADA'!I382,'C STRADA'!I384,'C STRADA'!I391,'C STRADA'!I402,'C STRADA'!I403,'C STRADA'!I404,'C STRADA'!I406,'C STRADA'!I414,'C STRADA'!I418,'C STRADA'!I432,'C STRADA'!I437,'C STRADA'!I439)</f>
        <v>335</v>
      </c>
      <c r="I14" s="24">
        <f>SUM('C STRADA'!J8,'C STRADA'!J9,'C STRADA'!J14,'C STRADA'!J15,'C STRADA'!J16,'C STRADA'!J22,'C STRADA'!J23,'C STRADA'!J26,'C STRADA'!J40,'C STRADA'!J44,'C STRADA'!J49,'C STRADA'!J57,'C STRADA'!J74,'C STRADA'!J76,'C STRADA'!J78,'C STRADA'!J85,'C STRADA'!J100,'C STRADA'!J102,'C STRADA'!J105,'C STRADA'!J107,'C STRADA'!J110,'C STRADA'!J112,'C STRADA'!J116,'C STRADA'!J123,'C STRADA'!J124,'C STRADA'!J129,'C STRADA'!J130,'C STRADA'!J142,'C STRADA'!J145,'C STRADA'!J148,'C STRADA'!J156,'C STRADA'!J161,'C STRADA'!J164,'C STRADA'!J172,'C STRADA'!J194,'C STRADA'!J195,'C STRADA'!J199,'C STRADA'!J204,'C STRADA'!J205,'C STRADA'!J206,'C STRADA'!J209,'C STRADA'!J210,'C STRADA'!J211,'C STRADA'!J212,'C STRADA'!J216,'C STRADA'!J220,'C STRADA'!J229,'C STRADA'!J232,'C STRADA'!J242,'C STRADA'!J263,'C STRADA'!J290,'C STRADA'!J306,'C STRADA'!J312,'C STRADA'!J313,'C STRADA'!J315,'C STRADA'!J316,'C STRADA'!J344,'C STRADA'!J348,'C STRADA'!J359,'C STRADA'!J362,'C STRADA'!J370,'C STRADA'!J372,'C STRADA'!J373,'C STRADA'!J380,'C STRADA'!J382,'C STRADA'!J384,'C STRADA'!J391,'C STRADA'!J402,'C STRADA'!J403,'C STRADA'!J404,'C STRADA'!J406,'C STRADA'!J414,'C STRADA'!J418,'C STRADA'!J432,'C STRADA'!J437,'C STRADA'!J439)</f>
        <v>414</v>
      </c>
      <c r="J14" s="24">
        <f>SUM('C STRADA'!K8,'C STRADA'!K9,'C STRADA'!K14,'C STRADA'!K15,'C STRADA'!K16,'C STRADA'!K22,'C STRADA'!K23,'C STRADA'!K26,'C STRADA'!K40,'C STRADA'!K44,'C STRADA'!K49,'C STRADA'!K57,'C STRADA'!K74,'C STRADA'!K76,'C STRADA'!K78,'C STRADA'!K85,'C STRADA'!K100,'C STRADA'!K102,'C STRADA'!K105,'C STRADA'!K107,'C STRADA'!K110,'C STRADA'!K112,'C STRADA'!K116,'C STRADA'!K123,'C STRADA'!K124,'C STRADA'!K129,'C STRADA'!K130,'C STRADA'!K142,'C STRADA'!K145,'C STRADA'!K148,'C STRADA'!K156,'C STRADA'!K161,'C STRADA'!K164,'C STRADA'!K172,'C STRADA'!K194,'C STRADA'!K195,'C STRADA'!K199,'C STRADA'!K204,'C STRADA'!K205,'C STRADA'!K206,'C STRADA'!K209,'C STRADA'!K210,'C STRADA'!K211,'C STRADA'!K212,'C STRADA'!K216,'C STRADA'!K220,'C STRADA'!K229,'C STRADA'!K232,'C STRADA'!K242,'C STRADA'!K263,'C STRADA'!K290,'C STRADA'!K306,'C STRADA'!K312,'C STRADA'!K313,'C STRADA'!K315,'C STRADA'!K316,'C STRADA'!K344,'C STRADA'!K348,'C STRADA'!K359,'C STRADA'!K362,'C STRADA'!K370,'C STRADA'!K372,'C STRADA'!K373,'C STRADA'!K380,'C STRADA'!K382,'C STRADA'!K384,'C STRADA'!K391,'C STRADA'!K402,'C STRADA'!K403,'C STRADA'!K404,'C STRADA'!K406,'C STRADA'!K414,'C STRADA'!K418,'C STRADA'!K432,'C STRADA'!K437,'C STRADA'!K439)</f>
        <v>343</v>
      </c>
      <c r="K14" s="24">
        <f>SUM('C STRADA'!L8,'C STRADA'!L9,'C STRADA'!L14,'C STRADA'!L15,'C STRADA'!L16,'C STRADA'!L22,'C STRADA'!L23,'C STRADA'!L26,'C STRADA'!L40,'C STRADA'!L44,'C STRADA'!L49,'C STRADA'!L57,'C STRADA'!L74,'C STRADA'!L76,'C STRADA'!L78,'C STRADA'!L85,'C STRADA'!L100,'C STRADA'!L102,'C STRADA'!L105,'C STRADA'!L107,'C STRADA'!L110,'C STRADA'!L112,'C STRADA'!L116,'C STRADA'!L123,'C STRADA'!L124,'C STRADA'!L129,'C STRADA'!L130,'C STRADA'!L142,'C STRADA'!L145,'C STRADA'!L148,'C STRADA'!L156,'C STRADA'!L161,'C STRADA'!L164,'C STRADA'!L172,'C STRADA'!L194,'C STRADA'!L195,'C STRADA'!L199,'C STRADA'!L204,'C STRADA'!L205,'C STRADA'!L206,'C STRADA'!L209,'C STRADA'!L210,'C STRADA'!L211,'C STRADA'!L212,'C STRADA'!L216,'C STRADA'!L220,'C STRADA'!L229,'C STRADA'!L232,'C STRADA'!L242,'C STRADA'!L263,'C STRADA'!L290,'C STRADA'!L306,'C STRADA'!L312,'C STRADA'!L313,'C STRADA'!L315,'C STRADA'!L316,'C STRADA'!L344,'C STRADA'!L348,'C STRADA'!L359,'C STRADA'!L362,'C STRADA'!L370,'C STRADA'!L372,'C STRADA'!L373,'C STRADA'!L380,'C STRADA'!L382,'C STRADA'!L384,'C STRADA'!L391,'C STRADA'!L402,'C STRADA'!L403,'C STRADA'!L404,'C STRADA'!L406,'C STRADA'!L414,'C STRADA'!L418,'C STRADA'!L432,'C STRADA'!L437,'C STRADA'!L439)</f>
        <v>288</v>
      </c>
      <c r="L14" s="24">
        <f>SUM('C STRADA'!M8,'C STRADA'!M9,'C STRADA'!M14,'C STRADA'!M15,'C STRADA'!M16,'C STRADA'!M22,'C STRADA'!M23,'C STRADA'!M26,'C STRADA'!M40,'C STRADA'!M44,'C STRADA'!M49,'C STRADA'!M57,'C STRADA'!M74,'C STRADA'!M76,'C STRADA'!M78,'C STRADA'!M85,'C STRADA'!M100,'C STRADA'!M102,'C STRADA'!M105,'C STRADA'!M107,'C STRADA'!M110,'C STRADA'!M112,'C STRADA'!M116,'C STRADA'!M123,'C STRADA'!M124,'C STRADA'!M129,'C STRADA'!M130,'C STRADA'!M142,'C STRADA'!M145,'C STRADA'!M148,'C STRADA'!M156,'C STRADA'!M161,'C STRADA'!M164,'C STRADA'!M172,'C STRADA'!M194,'C STRADA'!M195,'C STRADA'!M199,'C STRADA'!M204,'C STRADA'!M205,'C STRADA'!M206,'C STRADA'!M209,'C STRADA'!M210,'C STRADA'!M211,'C STRADA'!M212,'C STRADA'!M216,'C STRADA'!M220,'C STRADA'!M229,'C STRADA'!M232,'C STRADA'!M242,'C STRADA'!M263,'C STRADA'!M290,'C STRADA'!M306,'C STRADA'!M312,'C STRADA'!M313,'C STRADA'!M315,'C STRADA'!M316,'C STRADA'!M344,'C STRADA'!M348,'C STRADA'!M359,'C STRADA'!M362,'C STRADA'!M370,'C STRADA'!M372,'C STRADA'!M373,'C STRADA'!M380,'C STRADA'!M382,'C STRADA'!M384,'C STRADA'!M391,'C STRADA'!M402,'C STRADA'!M403,'C STRADA'!M404,'C STRADA'!M406,'C STRADA'!M414,'C STRADA'!M418,'C STRADA'!M432,'C STRADA'!M437,'C STRADA'!M439)</f>
        <v>301</v>
      </c>
      <c r="M14" s="24">
        <f>SUM('C STRADA'!N8,'C STRADA'!N9,'C STRADA'!N14,'C STRADA'!N15,'C STRADA'!N16,'C STRADA'!N22,'C STRADA'!N23,'C STRADA'!N26,'C STRADA'!N40,'C STRADA'!N44,'C STRADA'!N49,'C STRADA'!N57,'C STRADA'!N74,'C STRADA'!N76,'C STRADA'!N78,'C STRADA'!N85,'C STRADA'!N100,'C STRADA'!N102,'C STRADA'!N105,'C STRADA'!N107,'C STRADA'!N110,'C STRADA'!N112,'C STRADA'!N116,'C STRADA'!N123,'C STRADA'!N124,'C STRADA'!N129,'C STRADA'!N130,'C STRADA'!N142,'C STRADA'!N145,'C STRADA'!N148,'C STRADA'!N156,'C STRADA'!N161,'C STRADA'!N164,'C STRADA'!N172,'C STRADA'!N194,'C STRADA'!N195,'C STRADA'!N199,'C STRADA'!N204,'C STRADA'!N205,'C STRADA'!N206,'C STRADA'!N209,'C STRADA'!N210,'C STRADA'!N211,'C STRADA'!N212,'C STRADA'!N216,'C STRADA'!N220,'C STRADA'!N229,'C STRADA'!N232,'C STRADA'!N242,'C STRADA'!N263,'C STRADA'!N290,'C STRADA'!N306,'C STRADA'!N312,'C STRADA'!N313,'C STRADA'!N315,'C STRADA'!N316,'C STRADA'!N344,'C STRADA'!N348,'C STRADA'!N359,'C STRADA'!N362,'C STRADA'!N370,'C STRADA'!N372,'C STRADA'!N373,'C STRADA'!N380,'C STRADA'!N382,'C STRADA'!N384,'C STRADA'!N391,'C STRADA'!N402,'C STRADA'!N403,'C STRADA'!N404,'C STRADA'!N406,'C STRADA'!N414,'C STRADA'!N418,'C STRADA'!N432,'C STRADA'!N437,'C STRADA'!N439)</f>
        <v>337</v>
      </c>
      <c r="N14" s="24"/>
      <c r="O14" s="24"/>
      <c r="P14" s="24"/>
      <c r="Q14" s="24"/>
      <c r="R14" s="24"/>
      <c r="S14" s="23"/>
      <c r="T14" s="24">
        <f>SUM(F14:S14)</f>
        <v>2658</v>
      </c>
      <c r="U14" s="58"/>
      <c r="V14" s="58"/>
      <c r="W14" s="60">
        <f>E14+T14+U14+V14</f>
        <v>2724</v>
      </c>
    </row>
    <row r="15" spans="1:29" ht="25.5" customHeight="1">
      <c r="A15" s="43">
        <v>2</v>
      </c>
      <c r="B15" s="85" t="s">
        <v>127</v>
      </c>
      <c r="C15" s="22" t="s">
        <v>15</v>
      </c>
      <c r="E15" s="23">
        <f>H11</f>
        <v>18</v>
      </c>
      <c r="F15" s="24">
        <f>SUM('C STRADA'!G37,'C STRADA'!G38,'C STRADA'!G39,'C STRADA'!G43,'C STRADA'!G50,'C STRADA'!G52,'C STRADA'!G56,'C STRADA'!G81,'C STRADA'!G83,'C STRADA'!G87,'C STRADA'!G97,'C STRADA'!G117,'C STRADA'!G120,'C STRADA'!G144,'C STRADA'!G152,'C STRADA'!G165,'C STRADA'!G175,'C STRADA'!G192,'C STRADA'!G202,'C STRADA'!G203,'C STRADA'!G233,'C STRADA'!G245,'C STRADA'!G258,'C STRADA'!G259,'C STRADA'!G265,'C STRADA'!G286,'C STRADA'!G288,'C STRADA'!G295,'C STRADA'!G319,'C STRADA'!G328,'C STRADA'!G338,'C STRADA'!G339,'C STRADA'!G354,'C STRADA'!G358,'C STRADA'!G366,'C STRADA'!G394,'C STRADA'!G408,'C STRADA'!G412,'C STRADA'!G431)</f>
        <v>302</v>
      </c>
      <c r="G15" s="24">
        <f>SUM('C STRADA'!H37,'C STRADA'!H38,'C STRADA'!H39,'C STRADA'!H43,'C STRADA'!H50,'C STRADA'!H52,'C STRADA'!H56,'C STRADA'!H81,'C STRADA'!H83,'C STRADA'!H87,'C STRADA'!H97,'C STRADA'!H117,'C STRADA'!H120,'C STRADA'!H144,'C STRADA'!H152,'C STRADA'!H165,'C STRADA'!H175,'C STRADA'!H192,'C STRADA'!H202,'C STRADA'!H203,'C STRADA'!H233,'C STRADA'!H245,'C STRADA'!H258,'C STRADA'!H259,'C STRADA'!H265,'C STRADA'!H286,'C STRADA'!H288,'C STRADA'!H295,'C STRADA'!H319,'C STRADA'!H328,'C STRADA'!H338,'C STRADA'!H339,'C STRADA'!H354,'C STRADA'!H358,'C STRADA'!H366,'C STRADA'!H394,'C STRADA'!H408,'C STRADA'!H412,'C STRADA'!H431)</f>
        <v>189</v>
      </c>
      <c r="H15" s="24">
        <f>SUM('C STRADA'!I37,'C STRADA'!I38,'C STRADA'!I39,'C STRADA'!I43,'C STRADA'!I50,'C STRADA'!I52,'C STRADA'!I56,'C STRADA'!I81,'C STRADA'!I83,'C STRADA'!I87,'C STRADA'!I97,'C STRADA'!I117,'C STRADA'!I120,'C STRADA'!I144,'C STRADA'!I152,'C STRADA'!I165,'C STRADA'!I175,'C STRADA'!I192,'C STRADA'!I202,'C STRADA'!I203,'C STRADA'!I233,'C STRADA'!I245,'C STRADA'!I258,'C STRADA'!I259,'C STRADA'!I265,'C STRADA'!I286,'C STRADA'!I288,'C STRADA'!I295,'C STRADA'!I319,'C STRADA'!I328,'C STRADA'!I338,'C STRADA'!I339,'C STRADA'!I354,'C STRADA'!I358,'C STRADA'!I366,'C STRADA'!I394,'C STRADA'!I408,'C STRADA'!I412,'C STRADA'!I431)</f>
        <v>207</v>
      </c>
      <c r="I15" s="24">
        <f>SUM('C STRADA'!J37,'C STRADA'!J38,'C STRADA'!J39,'C STRADA'!J43,'C STRADA'!J50,'C STRADA'!J52,'C STRADA'!J56,'C STRADA'!J81,'C STRADA'!J83,'C STRADA'!J87,'C STRADA'!J97,'C STRADA'!J117,'C STRADA'!J120,'C STRADA'!J144,'C STRADA'!J152,'C STRADA'!J165,'C STRADA'!J175,'C STRADA'!J192,'C STRADA'!J202,'C STRADA'!J203,'C STRADA'!J233,'C STRADA'!J245,'C STRADA'!J258,'C STRADA'!J259,'C STRADA'!J265,'C STRADA'!J286,'C STRADA'!J288,'C STRADA'!J295,'C STRADA'!J319,'C STRADA'!J328,'C STRADA'!J338,'C STRADA'!J339,'C STRADA'!J354,'C STRADA'!J358,'C STRADA'!J366,'C STRADA'!J394,'C STRADA'!J408,'C STRADA'!J412,'C STRADA'!J431)</f>
        <v>183</v>
      </c>
      <c r="J15" s="24">
        <f>SUM('C STRADA'!K37,'C STRADA'!K38,'C STRADA'!K39,'C STRADA'!K43,'C STRADA'!K50,'C STRADA'!K52,'C STRADA'!K56,'C STRADA'!K81,'C STRADA'!K83,'C STRADA'!K87,'C STRADA'!K97,'C STRADA'!K117,'C STRADA'!K120,'C STRADA'!K144,'C STRADA'!K152,'C STRADA'!K165,'C STRADA'!K175,'C STRADA'!K192,'C STRADA'!K202,'C STRADA'!K203,'C STRADA'!K233,'C STRADA'!K245,'C STRADA'!K258,'C STRADA'!K259,'C STRADA'!K265,'C STRADA'!K286,'C STRADA'!K288,'C STRADA'!K295,'C STRADA'!K319,'C STRADA'!K328,'C STRADA'!K338,'C STRADA'!K339,'C STRADA'!K354,'C STRADA'!K358,'C STRADA'!K366,'C STRADA'!K394,'C STRADA'!K408,'C STRADA'!K412,'C STRADA'!K431)</f>
        <v>223</v>
      </c>
      <c r="K15" s="24">
        <f>SUM('C STRADA'!L37,'C STRADA'!L38,'C STRADA'!L39,'C STRADA'!L43,'C STRADA'!L50,'C STRADA'!L52,'C STRADA'!L56,'C STRADA'!L81,'C STRADA'!L83,'C STRADA'!L87,'C STRADA'!L97,'C STRADA'!L117,'C STRADA'!L120,'C STRADA'!L144,'C STRADA'!L152,'C STRADA'!L165,'C STRADA'!L175,'C STRADA'!L192,'C STRADA'!L202,'C STRADA'!L203,'C STRADA'!L233,'C STRADA'!L245,'C STRADA'!L258,'C STRADA'!L259,'C STRADA'!L265,'C STRADA'!L286,'C STRADA'!L288,'C STRADA'!L295,'C STRADA'!L319,'C STRADA'!L328,'C STRADA'!L338,'C STRADA'!L339,'C STRADA'!L354,'C STRADA'!L358,'C STRADA'!L366,'C STRADA'!L394,'C STRADA'!L408,'C STRADA'!L412,'C STRADA'!L431)</f>
        <v>244</v>
      </c>
      <c r="L15" s="24">
        <f>SUM('C STRADA'!M37,'C STRADA'!M38,'C STRADA'!M39,'C STRADA'!M43,'C STRADA'!M50,'C STRADA'!M52,'C STRADA'!M56,'C STRADA'!M81,'C STRADA'!M83,'C STRADA'!M87,'C STRADA'!M97,'C STRADA'!M117,'C STRADA'!M120,'C STRADA'!M144,'C STRADA'!M152,'C STRADA'!M165,'C STRADA'!M175,'C STRADA'!M192,'C STRADA'!M202,'C STRADA'!M203,'C STRADA'!M233,'C STRADA'!M245,'C STRADA'!M258,'C STRADA'!M259,'C STRADA'!M265,'C STRADA'!M286,'C STRADA'!M288,'C STRADA'!M295,'C STRADA'!M319,'C STRADA'!M328,'C STRADA'!M338,'C STRADA'!M339,'C STRADA'!M354,'C STRADA'!M358,'C STRADA'!M366,'C STRADA'!M394,'C STRADA'!M408,'C STRADA'!M412,'C STRADA'!M431)</f>
        <v>184</v>
      </c>
      <c r="M15" s="24">
        <f>SUM('C STRADA'!N37,'C STRADA'!N38,'C STRADA'!N39,'C STRADA'!N43,'C STRADA'!N50,'C STRADA'!N52,'C STRADA'!N56,'C STRADA'!N81,'C STRADA'!N83,'C STRADA'!N87,'C STRADA'!N97,'C STRADA'!N117,'C STRADA'!N120,'C STRADA'!N144,'C STRADA'!N152,'C STRADA'!N165,'C STRADA'!N175,'C STRADA'!N192,'C STRADA'!N202,'C STRADA'!N203,'C STRADA'!N233,'C STRADA'!N245,'C STRADA'!N258,'C STRADA'!N259,'C STRADA'!N265,'C STRADA'!N286,'C STRADA'!N288,'C STRADA'!N295,'C STRADA'!N319,'C STRADA'!N328,'C STRADA'!N338,'C STRADA'!N339,'C STRADA'!N354,'C STRADA'!N358,'C STRADA'!N366,'C STRADA'!N394,'C STRADA'!N408,'C STRADA'!N412,'C STRADA'!N431)</f>
        <v>224</v>
      </c>
      <c r="N15" s="24"/>
      <c r="O15" s="24"/>
      <c r="P15" s="24"/>
      <c r="Q15" s="24"/>
      <c r="R15" s="24"/>
      <c r="S15" s="23"/>
      <c r="T15" s="24">
        <f t="shared" ref="T15:T44" si="1">SUM(F15:S15)</f>
        <v>1756</v>
      </c>
      <c r="U15" s="58"/>
      <c r="V15" s="58"/>
      <c r="W15" s="60">
        <f t="shared" ref="W15:W44" si="2">E15+T15+U15+V15</f>
        <v>1774</v>
      </c>
    </row>
    <row r="16" spans="1:29" ht="25.5" customHeight="1">
      <c r="A16" s="43">
        <v>3</v>
      </c>
      <c r="B16" s="42" t="s">
        <v>11</v>
      </c>
      <c r="C16" s="22" t="s">
        <v>53</v>
      </c>
      <c r="E16" s="23"/>
      <c r="F16" s="24">
        <f>SUM('C STRADA'!G5,'C STRADA'!G19,'C STRADA'!G36,'C STRADA'!G82,'C STRADA'!G84,'C STRADA'!G96,'C STRADA'!G98,'C STRADA'!G137,'C STRADA'!G141,'C STRADA'!G147,'C STRADA'!G155,'C STRADA'!G187,'C STRADA'!G190,'C STRADA'!G197,'C STRADA'!G241,'C STRADA'!G243,'C STRADA'!G248,'C STRADA'!G250,'C STRADA'!G262,'C STRADA'!G298,'C STRADA'!G307,'C STRADA'!G322,'C STRADA'!G327,'C STRADA'!G330,'C STRADA'!G356,'C STRADA'!G361,'C STRADA'!G438)</f>
        <v>131</v>
      </c>
      <c r="G16" s="24">
        <f>SUM('C STRADA'!H5,'C STRADA'!H19,'C STRADA'!H36,'C STRADA'!H82,'C STRADA'!H84,'C STRADA'!H96,'C STRADA'!H98,'C STRADA'!H137,'C STRADA'!H141,'C STRADA'!H147,'C STRADA'!H155,'C STRADA'!H187,'C STRADA'!H190,'C STRADA'!H197,'C STRADA'!H241,'C STRADA'!H243,'C STRADA'!H248,'C STRADA'!H250,'C STRADA'!H262,'C STRADA'!H298,'C STRADA'!H307,'C STRADA'!H322,'C STRADA'!H327,'C STRADA'!H330,'C STRADA'!H356,'C STRADA'!H361,'C STRADA'!H438)</f>
        <v>193</v>
      </c>
      <c r="H16" s="24">
        <f>SUM('C STRADA'!I5,'C STRADA'!I19,'C STRADA'!I36,'C STRADA'!I82,'C STRADA'!I84,'C STRADA'!I96,'C STRADA'!I98,'C STRADA'!I137,'C STRADA'!I141,'C STRADA'!I147,'C STRADA'!I155,'C STRADA'!I187,'C STRADA'!I190,'C STRADA'!I197,'C STRADA'!I241,'C STRADA'!I243,'C STRADA'!I248,'C STRADA'!I250,'C STRADA'!I262,'C STRADA'!I298,'C STRADA'!I307,'C STRADA'!I322,'C STRADA'!I327,'C STRADA'!I330,'C STRADA'!I356,'C STRADA'!I361,'C STRADA'!I438)</f>
        <v>246</v>
      </c>
      <c r="I16" s="24">
        <f>SUM('C STRADA'!J5,'C STRADA'!J19,'C STRADA'!J36,'C STRADA'!J82,'C STRADA'!J84,'C STRADA'!J96,'C STRADA'!J98,'C STRADA'!J137,'C STRADA'!J141,'C STRADA'!J147,'C STRADA'!J155,'C STRADA'!J187,'C STRADA'!J190,'C STRADA'!J197,'C STRADA'!J241,'C STRADA'!J243,'C STRADA'!J248,'C STRADA'!J250,'C STRADA'!J262,'C STRADA'!J298,'C STRADA'!J307,'C STRADA'!J322,'C STRADA'!J327,'C STRADA'!J330,'C STRADA'!J356,'C STRADA'!J361,'C STRADA'!J438)</f>
        <v>240</v>
      </c>
      <c r="J16" s="24">
        <f>SUM('C STRADA'!K5,'C STRADA'!K19,'C STRADA'!K36,'C STRADA'!K82,'C STRADA'!K84,'C STRADA'!K96,'C STRADA'!K98,'C STRADA'!K137,'C STRADA'!K141,'C STRADA'!K147,'C STRADA'!K155,'C STRADA'!K187,'C STRADA'!K190,'C STRADA'!K197,'C STRADA'!K241,'C STRADA'!K243,'C STRADA'!K248,'C STRADA'!K250,'C STRADA'!K262,'C STRADA'!K298,'C STRADA'!K307,'C STRADA'!K322,'C STRADA'!K327,'C STRADA'!K330,'C STRADA'!K356,'C STRADA'!K361,'C STRADA'!K438)</f>
        <v>96</v>
      </c>
      <c r="K16" s="24">
        <f>SUM('C STRADA'!L5,'C STRADA'!L19,'C STRADA'!L36,'C STRADA'!L82,'C STRADA'!L84,'C STRADA'!L96,'C STRADA'!L98,'C STRADA'!L137,'C STRADA'!L141,'C STRADA'!L147,'C STRADA'!L155,'C STRADA'!L187,'C STRADA'!L190,'C STRADA'!L197,'C STRADA'!L241,'C STRADA'!L243,'C STRADA'!L248,'C STRADA'!L250,'C STRADA'!L262,'C STRADA'!L298,'C STRADA'!L307,'C STRADA'!L322,'C STRADA'!L327,'C STRADA'!L330,'C STRADA'!L356,'C STRADA'!L361,'C STRADA'!L438)</f>
        <v>179</v>
      </c>
      <c r="L16" s="24">
        <f>SUM('C STRADA'!M5,'C STRADA'!M19,'C STRADA'!M36,'C STRADA'!M82,'C STRADA'!M84,'C STRADA'!M96,'C STRADA'!M98,'C STRADA'!M137,'C STRADA'!M141,'C STRADA'!M147,'C STRADA'!M155,'C STRADA'!M187,'C STRADA'!M190,'C STRADA'!M197,'C STRADA'!M241,'C STRADA'!M243,'C STRADA'!M248,'C STRADA'!M250,'C STRADA'!M262,'C STRADA'!M298,'C STRADA'!M307,'C STRADA'!M322,'C STRADA'!M327,'C STRADA'!M330,'C STRADA'!M356,'C STRADA'!M361,'C STRADA'!M438)</f>
        <v>188</v>
      </c>
      <c r="M16" s="24">
        <f>SUM('C STRADA'!N5,'C STRADA'!N19,'C STRADA'!N36,'C STRADA'!N82,'C STRADA'!N84,'C STRADA'!N96,'C STRADA'!N98,'C STRADA'!N137,'C STRADA'!N141,'C STRADA'!N147,'C STRADA'!N155,'C STRADA'!N187,'C STRADA'!N190,'C STRADA'!N197,'C STRADA'!N241,'C STRADA'!N243,'C STRADA'!N248,'C STRADA'!N250,'C STRADA'!N262,'C STRADA'!N298,'C STRADA'!N307,'C STRADA'!N322,'C STRADA'!N327,'C STRADA'!N330,'C STRADA'!N356,'C STRADA'!N361,'C STRADA'!N438)</f>
        <v>157</v>
      </c>
      <c r="N16" s="24"/>
      <c r="O16" s="24"/>
      <c r="P16" s="24"/>
      <c r="Q16" s="24"/>
      <c r="R16" s="24"/>
      <c r="S16" s="23"/>
      <c r="T16" s="24">
        <f t="shared" si="1"/>
        <v>1430</v>
      </c>
      <c r="U16" s="58"/>
      <c r="V16" s="58"/>
      <c r="W16" s="60">
        <f t="shared" si="2"/>
        <v>1430</v>
      </c>
    </row>
    <row r="17" spans="1:23" ht="25.5" customHeight="1">
      <c r="A17" s="43">
        <v>4</v>
      </c>
      <c r="B17" s="42" t="s">
        <v>164</v>
      </c>
      <c r="C17" s="22" t="s">
        <v>9</v>
      </c>
      <c r="E17" s="46">
        <f>G11</f>
        <v>30</v>
      </c>
      <c r="F17" s="24">
        <f>SUM('C STRADA'!G12,'C STRADA'!G51,'C STRADA'!G80,'C STRADA'!G86,'C STRADA'!G114,'C STRADA'!G115,'C STRADA'!G125,'C STRADA'!G126,'C STRADA'!G153,'C STRADA'!G159,'C STRADA'!G160,'C STRADA'!G186,'C STRADA'!G191,'C STRADA'!G193,'C STRADA'!G207,'C STRADA'!G208,'C STRADA'!G214,'C STRADA'!G251,'C STRADA'!G269,'C STRADA'!G270,'C STRADA'!G272,'C STRADA'!G276,'C STRADA'!G285,'C STRADA'!G287,'C STRADA'!G318,'C STRADA'!G320,'C STRADA'!G337,'C STRADA'!G355,'C STRADA'!G357,'C STRADA'!G364,'C STRADA'!G367,'C STRADA'!G405,'C STRADA'!G409,'C STRADA'!G435)</f>
        <v>81</v>
      </c>
      <c r="G17" s="24">
        <f>SUM('C STRADA'!H12,'C STRADA'!H51,'C STRADA'!H80,'C STRADA'!H86,'C STRADA'!H114,'C STRADA'!H115,'C STRADA'!H125,'C STRADA'!H126,'C STRADA'!H153,'C STRADA'!H159,'C STRADA'!H160,'C STRADA'!H186,'C STRADA'!H191,'C STRADA'!H193,'C STRADA'!H207,'C STRADA'!H208,'C STRADA'!H214,'C STRADA'!H251,'C STRADA'!H269,'C STRADA'!H270,'C STRADA'!H272,'C STRADA'!H276,'C STRADA'!H285,'C STRADA'!H287,'C STRADA'!H318,'C STRADA'!H320,'C STRADA'!H337,'C STRADA'!H355,'C STRADA'!H357,'C STRADA'!H364,'C STRADA'!H367,'C STRADA'!H405,'C STRADA'!H409,'C STRADA'!H435)</f>
        <v>172</v>
      </c>
      <c r="H17" s="24">
        <f>SUM('C STRADA'!I12,'C STRADA'!I51,'C STRADA'!I80,'C STRADA'!I86,'C STRADA'!I114,'C STRADA'!I115,'C STRADA'!I125,'C STRADA'!I126,'C STRADA'!I153,'C STRADA'!I159,'C STRADA'!I160,'C STRADA'!I186,'C STRADA'!I191,'C STRADA'!I193,'C STRADA'!I207,'C STRADA'!I208,'C STRADA'!I214,'C STRADA'!I251,'C STRADA'!I269,'C STRADA'!I270,'C STRADA'!I272,'C STRADA'!I276,'C STRADA'!I285,'C STRADA'!I287,'C STRADA'!I318,'C STRADA'!I320,'C STRADA'!I337,'C STRADA'!I355,'C STRADA'!I357,'C STRADA'!I364,'C STRADA'!I367,'C STRADA'!I405,'C STRADA'!I409,'C STRADA'!I435)</f>
        <v>212</v>
      </c>
      <c r="I17" s="24">
        <f>SUM('C STRADA'!J12,'C STRADA'!J51,'C STRADA'!J80,'C STRADA'!J86,'C STRADA'!J114,'C STRADA'!J115,'C STRADA'!J125,'C STRADA'!J126,'C STRADA'!J153,'C STRADA'!J159,'C STRADA'!J160,'C STRADA'!J186,'C STRADA'!J191,'C STRADA'!J193,'C STRADA'!J207,'C STRADA'!J208,'C STRADA'!J214,'C STRADA'!J251,'C STRADA'!J269,'C STRADA'!J270,'C STRADA'!J272,'C STRADA'!J276,'C STRADA'!J285,'C STRADA'!J287,'C STRADA'!J318,'C STRADA'!J320,'C STRADA'!J337,'C STRADA'!J355,'C STRADA'!J357,'C STRADA'!J364,'C STRADA'!J367,'C STRADA'!J405,'C STRADA'!J409,'C STRADA'!J435)</f>
        <v>224</v>
      </c>
      <c r="J17" s="24">
        <f>SUM('C STRADA'!K12,'C STRADA'!K51,'C STRADA'!K80,'C STRADA'!K86,'C STRADA'!K114,'C STRADA'!K115,'C STRADA'!K125,'C STRADA'!K126,'C STRADA'!K153,'C STRADA'!K159,'C STRADA'!K160,'C STRADA'!K186,'C STRADA'!K191,'C STRADA'!K193,'C STRADA'!K207,'C STRADA'!K208,'C STRADA'!K214,'C STRADA'!K251,'C STRADA'!K269,'C STRADA'!K270,'C STRADA'!K272,'C STRADA'!K276,'C STRADA'!K285,'C STRADA'!K287,'C STRADA'!K318,'C STRADA'!K320,'C STRADA'!K337,'C STRADA'!K355,'C STRADA'!K357,'C STRADA'!K364,'C STRADA'!K367,'C STRADA'!K405,'C STRADA'!K409,'C STRADA'!K435)</f>
        <v>180</v>
      </c>
      <c r="K17" s="24">
        <f>SUM('C STRADA'!L12,'C STRADA'!L51,'C STRADA'!L80,'C STRADA'!L86,'C STRADA'!L114,'C STRADA'!L115,'C STRADA'!L125,'C STRADA'!L126,'C STRADA'!L153,'C STRADA'!L159,'C STRADA'!L160,'C STRADA'!L186,'C STRADA'!L191,'C STRADA'!L193,'C STRADA'!L207,'C STRADA'!L208,'C STRADA'!L214,'C STRADA'!L251,'C STRADA'!L269,'C STRADA'!L270,'C STRADA'!L272,'C STRADA'!L276,'C STRADA'!L285,'C STRADA'!L287,'C STRADA'!L318,'C STRADA'!L320,'C STRADA'!L337,'C STRADA'!L355,'C STRADA'!L357,'C STRADA'!L364,'C STRADA'!L367,'C STRADA'!L405,'C STRADA'!L409,'C STRADA'!L435)</f>
        <v>207</v>
      </c>
      <c r="L17" s="24">
        <f>SUM('C STRADA'!M12,'C STRADA'!M51,'C STRADA'!M80,'C STRADA'!M86,'C STRADA'!M114,'C STRADA'!M115,'C STRADA'!M125,'C STRADA'!M126,'C STRADA'!M153,'C STRADA'!M159,'C STRADA'!M160,'C STRADA'!M186,'C STRADA'!M191,'C STRADA'!M193,'C STRADA'!M207,'C STRADA'!M208,'C STRADA'!M214,'C STRADA'!M251,'C STRADA'!M269,'C STRADA'!M270,'C STRADA'!M272,'C STRADA'!M276,'C STRADA'!M285,'C STRADA'!M287,'C STRADA'!M318,'C STRADA'!M320,'C STRADA'!M337,'C STRADA'!M355,'C STRADA'!M357,'C STRADA'!M364,'C STRADA'!M367,'C STRADA'!M405,'C STRADA'!M409,'C STRADA'!M435)</f>
        <v>187</v>
      </c>
      <c r="M17" s="24">
        <f>SUM('C STRADA'!N12,'C STRADA'!N51,'C STRADA'!N80,'C STRADA'!N86,'C STRADA'!N114,'C STRADA'!N115,'C STRADA'!N125,'C STRADA'!N126,'C STRADA'!N153,'C STRADA'!N159,'C STRADA'!N160,'C STRADA'!N186,'C STRADA'!N191,'C STRADA'!N193,'C STRADA'!N207,'C STRADA'!N208,'C STRADA'!N214,'C STRADA'!N251,'C STRADA'!N269,'C STRADA'!N270,'C STRADA'!N272,'C STRADA'!N276,'C STRADA'!N285,'C STRADA'!N287,'C STRADA'!N318,'C STRADA'!N320,'C STRADA'!N337,'C STRADA'!N355,'C STRADA'!N357,'C STRADA'!N364,'C STRADA'!N367,'C STRADA'!N405,'C STRADA'!N409,'C STRADA'!N435)</f>
        <v>129</v>
      </c>
      <c r="N17" s="24"/>
      <c r="O17" s="24"/>
      <c r="P17" s="24"/>
      <c r="Q17" s="24"/>
      <c r="R17" s="24"/>
      <c r="S17" s="23"/>
      <c r="T17" s="24">
        <f t="shared" si="1"/>
        <v>1392</v>
      </c>
      <c r="U17" s="58"/>
      <c r="V17" s="58"/>
      <c r="W17" s="60">
        <f t="shared" si="2"/>
        <v>1422</v>
      </c>
    </row>
    <row r="18" spans="1:23" ht="25.5" customHeight="1">
      <c r="A18" s="43">
        <v>5</v>
      </c>
      <c r="B18" s="42" t="s">
        <v>28</v>
      </c>
      <c r="C18" s="22" t="s">
        <v>27</v>
      </c>
      <c r="E18" s="46">
        <f>F11</f>
        <v>33</v>
      </c>
      <c r="F18" s="24">
        <f>SUM('C STRADA'!G45,'C STRADA'!G79,'C STRADA'!G176,'C STRADA'!G223,'C STRADA'!G225,'C STRADA'!G227,'C STRADA'!G240,'C STRADA'!G247,'C STRADA'!G257,'C STRADA'!G275,'C STRADA'!G301,'C STRADA'!G305,'C STRADA'!G317,'C STRADA'!G326,'C STRADA'!G329,'C STRADA'!G345,'C STRADA'!G363,'C STRADA'!G377,'C STRADA'!G407,'C STRADA'!G417,'C STRADA'!G429,'C STRADA'!G434)</f>
        <v>73</v>
      </c>
      <c r="G18" s="24">
        <f>SUM('C STRADA'!H45,'C STRADA'!H79,'C STRADA'!H176,'C STRADA'!H223,'C STRADA'!H225,'C STRADA'!H227,'C STRADA'!H240,'C STRADA'!H247,'C STRADA'!H257,'C STRADA'!H275,'C STRADA'!H301,'C STRADA'!H305,'C STRADA'!H317,'C STRADA'!H326,'C STRADA'!H329,'C STRADA'!H345,'C STRADA'!H363,'C STRADA'!H377,'C STRADA'!H407,'C STRADA'!H417,'C STRADA'!H429,'C STRADA'!H434)</f>
        <v>109</v>
      </c>
      <c r="H18" s="24">
        <f>SUM('C STRADA'!I45,'C STRADA'!I79,'C STRADA'!I176,'C STRADA'!I223,'C STRADA'!I225,'C STRADA'!I227,'C STRADA'!I240,'C STRADA'!I247,'C STRADA'!I257,'C STRADA'!I275,'C STRADA'!I301,'C STRADA'!I305,'C STRADA'!I317,'C STRADA'!I326,'C STRADA'!I329,'C STRADA'!I345,'C STRADA'!I363,'C STRADA'!I377,'C STRADA'!I407,'C STRADA'!I417,'C STRADA'!I429,'C STRADA'!I434)</f>
        <v>85</v>
      </c>
      <c r="I18" s="24">
        <f>SUM('C STRADA'!J45,'C STRADA'!J79,'C STRADA'!J176,'C STRADA'!J223,'C STRADA'!J225,'C STRADA'!J227,'C STRADA'!J240,'C STRADA'!J247,'C STRADA'!J257,'C STRADA'!J275,'C STRADA'!J301,'C STRADA'!J305,'C STRADA'!J317,'C STRADA'!J326,'C STRADA'!J329,'C STRADA'!J345,'C STRADA'!J363,'C STRADA'!J377,'C STRADA'!J407,'C STRADA'!J417,'C STRADA'!J429,'C STRADA'!J434)</f>
        <v>135</v>
      </c>
      <c r="J18" s="24">
        <f>SUM('C STRADA'!K45,'C STRADA'!K79,'C STRADA'!K176,'C STRADA'!K223,'C STRADA'!K225,'C STRADA'!K227,'C STRADA'!K240,'C STRADA'!K247,'C STRADA'!K257,'C STRADA'!K275,'C STRADA'!K301,'C STRADA'!K305,'C STRADA'!K317,'C STRADA'!K326,'C STRADA'!K329,'C STRADA'!K345,'C STRADA'!K363,'C STRADA'!K377,'C STRADA'!K407,'C STRADA'!K417,'C STRADA'!K429,'C STRADA'!K434)</f>
        <v>91</v>
      </c>
      <c r="K18" s="24">
        <f>SUM('C STRADA'!L45,'C STRADA'!L79,'C STRADA'!L176,'C STRADA'!L223,'C STRADA'!L225,'C STRADA'!L227,'C STRADA'!L240,'C STRADA'!L247,'C STRADA'!L257,'C STRADA'!L275,'C STRADA'!L301,'C STRADA'!L305,'C STRADA'!L317,'C STRADA'!L326,'C STRADA'!L329,'C STRADA'!L345,'C STRADA'!L363,'C STRADA'!L377,'C STRADA'!L407,'C STRADA'!L417,'C STRADA'!L429,'C STRADA'!L434)</f>
        <v>92</v>
      </c>
      <c r="L18" s="24">
        <f>SUM('C STRADA'!M45,'C STRADA'!M79,'C STRADA'!M176,'C STRADA'!M223,'C STRADA'!M225,'C STRADA'!M227,'C STRADA'!M240,'C STRADA'!M247,'C STRADA'!M257,'C STRADA'!M275,'C STRADA'!M301,'C STRADA'!M305,'C STRADA'!M317,'C STRADA'!M326,'C STRADA'!M329,'C STRADA'!M345,'C STRADA'!M363,'C STRADA'!M377,'C STRADA'!M407,'C STRADA'!M417,'C STRADA'!M429,'C STRADA'!M434)</f>
        <v>80</v>
      </c>
      <c r="M18" s="24">
        <f>SUM('C STRADA'!N45,'C STRADA'!N79,'C STRADA'!N176,'C STRADA'!N223,'C STRADA'!N225,'C STRADA'!N227,'C STRADA'!N240,'C STRADA'!N247,'C STRADA'!N257,'C STRADA'!N275,'C STRADA'!N301,'C STRADA'!N305,'C STRADA'!N317,'C STRADA'!N326,'C STRADA'!N329,'C STRADA'!N345,'C STRADA'!N363,'C STRADA'!N377,'C STRADA'!N407,'C STRADA'!N417,'C STRADA'!N429,'C STRADA'!N434)</f>
        <v>124</v>
      </c>
      <c r="N18" s="24"/>
      <c r="O18" s="24"/>
      <c r="P18" s="24"/>
      <c r="Q18" s="24"/>
      <c r="R18" s="24"/>
      <c r="S18" s="23"/>
      <c r="T18" s="24">
        <f t="shared" si="1"/>
        <v>789</v>
      </c>
      <c r="U18" s="58"/>
      <c r="V18" s="58"/>
      <c r="W18" s="60">
        <f t="shared" si="2"/>
        <v>822</v>
      </c>
    </row>
    <row r="19" spans="1:23" ht="25.5" customHeight="1">
      <c r="A19" s="43">
        <v>6</v>
      </c>
      <c r="B19" s="42" t="s">
        <v>122</v>
      </c>
      <c r="C19" s="22" t="s">
        <v>14</v>
      </c>
      <c r="E19" s="46"/>
      <c r="F19" s="24">
        <f>SUM('C STRADA'!G7,'C STRADA'!G11,'C STRADA'!G94,'C STRADA'!G103,'C STRADA'!G108,'C STRADA'!G118,'C STRADA'!G122,'C STRADA'!G189,'C STRADA'!G215,'C STRADA'!G246,'C STRADA'!G249,'C STRADA'!G254,'C STRADA'!G255,'C STRADA'!G261,'C STRADA'!G273,'C STRADA'!G284,'C STRADA'!G291,'C STRADA'!G365,'C STRADA'!G415)</f>
        <v>86</v>
      </c>
      <c r="G19" s="24">
        <f>SUM('C STRADA'!H7,'C STRADA'!H11,'C STRADA'!H94,'C STRADA'!H103,'C STRADA'!H108,'C STRADA'!H118,'C STRADA'!H122,'C STRADA'!H189,'C STRADA'!H215,'C STRADA'!H246,'C STRADA'!H249,'C STRADA'!H254,'C STRADA'!H255,'C STRADA'!H261,'C STRADA'!H273,'C STRADA'!H284,'C STRADA'!H291,'C STRADA'!H365,'C STRADA'!H415)</f>
        <v>104</v>
      </c>
      <c r="H19" s="24">
        <f>SUM('C STRADA'!I7,'C STRADA'!I11,'C STRADA'!I94,'C STRADA'!I103,'C STRADA'!I108,'C STRADA'!I118,'C STRADA'!I122,'C STRADA'!I189,'C STRADA'!I215,'C STRADA'!I246,'C STRADA'!I249,'C STRADA'!I254,'C STRADA'!I255,'C STRADA'!I261,'C STRADA'!I273,'C STRADA'!I284,'C STRADA'!I291,'C STRADA'!I365,'C STRADA'!I415)</f>
        <v>62</v>
      </c>
      <c r="I19" s="24">
        <f>SUM('C STRADA'!J7,'C STRADA'!J11,'C STRADA'!J94,'C STRADA'!J103,'C STRADA'!J108,'C STRADA'!J118,'C STRADA'!J122,'C STRADA'!J189,'C STRADA'!J215,'C STRADA'!J246,'C STRADA'!J249,'C STRADA'!J254,'C STRADA'!J255,'C STRADA'!J261,'C STRADA'!J273,'C STRADA'!J284,'C STRADA'!J291,'C STRADA'!J365,'C STRADA'!J415)</f>
        <v>80</v>
      </c>
      <c r="J19" s="24">
        <f>SUM('C STRADA'!K7,'C STRADA'!K11,'C STRADA'!K94,'C STRADA'!K103,'C STRADA'!K108,'C STRADA'!K118,'C STRADA'!K122,'C STRADA'!K189,'C STRADA'!K215,'C STRADA'!K246,'C STRADA'!K249,'C STRADA'!K254,'C STRADA'!K255,'C STRADA'!K261,'C STRADA'!K273,'C STRADA'!K284,'C STRADA'!K291,'C STRADA'!K365,'C STRADA'!K415)</f>
        <v>105</v>
      </c>
      <c r="K19" s="24">
        <f>SUM('C STRADA'!L7,'C STRADA'!L11,'C STRADA'!L94,'C STRADA'!L103,'C STRADA'!L108,'C STRADA'!L118,'C STRADA'!L122,'C STRADA'!L189,'C STRADA'!L215,'C STRADA'!L246,'C STRADA'!L249,'C STRADA'!L254,'C STRADA'!L255,'C STRADA'!L261,'C STRADA'!L273,'C STRADA'!L284,'C STRADA'!L291,'C STRADA'!L365,'C STRADA'!L415)</f>
        <v>110</v>
      </c>
      <c r="L19" s="24">
        <f>SUM('C STRADA'!M7,'C STRADA'!M11,'C STRADA'!M94,'C STRADA'!M103,'C STRADA'!M108,'C STRADA'!M118,'C STRADA'!M122,'C STRADA'!M189,'C STRADA'!M215,'C STRADA'!M246,'C STRADA'!M249,'C STRADA'!M254,'C STRADA'!M255,'C STRADA'!M261,'C STRADA'!M273,'C STRADA'!M284,'C STRADA'!M291,'C STRADA'!M365,'C STRADA'!M415)</f>
        <v>129</v>
      </c>
      <c r="M19" s="24">
        <f>SUM('C STRADA'!N7,'C STRADA'!N11,'C STRADA'!N94,'C STRADA'!N103,'C STRADA'!N108,'C STRADA'!N118,'C STRADA'!N122,'C STRADA'!N189,'C STRADA'!N215,'C STRADA'!N246,'C STRADA'!N249,'C STRADA'!N254,'C STRADA'!N255,'C STRADA'!N261,'C STRADA'!N273,'C STRADA'!N284,'C STRADA'!N291,'C STRADA'!N365,'C STRADA'!N415)</f>
        <v>68</v>
      </c>
      <c r="N19" s="24"/>
      <c r="O19" s="24"/>
      <c r="P19" s="24"/>
      <c r="Q19" s="24"/>
      <c r="R19" s="24"/>
      <c r="S19" s="24"/>
      <c r="T19" s="24">
        <f t="shared" si="1"/>
        <v>744</v>
      </c>
      <c r="U19" s="58"/>
      <c r="V19" s="58"/>
      <c r="W19" s="60">
        <f t="shared" si="2"/>
        <v>744</v>
      </c>
    </row>
    <row r="20" spans="1:23" ht="25.5" customHeight="1">
      <c r="A20" s="43">
        <v>7</v>
      </c>
      <c r="B20" s="42" t="s">
        <v>38</v>
      </c>
      <c r="C20" s="22" t="s">
        <v>58</v>
      </c>
      <c r="E20" s="23"/>
      <c r="F20" s="24">
        <f>SUM('C STRADA'!G169,'C STRADA'!G178,'C STRADA'!G260,'C STRADA'!G289,'C STRADA'!G292,'C STRADA'!G293,'C STRADA'!G314,'C STRADA'!G323,'C STRADA'!G342,'C STRADA'!G346,'C STRADA'!G353,'C STRADA'!G433)</f>
        <v>52</v>
      </c>
      <c r="G20" s="24">
        <f>SUM('C STRADA'!H169,'C STRADA'!H178,'C STRADA'!H260,'C STRADA'!H289,'C STRADA'!H292,'C STRADA'!H293,'C STRADA'!H314,'C STRADA'!H323,'C STRADA'!H342,'C STRADA'!H346,'C STRADA'!H353,'C STRADA'!H433)</f>
        <v>63</v>
      </c>
      <c r="H20" s="24">
        <f>SUM('C STRADA'!I169,'C STRADA'!I178,'C STRADA'!I260,'C STRADA'!I289,'C STRADA'!I292,'C STRADA'!I293,'C STRADA'!I314,'C STRADA'!I323,'C STRADA'!I342,'C STRADA'!I346,'C STRADA'!I353,'C STRADA'!I433)</f>
        <v>96</v>
      </c>
      <c r="I20" s="24">
        <f>SUM('C STRADA'!J169,'C STRADA'!J178,'C STRADA'!J260,'C STRADA'!J289,'C STRADA'!J292,'C STRADA'!J293,'C STRADA'!J314,'C STRADA'!J323,'C STRADA'!J342,'C STRADA'!J346,'C STRADA'!J353,'C STRADA'!J433)</f>
        <v>76</v>
      </c>
      <c r="J20" s="24">
        <f>SUM('C STRADA'!K169,'C STRADA'!K178,'C STRADA'!K260,'C STRADA'!K289,'C STRADA'!K292,'C STRADA'!K293,'C STRADA'!K314,'C STRADA'!K323,'C STRADA'!K342,'C STRADA'!K346,'C STRADA'!K353,'C STRADA'!K433)</f>
        <v>62</v>
      </c>
      <c r="K20" s="24">
        <f>SUM('C STRADA'!L169,'C STRADA'!L178,'C STRADA'!L260,'C STRADA'!L289,'C STRADA'!L292,'C STRADA'!L293,'C STRADA'!L314,'C STRADA'!L323,'C STRADA'!L342,'C STRADA'!L346,'C STRADA'!L353,'C STRADA'!L433)</f>
        <v>70</v>
      </c>
      <c r="L20" s="24">
        <f>SUM('C STRADA'!M169,'C STRADA'!M178,'C STRADA'!M260,'C STRADA'!M289,'C STRADA'!M292,'C STRADA'!M293,'C STRADA'!M314,'C STRADA'!M323,'C STRADA'!M342,'C STRADA'!M346,'C STRADA'!M353,'C STRADA'!M433)</f>
        <v>74</v>
      </c>
      <c r="M20" s="24">
        <f>SUM('C STRADA'!N169,'C STRADA'!N178,'C STRADA'!N260,'C STRADA'!N289,'C STRADA'!N292,'C STRADA'!N293,'C STRADA'!N314,'C STRADA'!N323,'C STRADA'!N342,'C STRADA'!N346,'C STRADA'!N353,'C STRADA'!N433)</f>
        <v>67</v>
      </c>
      <c r="N20" s="24"/>
      <c r="O20" s="24"/>
      <c r="P20" s="24"/>
      <c r="Q20" s="24"/>
      <c r="R20" s="24"/>
      <c r="S20" s="24"/>
      <c r="T20" s="24">
        <f t="shared" si="1"/>
        <v>560</v>
      </c>
      <c r="U20" s="58"/>
      <c r="V20" s="58"/>
      <c r="W20" s="60">
        <f t="shared" si="2"/>
        <v>560</v>
      </c>
    </row>
    <row r="21" spans="1:23" ht="25.5" customHeight="1">
      <c r="A21" s="43">
        <v>8</v>
      </c>
      <c r="B21" s="42" t="s">
        <v>214</v>
      </c>
      <c r="C21" s="22" t="s">
        <v>56</v>
      </c>
      <c r="E21" s="46">
        <f>I11</f>
        <v>12</v>
      </c>
      <c r="F21" s="24">
        <f>SUM('C STRADA'!G67,'C STRADA'!G168,'C STRADA'!G188,'C STRADA'!G234,'C STRADA'!G244,'C STRADA'!G252,'C STRADA'!G282,'C STRADA'!G297,'C STRADA'!G299,'C STRADA'!G324,'C STRADA'!G331)</f>
        <v>34</v>
      </c>
      <c r="G21" s="24">
        <f>SUM('C STRADA'!H67,'C STRADA'!H168,'C STRADA'!H188,'C STRADA'!H234,'C STRADA'!H244,'C STRADA'!H252,'C STRADA'!H282,'C STRADA'!H297,'C STRADA'!H299,'C STRADA'!H324,'C STRADA'!H331)</f>
        <v>60</v>
      </c>
      <c r="H21" s="24">
        <f>SUM('C STRADA'!I67,'C STRADA'!I168,'C STRADA'!I188,'C STRADA'!I234,'C STRADA'!I244,'C STRADA'!I252,'C STRADA'!I282,'C STRADA'!I297,'C STRADA'!I299,'C STRADA'!I324,'C STRADA'!I331)</f>
        <v>60</v>
      </c>
      <c r="I21" s="24">
        <f>SUM('C STRADA'!J67,'C STRADA'!J168,'C STRADA'!J188,'C STRADA'!J234,'C STRADA'!J244,'C STRADA'!J252,'C STRADA'!J282,'C STRADA'!J297,'C STRADA'!J299,'C STRADA'!J324,'C STRADA'!J331)</f>
        <v>58</v>
      </c>
      <c r="J21" s="24">
        <f>SUM('C STRADA'!K67,'C STRADA'!K168,'C STRADA'!K188,'C STRADA'!K234,'C STRADA'!K244,'C STRADA'!K252,'C STRADA'!K282,'C STRADA'!K297,'C STRADA'!K299,'C STRADA'!K324,'C STRADA'!K331)</f>
        <v>77</v>
      </c>
      <c r="K21" s="24">
        <f>SUM('C STRADA'!L67,'C STRADA'!L168,'C STRADA'!L188,'C STRADA'!L234,'C STRADA'!L244,'C STRADA'!L252,'C STRADA'!L282,'C STRADA'!L297,'C STRADA'!L299,'C STRADA'!L324,'C STRADA'!L331)</f>
        <v>66</v>
      </c>
      <c r="L21" s="24">
        <f>SUM('C STRADA'!M67,'C STRADA'!M168,'C STRADA'!M188,'C STRADA'!M234,'C STRADA'!M244,'C STRADA'!M252,'C STRADA'!M282,'C STRADA'!M297,'C STRADA'!M299,'C STRADA'!M324,'C STRADA'!M331)</f>
        <v>63</v>
      </c>
      <c r="M21" s="24">
        <f>SUM('C STRADA'!N67,'C STRADA'!N168,'C STRADA'!N188,'C STRADA'!N234,'C STRADA'!N244,'C STRADA'!N252,'C STRADA'!N282,'C STRADA'!N297,'C STRADA'!N299,'C STRADA'!N324,'C STRADA'!N331)</f>
        <v>60</v>
      </c>
      <c r="N21" s="24"/>
      <c r="O21" s="24"/>
      <c r="P21" s="24"/>
      <c r="Q21" s="24"/>
      <c r="R21" s="24"/>
      <c r="S21" s="24"/>
      <c r="T21" s="24">
        <f t="shared" si="1"/>
        <v>478</v>
      </c>
      <c r="U21" s="58"/>
      <c r="V21" s="58"/>
      <c r="W21" s="60">
        <f t="shared" si="2"/>
        <v>490</v>
      </c>
    </row>
    <row r="22" spans="1:23" ht="25.5" customHeight="1">
      <c r="A22" s="43">
        <v>9</v>
      </c>
      <c r="B22" s="42" t="s">
        <v>30</v>
      </c>
      <c r="C22" s="22" t="s">
        <v>29</v>
      </c>
      <c r="E22" s="46"/>
      <c r="F22" s="24">
        <f>SUM('C STRADA'!G30,'C STRADA'!G88,'C STRADA'!G128,'C STRADA'!G163,'C STRADA'!G196,'C STRADA'!G283,'C STRADA'!G369,'C STRADA'!G411,'C STRADA'!G413,'C STRADA'!G428)</f>
        <v>27</v>
      </c>
      <c r="G22" s="24">
        <f>SUM('C STRADA'!H30,'C STRADA'!H88,'C STRADA'!H128,'C STRADA'!H163,'C STRADA'!H196,'C STRADA'!H283,'C STRADA'!H369,'C STRADA'!H411,'C STRADA'!H413,'C STRADA'!H428)</f>
        <v>55</v>
      </c>
      <c r="H22" s="24">
        <f>SUM('C STRADA'!I30,'C STRADA'!I88,'C STRADA'!I128,'C STRADA'!I163,'C STRADA'!I196,'C STRADA'!I283,'C STRADA'!I369,'C STRADA'!I411,'C STRADA'!I413,'C STRADA'!I428)</f>
        <v>59</v>
      </c>
      <c r="I22" s="24">
        <f>SUM('C STRADA'!J30,'C STRADA'!J88,'C STRADA'!J128,'C STRADA'!J163,'C STRADA'!J196,'C STRADA'!J283,'C STRADA'!J369,'C STRADA'!J411,'C STRADA'!J413,'C STRADA'!J428)</f>
        <v>40</v>
      </c>
      <c r="J22" s="24">
        <f>SUM('C STRADA'!K30,'C STRADA'!K88,'C STRADA'!K128,'C STRADA'!K163,'C STRADA'!K196,'C STRADA'!K283,'C STRADA'!K369,'C STRADA'!K411,'C STRADA'!K413,'C STRADA'!K428)</f>
        <v>58</v>
      </c>
      <c r="K22" s="24">
        <f>SUM('C STRADA'!L30,'C STRADA'!L88,'C STRADA'!L128,'C STRADA'!L163,'C STRADA'!L196,'C STRADA'!L283,'C STRADA'!L369,'C STRADA'!L411,'C STRADA'!L413,'C STRADA'!L428)</f>
        <v>78</v>
      </c>
      <c r="L22" s="24">
        <f>SUM('C STRADA'!M30,'C STRADA'!M88,'C STRADA'!M128,'C STRADA'!M163,'C STRADA'!M196,'C STRADA'!M283,'C STRADA'!M369,'C STRADA'!M411,'C STRADA'!M413,'C STRADA'!M428)</f>
        <v>88</v>
      </c>
      <c r="M22" s="24">
        <f>SUM('C STRADA'!N30,'C STRADA'!N88,'C STRADA'!N128,'C STRADA'!N163,'C STRADA'!N196,'C STRADA'!N283,'C STRADA'!N369,'C STRADA'!N411,'C STRADA'!N413,'C STRADA'!N428)</f>
        <v>69</v>
      </c>
      <c r="N22" s="24"/>
      <c r="O22" s="24"/>
      <c r="P22" s="24"/>
      <c r="Q22" s="24"/>
      <c r="R22" s="24"/>
      <c r="S22" s="24"/>
      <c r="T22" s="24">
        <f t="shared" si="1"/>
        <v>474</v>
      </c>
      <c r="U22" s="58"/>
      <c r="V22" s="58"/>
      <c r="W22" s="60">
        <f t="shared" si="2"/>
        <v>474</v>
      </c>
    </row>
    <row r="23" spans="1:23" ht="25.5" customHeight="1">
      <c r="A23" s="43">
        <v>10</v>
      </c>
      <c r="B23" s="42" t="s">
        <v>18</v>
      </c>
      <c r="C23" s="22" t="s">
        <v>57</v>
      </c>
      <c r="E23" s="46">
        <f>J11</f>
        <v>3</v>
      </c>
      <c r="F23" s="24">
        <f>SUM('C STRADA'!G20,'C STRADA'!G65,'C STRADA'!G75,'C STRADA'!G92,'C STRADA'!G106,'C STRADA'!G139,'C STRADA'!G149,'C STRADA'!G200,'C STRADA'!G296,'C STRADA'!G341,'C STRADA'!G396,'C STRADA'!G420)</f>
        <v>26</v>
      </c>
      <c r="G23" s="24">
        <f>SUM('C STRADA'!H20,'C STRADA'!H65,'C STRADA'!H75,'C STRADA'!H92,'C STRADA'!H106,'C STRADA'!H139,'C STRADA'!H149,'C STRADA'!H200,'C STRADA'!H296,'C STRADA'!H341,'C STRADA'!H396,'C STRADA'!H420)</f>
        <v>53</v>
      </c>
      <c r="H23" s="24">
        <f>SUM('C STRADA'!I20,'C STRADA'!I65,'C STRADA'!I75,'C STRADA'!I92,'C STRADA'!I106,'C STRADA'!I139,'C STRADA'!I149,'C STRADA'!I200,'C STRADA'!I296,'C STRADA'!I341,'C STRADA'!I396,'C STRADA'!I420)</f>
        <v>59</v>
      </c>
      <c r="I23" s="24">
        <f>SUM('C STRADA'!J20,'C STRADA'!J65,'C STRADA'!J75,'C STRADA'!J92,'C STRADA'!J106,'C STRADA'!J139,'C STRADA'!J149,'C STRADA'!J200,'C STRADA'!J296,'C STRADA'!J341,'C STRADA'!J396,'C STRADA'!J420)</f>
        <v>59</v>
      </c>
      <c r="J23" s="24">
        <f>SUM('C STRADA'!K20,'C STRADA'!K65,'C STRADA'!K75,'C STRADA'!K92,'C STRADA'!K106,'C STRADA'!K139,'C STRADA'!K149,'C STRADA'!K200,'C STRADA'!K296,'C STRADA'!K341,'C STRADA'!K396,'C STRADA'!K420)</f>
        <v>60</v>
      </c>
      <c r="K23" s="24">
        <f>SUM('C STRADA'!L20,'C STRADA'!L65,'C STRADA'!L75,'C STRADA'!L92,'C STRADA'!L106,'C STRADA'!L139,'C STRADA'!L149,'C STRADA'!L200,'C STRADA'!L296,'C STRADA'!L341,'C STRADA'!L396,'C STRADA'!L420)</f>
        <v>53</v>
      </c>
      <c r="L23" s="24">
        <f>SUM('C STRADA'!M20,'C STRADA'!M65,'C STRADA'!M75,'C STRADA'!M92,'C STRADA'!M106,'C STRADA'!M139,'C STRADA'!M149,'C STRADA'!M200,'C STRADA'!M296,'C STRADA'!M341,'C STRADA'!M396,'C STRADA'!M420)</f>
        <v>44</v>
      </c>
      <c r="M23" s="24">
        <f>SUM('C STRADA'!N20,'C STRADA'!N65,'C STRADA'!N75,'C STRADA'!N92,'C STRADA'!N106,'C STRADA'!N139,'C STRADA'!N149,'C STRADA'!N200,'C STRADA'!N296,'C STRADA'!N341,'C STRADA'!N396,'C STRADA'!N420)</f>
        <v>80</v>
      </c>
      <c r="N23" s="24"/>
      <c r="O23" s="24"/>
      <c r="P23" s="24"/>
      <c r="Q23" s="24"/>
      <c r="R23" s="24"/>
      <c r="S23" s="24"/>
      <c r="T23" s="24">
        <f t="shared" si="1"/>
        <v>434</v>
      </c>
      <c r="U23" s="58"/>
      <c r="V23" s="58"/>
      <c r="W23" s="60">
        <f t="shared" si="2"/>
        <v>437</v>
      </c>
    </row>
    <row r="24" spans="1:23" ht="25.5" customHeight="1">
      <c r="A24" s="43">
        <v>11</v>
      </c>
      <c r="B24" s="4" t="s">
        <v>25</v>
      </c>
      <c r="C24" s="22" t="s">
        <v>55</v>
      </c>
      <c r="E24" s="46"/>
      <c r="F24" s="24">
        <f>SUM('C STRADA'!G17,'C STRADA'!G58,'C STRADA'!G138,'C STRADA'!G150,'C STRADA'!G151,'C STRADA'!G154,'C STRADA'!G181,'C STRADA'!G226,'C STRADA'!G228,'C STRADA'!G230,'C STRADA'!G266,'C STRADA'!G267,'C STRADA'!G271,'C STRADA'!G277,'C STRADA'!G300,'C STRADA'!G302,'C STRADA'!G321,'C STRADA'!G360,'C STRADA'!G385,'C STRADA'!G423)</f>
        <v>53</v>
      </c>
      <c r="G24" s="24">
        <f>SUM('C STRADA'!H17,'C STRADA'!H58,'C STRADA'!H138,'C STRADA'!H150,'C STRADA'!H151,'C STRADA'!H154,'C STRADA'!H181,'C STRADA'!H226,'C STRADA'!H228,'C STRADA'!H230,'C STRADA'!H266,'C STRADA'!H267,'C STRADA'!H271,'C STRADA'!H277,'C STRADA'!H300,'C STRADA'!H302,'C STRADA'!H321,'C STRADA'!H360,'C STRADA'!H385,'C STRADA'!H423)</f>
        <v>39</v>
      </c>
      <c r="H24" s="24">
        <f>SUM('C STRADA'!I17,'C STRADA'!I58,'C STRADA'!I138,'C STRADA'!I150,'C STRADA'!I151,'C STRADA'!I154,'C STRADA'!I181,'C STRADA'!I226,'C STRADA'!I228,'C STRADA'!I230,'C STRADA'!I266,'C STRADA'!I267,'C STRADA'!I271,'C STRADA'!I277,'C STRADA'!I300,'C STRADA'!I302,'C STRADA'!I321,'C STRADA'!I360,'C STRADA'!I385,'C STRADA'!I423)</f>
        <v>38</v>
      </c>
      <c r="I24" s="24">
        <f>SUM('C STRADA'!J17,'C STRADA'!J58,'C STRADA'!J138,'C STRADA'!J150,'C STRADA'!J151,'C STRADA'!J154,'C STRADA'!J181,'C STRADA'!J226,'C STRADA'!J228,'C STRADA'!J230,'C STRADA'!J266,'C STRADA'!J267,'C STRADA'!J271,'C STRADA'!J277,'C STRADA'!J300,'C STRADA'!J302,'C STRADA'!J321,'C STRADA'!J360,'C STRADA'!J385,'C STRADA'!J423)</f>
        <v>74</v>
      </c>
      <c r="J24" s="24">
        <f>SUM('C STRADA'!K17,'C STRADA'!K58,'C STRADA'!K138,'C STRADA'!K150,'C STRADA'!K151,'C STRADA'!K154,'C STRADA'!K181,'C STRADA'!K226,'C STRADA'!K228,'C STRADA'!K230,'C STRADA'!K266,'C STRADA'!K267,'C STRADA'!K271,'C STRADA'!K277,'C STRADA'!K300,'C STRADA'!K302,'C STRADA'!K321,'C STRADA'!K360,'C STRADA'!K385,'C STRADA'!K423)</f>
        <v>40</v>
      </c>
      <c r="K24" s="24">
        <f>SUM('C STRADA'!L17,'C STRADA'!L58,'C STRADA'!L138,'C STRADA'!L150,'C STRADA'!L151,'C STRADA'!L154,'C STRADA'!L181,'C STRADA'!L226,'C STRADA'!L228,'C STRADA'!L230,'C STRADA'!L266,'C STRADA'!L267,'C STRADA'!L271,'C STRADA'!L277,'C STRADA'!L300,'C STRADA'!L302,'C STRADA'!L321,'C STRADA'!L360,'C STRADA'!L385,'C STRADA'!L423)</f>
        <v>40</v>
      </c>
      <c r="L24" s="24">
        <f>SUM('C STRADA'!M17,'C STRADA'!M58,'C STRADA'!M138,'C STRADA'!M150,'C STRADA'!M151,'C STRADA'!M154,'C STRADA'!M181,'C STRADA'!M226,'C STRADA'!M228,'C STRADA'!M230,'C STRADA'!M266,'C STRADA'!M267,'C STRADA'!M271,'C STRADA'!M277,'C STRADA'!M300,'C STRADA'!M302,'C STRADA'!M321,'C STRADA'!M360,'C STRADA'!M385,'C STRADA'!M423)</f>
        <v>89</v>
      </c>
      <c r="M24" s="24">
        <f>SUM('C STRADA'!N17,'C STRADA'!N58,'C STRADA'!N138,'C STRADA'!N150,'C STRADA'!N151,'C STRADA'!N154,'C STRADA'!N181,'C STRADA'!N226,'C STRADA'!N228,'C STRADA'!N230,'C STRADA'!N266,'C STRADA'!N267,'C STRADA'!N271,'C STRADA'!N277,'C STRADA'!N300,'C STRADA'!N302,'C STRADA'!N321,'C STRADA'!N360,'C STRADA'!N385,'C STRADA'!N423)</f>
        <v>38</v>
      </c>
      <c r="N24" s="24"/>
      <c r="O24" s="24"/>
      <c r="P24" s="24"/>
      <c r="Q24" s="24"/>
      <c r="R24" s="24"/>
      <c r="S24" s="24"/>
      <c r="T24" s="24">
        <f t="shared" si="1"/>
        <v>411</v>
      </c>
      <c r="U24" s="58"/>
      <c r="V24" s="58"/>
      <c r="W24" s="60">
        <f t="shared" si="2"/>
        <v>411</v>
      </c>
    </row>
    <row r="25" spans="1:23" ht="25.5" customHeight="1">
      <c r="A25" s="43">
        <v>12</v>
      </c>
      <c r="B25" s="42" t="s">
        <v>139</v>
      </c>
      <c r="C25" s="22" t="s">
        <v>138</v>
      </c>
      <c r="F25" s="46">
        <f>SUM('C STRADA'!G198,'C STRADA'!G336,'C STRADA'!G340,'C STRADA'!G343,'C STRADA'!G347,'C STRADA'!G376,'C STRADA'!G436)</f>
        <v>28</v>
      </c>
      <c r="G25" s="46">
        <f>SUM('C STRADA'!H198,'C STRADA'!H336,'C STRADA'!H340,'C STRADA'!H343,'C STRADA'!H347,'C STRADA'!H376,'C STRADA'!H436)</f>
        <v>42</v>
      </c>
      <c r="H25" s="46">
        <f>SUM('C STRADA'!I198,'C STRADA'!I336,'C STRADA'!I340,'C STRADA'!I343,'C STRADA'!I347,'C STRADA'!I376,'C STRADA'!I436)</f>
        <v>17</v>
      </c>
      <c r="I25" s="46">
        <f>SUM('C STRADA'!J198,'C STRADA'!J336,'C STRADA'!J340,'C STRADA'!J343,'C STRADA'!J347,'C STRADA'!J376,'C STRADA'!J436)</f>
        <v>55</v>
      </c>
      <c r="J25" s="46">
        <f>SUM('C STRADA'!K198,'C STRADA'!K336,'C STRADA'!K340,'C STRADA'!K343,'C STRADA'!K347,'C STRADA'!K376,'C STRADA'!K436)</f>
        <v>45</v>
      </c>
      <c r="K25" s="46">
        <f>SUM('C STRADA'!L198,'C STRADA'!L336,'C STRADA'!L340,'C STRADA'!L343,'C STRADA'!L347,'C STRADA'!L376,'C STRADA'!L436)</f>
        <v>70</v>
      </c>
      <c r="L25" s="46">
        <f>SUM('C STRADA'!M198,'C STRADA'!M336,'C STRADA'!M340,'C STRADA'!M343,'C STRADA'!M347,'C STRADA'!M376,'C STRADA'!M436)</f>
        <v>30</v>
      </c>
      <c r="M25" s="46">
        <f>SUM('C STRADA'!N198,'C STRADA'!N336,'C STRADA'!N340,'C STRADA'!N343,'C STRADA'!N347,'C STRADA'!N376,'C STRADA'!N436)</f>
        <v>61</v>
      </c>
      <c r="N25" s="46"/>
      <c r="O25" s="46"/>
      <c r="P25" s="46"/>
      <c r="Q25" s="46"/>
      <c r="R25" s="46"/>
      <c r="S25" s="46"/>
      <c r="T25" s="24">
        <f t="shared" si="1"/>
        <v>348</v>
      </c>
      <c r="U25" s="58"/>
      <c r="V25" s="58"/>
      <c r="W25" s="60">
        <f t="shared" si="2"/>
        <v>348</v>
      </c>
    </row>
    <row r="26" spans="1:23" ht="25.5" customHeight="1">
      <c r="A26" s="43">
        <v>13</v>
      </c>
      <c r="B26" s="42" t="s">
        <v>146</v>
      </c>
      <c r="C26" s="22" t="s">
        <v>54</v>
      </c>
      <c r="E26" s="46"/>
      <c r="F26" s="24">
        <f>SUM('C STRADA'!G10,'C STRADA'!G69,'C STRADA'!G99,'C STRADA'!G109,'C STRADA'!G143,'C STRADA'!G146,'C STRADA'!G256,'C STRADA'!G294,'C STRADA'!G421)</f>
        <v>34</v>
      </c>
      <c r="G26" s="24">
        <f>SUM('C STRADA'!H10,'C STRADA'!H69,'C STRADA'!H99,'C STRADA'!H109,'C STRADA'!H143,'C STRADA'!H146,'C STRADA'!H256,'C STRADA'!H294,'C STRADA'!H421)</f>
        <v>32</v>
      </c>
      <c r="H26" s="24">
        <f>SUM('C STRADA'!I10,'C STRADA'!I69,'C STRADA'!I99,'C STRADA'!I109,'C STRADA'!I143,'C STRADA'!I146,'C STRADA'!I256,'C STRADA'!I294,'C STRADA'!I421)</f>
        <v>26</v>
      </c>
      <c r="I26" s="24">
        <f>SUM('C STRADA'!J10,'C STRADA'!J69,'C STRADA'!J99,'C STRADA'!J109,'C STRADA'!J143,'C STRADA'!J146,'C STRADA'!J256,'C STRADA'!J294,'C STRADA'!J421)</f>
        <v>21</v>
      </c>
      <c r="J26" s="24">
        <f>SUM('C STRADA'!K10,'C STRADA'!K69,'C STRADA'!K99,'C STRADA'!K109,'C STRADA'!K143,'C STRADA'!K146,'C STRADA'!K256,'C STRADA'!K294,'C STRADA'!K421)</f>
        <v>27</v>
      </c>
      <c r="K26" s="24">
        <f>SUM('C STRADA'!L10,'C STRADA'!L69,'C STRADA'!L99,'C STRADA'!L109,'C STRADA'!L143,'C STRADA'!L146,'C STRADA'!L256,'C STRADA'!L294,'C STRADA'!L421)</f>
        <v>30</v>
      </c>
      <c r="L26" s="24">
        <f>SUM('C STRADA'!M10,'C STRADA'!M69,'C STRADA'!M99,'C STRADA'!M109,'C STRADA'!M143,'C STRADA'!M146,'C STRADA'!M256,'C STRADA'!M294,'C STRADA'!M421)</f>
        <v>45</v>
      </c>
      <c r="M26" s="24">
        <f>SUM('C STRADA'!N10,'C STRADA'!N69,'C STRADA'!N99,'C STRADA'!N109,'C STRADA'!N143,'C STRADA'!N146,'C STRADA'!N256,'C STRADA'!N294,'C STRADA'!N421)</f>
        <v>56</v>
      </c>
      <c r="N26" s="24"/>
      <c r="O26" s="24"/>
      <c r="P26" s="24"/>
      <c r="Q26" s="24"/>
      <c r="R26" s="24"/>
      <c r="S26" s="24"/>
      <c r="T26" s="24">
        <f t="shared" si="1"/>
        <v>271</v>
      </c>
      <c r="U26" s="58"/>
      <c r="V26" s="58"/>
      <c r="W26" s="60">
        <f t="shared" si="2"/>
        <v>271</v>
      </c>
    </row>
    <row r="27" spans="1:23" ht="25.5" customHeight="1">
      <c r="A27" s="43">
        <v>14</v>
      </c>
      <c r="B27" s="42" t="s">
        <v>33</v>
      </c>
      <c r="C27" s="25" t="s">
        <v>61</v>
      </c>
      <c r="E27" s="23"/>
      <c r="F27" s="24">
        <f>SUM('C STRADA'!G18,'C STRADA'!G42,'C STRADA'!G55,'C STRADA'!G121,'C STRADA'!G140,'C STRADA'!G368,'C STRADA'!G371)</f>
        <v>12</v>
      </c>
      <c r="G27" s="24">
        <f>SUM('C STRADA'!H18,'C STRADA'!H42,'C STRADA'!H55,'C STRADA'!H121,'C STRADA'!H140,'C STRADA'!H368,'C STRADA'!H371)</f>
        <v>74</v>
      </c>
      <c r="H27" s="24">
        <f>SUM('C STRADA'!I18,'C STRADA'!I42,'C STRADA'!I55,'C STRADA'!I121,'C STRADA'!I140,'C STRADA'!I368,'C STRADA'!I371)</f>
        <v>36</v>
      </c>
      <c r="I27" s="24">
        <f>SUM('C STRADA'!J18,'C STRADA'!J42,'C STRADA'!J55,'C STRADA'!J121,'C STRADA'!J140,'C STRADA'!J368,'C STRADA'!J371)</f>
        <v>25</v>
      </c>
      <c r="J27" s="24">
        <f>SUM('C STRADA'!K18,'C STRADA'!K42,'C STRADA'!K55,'C STRADA'!K121,'C STRADA'!K140,'C STRADA'!K368,'C STRADA'!K371)</f>
        <v>34</v>
      </c>
      <c r="K27" s="24">
        <f>SUM('C STRADA'!L18,'C STRADA'!L42,'C STRADA'!L55,'C STRADA'!L121,'C STRADA'!L140,'C STRADA'!L368,'C STRADA'!L371)</f>
        <v>20</v>
      </c>
      <c r="L27" s="24">
        <f>SUM('C STRADA'!M18,'C STRADA'!M42,'C STRADA'!M55,'C STRADA'!M121,'C STRADA'!M140,'C STRADA'!M368,'C STRADA'!M371)</f>
        <v>27</v>
      </c>
      <c r="M27" s="24">
        <f>SUM('C STRADA'!N18,'C STRADA'!N42,'C STRADA'!N55,'C STRADA'!N121,'C STRADA'!N140,'C STRADA'!N368,'C STRADA'!N371)</f>
        <v>11</v>
      </c>
      <c r="N27" s="24"/>
      <c r="O27" s="24"/>
      <c r="P27" s="24"/>
      <c r="Q27" s="24"/>
      <c r="R27" s="24"/>
      <c r="S27" s="24"/>
      <c r="T27" s="24">
        <f t="shared" si="1"/>
        <v>239</v>
      </c>
      <c r="U27" s="58"/>
      <c r="V27" s="58"/>
      <c r="W27" s="60">
        <f t="shared" si="2"/>
        <v>239</v>
      </c>
    </row>
    <row r="28" spans="1:23" ht="25.5" customHeight="1">
      <c r="A28" s="43">
        <v>15</v>
      </c>
      <c r="B28" s="42" t="s">
        <v>20</v>
      </c>
      <c r="C28" s="22" t="s">
        <v>19</v>
      </c>
      <c r="E28" s="23"/>
      <c r="F28" s="24">
        <f>SUM('C STRADA'!G25,'C STRADA'!G46,'C STRADA'!G48,'C STRADA'!G63,'C STRADA'!G90,'C STRADA'!G93)</f>
        <v>32</v>
      </c>
      <c r="G28" s="24">
        <f>SUM('C STRADA'!H25,'C STRADA'!H46,'C STRADA'!H48,'C STRADA'!H63,'C STRADA'!H90,'C STRADA'!H93)</f>
        <v>10</v>
      </c>
      <c r="H28" s="24">
        <f>SUM('C STRADA'!I25,'C STRADA'!I46,'C STRADA'!I48,'C STRADA'!I63,'C STRADA'!I90,'C STRADA'!I93)</f>
        <v>5</v>
      </c>
      <c r="I28" s="24">
        <f>SUM('C STRADA'!J25,'C STRADA'!J46,'C STRADA'!J48,'C STRADA'!J63,'C STRADA'!J90,'C STRADA'!J93)</f>
        <v>0</v>
      </c>
      <c r="J28" s="24">
        <f>SUM('C STRADA'!K25,'C STRADA'!K46,'C STRADA'!K48,'C STRADA'!K63,'C STRADA'!K90,'C STRADA'!K93)</f>
        <v>27</v>
      </c>
      <c r="K28" s="24">
        <f>SUM('C STRADA'!L25,'C STRADA'!L46,'C STRADA'!L48,'C STRADA'!L63,'C STRADA'!L90,'C STRADA'!L93)</f>
        <v>20</v>
      </c>
      <c r="L28" s="24">
        <f>SUM('C STRADA'!M25,'C STRADA'!M46,'C STRADA'!M48,'C STRADA'!M63,'C STRADA'!M90,'C STRADA'!M93)</f>
        <v>25</v>
      </c>
      <c r="M28" s="24">
        <f>SUM('C STRADA'!N25,'C STRADA'!N46,'C STRADA'!N48,'C STRADA'!N63,'C STRADA'!N90,'C STRADA'!N93)</f>
        <v>7</v>
      </c>
      <c r="N28" s="24"/>
      <c r="O28" s="24"/>
      <c r="P28" s="24"/>
      <c r="Q28" s="24"/>
      <c r="R28" s="24"/>
      <c r="S28" s="24"/>
      <c r="T28" s="24">
        <f>SUM(F28:S28)</f>
        <v>126</v>
      </c>
      <c r="U28" s="58"/>
      <c r="V28" s="58"/>
      <c r="W28" s="60">
        <f>E28+T28+U28+V28</f>
        <v>126</v>
      </c>
    </row>
    <row r="29" spans="1:23" ht="25.5" customHeight="1">
      <c r="A29" s="43">
        <v>16</v>
      </c>
      <c r="B29" s="42" t="s">
        <v>111</v>
      </c>
      <c r="C29" s="22" t="s">
        <v>17</v>
      </c>
      <c r="E29" s="46"/>
      <c r="F29" s="24">
        <f>SUM('C STRADA'!G6,'C STRADA'!G68,'C STRADA'!G218,'C STRADA'!G388)</f>
        <v>31</v>
      </c>
      <c r="G29" s="24">
        <f>SUM('C STRADA'!H6,'C STRADA'!H68,'C STRADA'!H218,'C STRADA'!H388)</f>
        <v>18</v>
      </c>
      <c r="H29" s="24">
        <f>SUM('C STRADA'!I6,'C STRADA'!I68,'C STRADA'!I218,'C STRADA'!I388)</f>
        <v>0</v>
      </c>
      <c r="I29" s="24">
        <f>SUM('C STRADA'!J6,'C STRADA'!J68,'C STRADA'!J218,'C STRADA'!J388)</f>
        <v>1</v>
      </c>
      <c r="J29" s="24">
        <f>SUM('C STRADA'!K6,'C STRADA'!K68,'C STRADA'!K218,'C STRADA'!K388)</f>
        <v>23</v>
      </c>
      <c r="K29" s="24">
        <f>SUM('C STRADA'!L6,'C STRADA'!L68,'C STRADA'!L218,'C STRADA'!L388)</f>
        <v>17</v>
      </c>
      <c r="L29" s="24">
        <f>SUM('C STRADA'!M6,'C STRADA'!M68,'C STRADA'!M218,'C STRADA'!M388)</f>
        <v>16</v>
      </c>
      <c r="M29" s="24">
        <f>SUM('C STRADA'!N6,'C STRADA'!N68,'C STRADA'!N218,'C STRADA'!N388)</f>
        <v>19</v>
      </c>
      <c r="N29" s="24"/>
      <c r="O29" s="24"/>
      <c r="P29" s="24"/>
      <c r="Q29" s="24"/>
      <c r="R29" s="24"/>
      <c r="S29" s="24"/>
      <c r="T29" s="24">
        <f>SUM(F29:S29)</f>
        <v>125</v>
      </c>
      <c r="U29" s="58"/>
      <c r="V29" s="58"/>
      <c r="W29" s="60">
        <f>E29+T29+U29+V29</f>
        <v>125</v>
      </c>
    </row>
    <row r="30" spans="1:23" ht="25.5" customHeight="1">
      <c r="A30" s="43">
        <v>17</v>
      </c>
      <c r="B30" s="42" t="s">
        <v>71</v>
      </c>
      <c r="C30" s="22" t="s">
        <v>70</v>
      </c>
      <c r="E30" s="24"/>
      <c r="F30" s="24">
        <f>SUM('C STRADA'!G13,'C STRADA'!G53,'C STRADA'!G111,'C STRADA'!G119,'C STRADA'!G127,'C STRADA'!G166,'C STRADA'!G171,'C STRADA'!G268,'C STRADA'!G374,'C STRADA'!G378,'C STRADA'!G379)</f>
        <v>59</v>
      </c>
      <c r="G30" s="24">
        <f>SUM('C STRADA'!H13,'C STRADA'!H53,'C STRADA'!H111,'C STRADA'!H119,'C STRADA'!H127,'C STRADA'!H166,'C STRADA'!H171,'C STRADA'!H268,'C STRADA'!H374,'C STRADA'!H378,'C STRADA'!H379)</f>
        <v>0</v>
      </c>
      <c r="H30" s="24">
        <f>SUM('C STRADA'!I13,'C STRADA'!I53,'C STRADA'!I111,'C STRADA'!I119,'C STRADA'!I127,'C STRADA'!I166,'C STRADA'!I171,'C STRADA'!I268,'C STRADA'!I374,'C STRADA'!I378,'C STRADA'!I379)</f>
        <v>0</v>
      </c>
      <c r="I30" s="24">
        <f>SUM('C STRADA'!J13,'C STRADA'!J53,'C STRADA'!J111,'C STRADA'!J119,'C STRADA'!J127,'C STRADA'!J166,'C STRADA'!J171,'C STRADA'!J268,'C STRADA'!J374,'C STRADA'!J378,'C STRADA'!J379)</f>
        <v>10</v>
      </c>
      <c r="J30" s="24">
        <f>SUM('C STRADA'!K13,'C STRADA'!K53,'C STRADA'!K111,'C STRADA'!K119,'C STRADA'!K127,'C STRADA'!K166,'C STRADA'!K171,'C STRADA'!K268,'C STRADA'!K374,'C STRADA'!K378,'C STRADA'!K379)</f>
        <v>28</v>
      </c>
      <c r="K30" s="24">
        <f>SUM('C STRADA'!L13,'C STRADA'!L53,'C STRADA'!L111,'C STRADA'!L119,'C STRADA'!L127,'C STRADA'!L166,'C STRADA'!L171,'C STRADA'!L268,'C STRADA'!L374,'C STRADA'!L378,'C STRADA'!L379)</f>
        <v>0</v>
      </c>
      <c r="L30" s="24">
        <f>SUM('C STRADA'!M13,'C STRADA'!M53,'C STRADA'!M111,'C STRADA'!M119,'C STRADA'!M127,'C STRADA'!M166,'C STRADA'!M171,'C STRADA'!M268,'C STRADA'!M374,'C STRADA'!M378,'C STRADA'!M379)</f>
        <v>21</v>
      </c>
      <c r="M30" s="24">
        <f>SUM('C STRADA'!N13,'C STRADA'!N53,'C STRADA'!N111,'C STRADA'!N119,'C STRADA'!N127,'C STRADA'!N166,'C STRADA'!N171,'C STRADA'!N268,'C STRADA'!N374,'C STRADA'!N378,'C STRADA'!N379)</f>
        <v>0</v>
      </c>
      <c r="N30" s="24"/>
      <c r="O30" s="24"/>
      <c r="P30" s="24"/>
      <c r="Q30" s="24"/>
      <c r="R30" s="24"/>
      <c r="S30" s="24"/>
      <c r="T30" s="24">
        <f t="shared" si="1"/>
        <v>118</v>
      </c>
      <c r="U30" s="58"/>
      <c r="V30" s="58"/>
      <c r="W30" s="60">
        <f t="shared" si="2"/>
        <v>118</v>
      </c>
    </row>
    <row r="31" spans="1:23" ht="25.5" customHeight="1">
      <c r="A31" s="43">
        <v>18</v>
      </c>
      <c r="B31" s="42" t="s">
        <v>185</v>
      </c>
      <c r="C31" s="22" t="s">
        <v>60</v>
      </c>
      <c r="E31" s="23"/>
      <c r="F31" s="24">
        <f>SUM('C STRADA'!G24,'C STRADA'!G28,'C STRADA'!G29,'C STRADA'!G54,'C STRADA'!G60,'C STRADA'!G61,'C STRADA'!G131,'C STRADA'!G157,'C STRADA'!G381,'C STRADA'!G393,'C STRADA'!G397)</f>
        <v>18</v>
      </c>
      <c r="G31" s="24">
        <f>SUM('C STRADA'!H24,'C STRADA'!H28,'C STRADA'!H29,'C STRADA'!H54,'C STRADA'!H60,'C STRADA'!H61,'C STRADA'!H131,'C STRADA'!H157,'C STRADA'!H381,'C STRADA'!H393,'C STRADA'!H397)</f>
        <v>0</v>
      </c>
      <c r="H31" s="24">
        <f>SUM('C STRADA'!I24,'C STRADA'!I28,'C STRADA'!I29,'C STRADA'!I54,'C STRADA'!I60,'C STRADA'!I61,'C STRADA'!I131,'C STRADA'!I157,'C STRADA'!I381,'C STRADA'!I393,'C STRADA'!I397)</f>
        <v>0</v>
      </c>
      <c r="I31" s="24">
        <f>SUM('C STRADA'!J24,'C STRADA'!J28,'C STRADA'!J29,'C STRADA'!J54,'C STRADA'!J60,'C STRADA'!J61,'C STRADA'!J131,'C STRADA'!J157,'C STRADA'!J381,'C STRADA'!J393,'C STRADA'!J397)</f>
        <v>0</v>
      </c>
      <c r="J31" s="24">
        <f>SUM('C STRADA'!K24,'C STRADA'!K28,'C STRADA'!K29,'C STRADA'!K54,'C STRADA'!K60,'C STRADA'!K61,'C STRADA'!K131,'C STRADA'!K157,'C STRADA'!K381,'C STRADA'!K393,'C STRADA'!K397)</f>
        <v>13</v>
      </c>
      <c r="K31" s="24">
        <f>SUM('C STRADA'!L24,'C STRADA'!L28,'C STRADA'!L29,'C STRADA'!L54,'C STRADA'!L60,'C STRADA'!L61,'C STRADA'!L131,'C STRADA'!L157,'C STRADA'!L381,'C STRADA'!L393,'C STRADA'!L397)</f>
        <v>18</v>
      </c>
      <c r="L31" s="24">
        <f>SUM('C STRADA'!M24,'C STRADA'!M28,'C STRADA'!M29,'C STRADA'!M54,'C STRADA'!M60,'C STRADA'!M61,'C STRADA'!M131,'C STRADA'!M157,'C STRADA'!M381,'C STRADA'!M393,'C STRADA'!M397)</f>
        <v>49</v>
      </c>
      <c r="M31" s="24">
        <f>SUM('C STRADA'!N24,'C STRADA'!N28,'C STRADA'!N29,'C STRADA'!N54,'C STRADA'!N60,'C STRADA'!N61,'C STRADA'!N131,'C STRADA'!N157,'C STRADA'!N381,'C STRADA'!N393,'C STRADA'!N397)</f>
        <v>1</v>
      </c>
      <c r="N31" s="24"/>
      <c r="O31" s="24"/>
      <c r="P31" s="24"/>
      <c r="Q31" s="24"/>
      <c r="R31" s="24"/>
      <c r="S31" s="24"/>
      <c r="T31" s="24">
        <f t="shared" si="1"/>
        <v>99</v>
      </c>
      <c r="U31" s="58"/>
      <c r="V31" s="58"/>
      <c r="W31" s="60">
        <f t="shared" si="2"/>
        <v>99</v>
      </c>
    </row>
    <row r="32" spans="1:23" ht="25.5" customHeight="1">
      <c r="A32" s="43">
        <v>19</v>
      </c>
      <c r="B32" s="42" t="s">
        <v>66</v>
      </c>
      <c r="C32" s="22" t="s">
        <v>67</v>
      </c>
      <c r="E32" s="46"/>
      <c r="F32" s="24">
        <f>SUM('C STRADA'!G41,'C STRADA'!G201)</f>
        <v>12</v>
      </c>
      <c r="G32" s="24">
        <f>SUM('C STRADA'!H41,'C STRADA'!H201)</f>
        <v>25</v>
      </c>
      <c r="H32" s="24">
        <f>SUM('C STRADA'!I41,'C STRADA'!I201)</f>
        <v>0</v>
      </c>
      <c r="I32" s="24">
        <f>SUM('C STRADA'!J41,'C STRADA'!J201)</f>
        <v>18</v>
      </c>
      <c r="J32" s="24">
        <f>SUM('C STRADA'!K41,'C STRADA'!K201)</f>
        <v>18</v>
      </c>
      <c r="K32" s="24">
        <f>SUM('C STRADA'!L41,'C STRADA'!L201)</f>
        <v>0</v>
      </c>
      <c r="L32" s="24">
        <f>SUM('C STRADA'!M41,'C STRADA'!M201)</f>
        <v>0</v>
      </c>
      <c r="M32" s="24">
        <f>SUM('C STRADA'!N41,'C STRADA'!N201)</f>
        <v>16</v>
      </c>
      <c r="N32" s="24"/>
      <c r="O32" s="24"/>
      <c r="P32" s="24"/>
      <c r="Q32" s="24"/>
      <c r="R32" s="24"/>
      <c r="S32" s="24"/>
      <c r="T32" s="24">
        <f t="shared" si="1"/>
        <v>89</v>
      </c>
      <c r="U32" s="58"/>
      <c r="V32" s="58"/>
      <c r="W32" s="60">
        <f t="shared" si="2"/>
        <v>89</v>
      </c>
    </row>
    <row r="33" spans="1:23" ht="25.5" customHeight="1">
      <c r="A33" s="43">
        <v>20</v>
      </c>
      <c r="B33" s="116" t="s">
        <v>407</v>
      </c>
      <c r="C33" s="56" t="s">
        <v>406</v>
      </c>
      <c r="E33" s="46"/>
      <c r="F33" s="46">
        <f>SUM('C STRADA'!G430)</f>
        <v>0</v>
      </c>
      <c r="G33" s="46">
        <f>SUM('C STRADA'!H430)</f>
        <v>11</v>
      </c>
      <c r="H33" s="46">
        <f>SUM('C STRADA'!I430)</f>
        <v>11</v>
      </c>
      <c r="I33" s="46">
        <f>SUM('C STRADA'!J430)</f>
        <v>10</v>
      </c>
      <c r="J33" s="46">
        <f>SUM('C STRADA'!K430)</f>
        <v>14</v>
      </c>
      <c r="K33" s="46">
        <f>SUM('C STRADA'!L430)</f>
        <v>14</v>
      </c>
      <c r="L33" s="46">
        <f>SUM('C STRADA'!M430)</f>
        <v>13</v>
      </c>
      <c r="M33" s="46">
        <f>SUM('C STRADA'!N430)</f>
        <v>14</v>
      </c>
      <c r="N33" s="46"/>
      <c r="O33" s="46"/>
      <c r="P33" s="46"/>
      <c r="Q33" s="46"/>
      <c r="R33" s="46"/>
      <c r="S33" s="46"/>
      <c r="T33" s="24">
        <f t="shared" si="1"/>
        <v>87</v>
      </c>
      <c r="U33" s="58"/>
      <c r="V33" s="58"/>
      <c r="W33" s="60">
        <f t="shared" si="2"/>
        <v>87</v>
      </c>
    </row>
    <row r="34" spans="1:23" ht="25.5" customHeight="1">
      <c r="A34" s="43">
        <v>21</v>
      </c>
      <c r="B34" s="42" t="s">
        <v>32</v>
      </c>
      <c r="C34" s="22" t="s">
        <v>31</v>
      </c>
      <c r="E34" s="46"/>
      <c r="F34" s="46">
        <f>SUM('C STRADA'!G77,'C STRADA'!G174)</f>
        <v>1</v>
      </c>
      <c r="G34" s="46">
        <f>SUM('C STRADA'!H77,'C STRADA'!H174)</f>
        <v>18</v>
      </c>
      <c r="H34" s="46">
        <f>SUM('C STRADA'!I77,'C STRADA'!I174)</f>
        <v>20</v>
      </c>
      <c r="I34" s="46">
        <f>SUM('C STRADA'!J77,'C STRADA'!J174)</f>
        <v>1</v>
      </c>
      <c r="J34" s="46">
        <f>SUM('C STRADA'!K77,'C STRADA'!K174)</f>
        <v>18</v>
      </c>
      <c r="K34" s="46">
        <f>SUM('C STRADA'!L77,'C STRADA'!L174)</f>
        <v>18</v>
      </c>
      <c r="L34" s="46">
        <f>SUM('C STRADA'!M77,'C STRADA'!M174)</f>
        <v>0</v>
      </c>
      <c r="M34" s="46">
        <f>SUM('C STRADA'!N77,'C STRADA'!N174)</f>
        <v>0</v>
      </c>
      <c r="N34" s="46"/>
      <c r="O34" s="46"/>
      <c r="P34" s="46"/>
      <c r="Q34" s="46"/>
      <c r="R34" s="46"/>
      <c r="S34" s="46"/>
      <c r="T34" s="24">
        <f t="shared" si="1"/>
        <v>76</v>
      </c>
      <c r="U34" s="58"/>
      <c r="V34" s="58"/>
      <c r="W34" s="60">
        <f t="shared" si="2"/>
        <v>76</v>
      </c>
    </row>
    <row r="35" spans="1:23" ht="25.5" customHeight="1">
      <c r="A35" s="43">
        <v>22</v>
      </c>
      <c r="B35" s="42" t="s">
        <v>35</v>
      </c>
      <c r="C35" s="22" t="s">
        <v>34</v>
      </c>
      <c r="E35" s="46"/>
      <c r="F35" s="24">
        <f>SUM('C STRADA'!G31,'C STRADA'!G59,'C STRADA'!G62,'C STRADA'!G64,'C STRADA'!G66,'C STRADA'!G113,'C STRADA'!G221,'C STRADA'!G386,'C STRADA'!G395,'C STRADA'!G419)</f>
        <v>16</v>
      </c>
      <c r="G35" s="24">
        <f>SUM('C STRADA'!H31,'C STRADA'!H59,'C STRADA'!H62,'C STRADA'!H64,'C STRADA'!H66,'C STRADA'!H113,'C STRADA'!H221,'C STRADA'!H386,'C STRADA'!H395,'C STRADA'!H419)</f>
        <v>20</v>
      </c>
      <c r="H35" s="24">
        <f>SUM('C STRADA'!I31,'C STRADA'!I59,'C STRADA'!I62,'C STRADA'!I64,'C STRADA'!I66,'C STRADA'!I113,'C STRADA'!I221,'C STRADA'!I386,'C STRADA'!I395,'C STRADA'!I419)</f>
        <v>0</v>
      </c>
      <c r="I35" s="24">
        <f>SUM('C STRADA'!J31,'C STRADA'!J59,'C STRADA'!J62,'C STRADA'!J64,'C STRADA'!J66,'C STRADA'!J113,'C STRADA'!J221,'C STRADA'!J386,'C STRADA'!J395,'C STRADA'!J419)</f>
        <v>10</v>
      </c>
      <c r="J35" s="24">
        <f>SUM('C STRADA'!K31,'C STRADA'!K59,'C STRADA'!K62,'C STRADA'!K64,'C STRADA'!K66,'C STRADA'!K113,'C STRADA'!K221,'C STRADA'!K386,'C STRADA'!K395,'C STRADA'!K419)</f>
        <v>0</v>
      </c>
      <c r="K35" s="24">
        <f>SUM('C STRADA'!L31,'C STRADA'!L59,'C STRADA'!L62,'C STRADA'!L64,'C STRADA'!L66,'C STRADA'!L113,'C STRADA'!L221,'C STRADA'!L386,'C STRADA'!L395,'C STRADA'!L419)</f>
        <v>0</v>
      </c>
      <c r="L35" s="24">
        <f>SUM('C STRADA'!M31,'C STRADA'!M59,'C STRADA'!M62,'C STRADA'!M64,'C STRADA'!M66,'C STRADA'!M113,'C STRADA'!M221,'C STRADA'!M386,'C STRADA'!M395,'C STRADA'!M419)</f>
        <v>0</v>
      </c>
      <c r="M35" s="24">
        <f>SUM('C STRADA'!N31,'C STRADA'!N59,'C STRADA'!N62,'C STRADA'!N64,'C STRADA'!N66,'C STRADA'!N113,'C STRADA'!N221,'C STRADA'!N386,'C STRADA'!N395,'C STRADA'!N419)</f>
        <v>29</v>
      </c>
      <c r="N35" s="24"/>
      <c r="O35" s="24"/>
      <c r="P35" s="24"/>
      <c r="Q35" s="24"/>
      <c r="R35" s="24"/>
      <c r="S35" s="24"/>
      <c r="T35" s="24">
        <f t="shared" si="1"/>
        <v>75</v>
      </c>
      <c r="U35" s="58"/>
      <c r="V35" s="58"/>
      <c r="W35" s="60">
        <f t="shared" si="2"/>
        <v>75</v>
      </c>
    </row>
    <row r="36" spans="1:23" ht="25.5" customHeight="1">
      <c r="A36" s="43">
        <v>23</v>
      </c>
      <c r="B36" s="42" t="s">
        <v>22</v>
      </c>
      <c r="C36" s="22" t="s">
        <v>21</v>
      </c>
      <c r="E36" s="23"/>
      <c r="F36" s="24">
        <f>SUM('C STRADA'!G27,'C STRADA'!G235,'C STRADA'!G264,'C STRADA'!G375,'C STRADA'!G416,'C STRADA'!G422)</f>
        <v>10</v>
      </c>
      <c r="G36" s="24">
        <f>SUM('C STRADA'!H27,'C STRADA'!H235,'C STRADA'!H264,'C STRADA'!H375,'C STRADA'!H416,'C STRADA'!H422)</f>
        <v>0</v>
      </c>
      <c r="H36" s="24">
        <f>SUM('C STRADA'!I27,'C STRADA'!I235,'C STRADA'!I264,'C STRADA'!I375,'C STRADA'!I416,'C STRADA'!I422)</f>
        <v>0</v>
      </c>
      <c r="I36" s="24">
        <f>SUM('C STRADA'!J27,'C STRADA'!J235,'C STRADA'!J264,'C STRADA'!J375,'C STRADA'!J416,'C STRADA'!J422)</f>
        <v>4</v>
      </c>
      <c r="J36" s="24">
        <f>SUM('C STRADA'!K27,'C STRADA'!K235,'C STRADA'!K264,'C STRADA'!K375,'C STRADA'!K416,'C STRADA'!K422)</f>
        <v>14</v>
      </c>
      <c r="K36" s="24">
        <f>SUM('C STRADA'!L27,'C STRADA'!L235,'C STRADA'!L264,'C STRADA'!L375,'C STRADA'!L416,'C STRADA'!L422)</f>
        <v>0</v>
      </c>
      <c r="L36" s="24">
        <f>SUM('C STRADA'!M27,'C STRADA'!M235,'C STRADA'!M264,'C STRADA'!M375,'C STRADA'!M416,'C STRADA'!M422)</f>
        <v>0</v>
      </c>
      <c r="M36" s="24">
        <f>SUM('C STRADA'!N27,'C STRADA'!N235,'C STRADA'!N264,'C STRADA'!N375,'C STRADA'!N416,'C STRADA'!N422)</f>
        <v>44</v>
      </c>
      <c r="N36" s="24"/>
      <c r="O36" s="24"/>
      <c r="P36" s="24"/>
      <c r="Q36" s="24"/>
      <c r="R36" s="24"/>
      <c r="S36" s="24"/>
      <c r="T36" s="24">
        <f t="shared" si="1"/>
        <v>72</v>
      </c>
      <c r="U36" s="58"/>
      <c r="V36" s="58"/>
      <c r="W36" s="60">
        <f t="shared" si="2"/>
        <v>72</v>
      </c>
    </row>
    <row r="37" spans="1:23" ht="25.5" customHeight="1">
      <c r="A37" s="43">
        <v>24</v>
      </c>
      <c r="B37" s="42" t="s">
        <v>37</v>
      </c>
      <c r="C37" s="22" t="s">
        <v>59</v>
      </c>
      <c r="E37" s="24"/>
      <c r="F37" s="24">
        <f>SUM('C STRADA'!G91,'C STRADA'!G158,'C STRADA'!G213,'C STRADA'!G222,'C STRADA'!G224)</f>
        <v>18</v>
      </c>
      <c r="G37" s="24">
        <f>SUM('C STRADA'!H91,'C STRADA'!H158,'C STRADA'!H213,'C STRADA'!H222,'C STRADA'!H224)</f>
        <v>20</v>
      </c>
      <c r="H37" s="24">
        <f>SUM('C STRADA'!I91,'C STRADA'!I158,'C STRADA'!I213,'C STRADA'!I222,'C STRADA'!I224)</f>
        <v>13</v>
      </c>
      <c r="I37" s="24">
        <f>SUM('C STRADA'!J91,'C STRADA'!J158,'C STRADA'!J213,'C STRADA'!J222,'C STRADA'!J224)</f>
        <v>1</v>
      </c>
      <c r="J37" s="24">
        <f>SUM('C STRADA'!K91,'C STRADA'!K158,'C STRADA'!K213,'C STRADA'!K222,'C STRADA'!K224)</f>
        <v>3</v>
      </c>
      <c r="K37" s="24">
        <f>SUM('C STRADA'!L91,'C STRADA'!L158,'C STRADA'!L213,'C STRADA'!L222,'C STRADA'!L224)</f>
        <v>7</v>
      </c>
      <c r="L37" s="24">
        <f>SUM('C STRADA'!M91,'C STRADA'!M158,'C STRADA'!M213,'C STRADA'!M222,'C STRADA'!M224)</f>
        <v>0</v>
      </c>
      <c r="M37" s="24">
        <f>SUM('C STRADA'!N91,'C STRADA'!N158,'C STRADA'!N213,'C STRADA'!N222,'C STRADA'!N224)</f>
        <v>0</v>
      </c>
      <c r="N37" s="24"/>
      <c r="O37" s="24"/>
      <c r="P37" s="24"/>
      <c r="Q37" s="24"/>
      <c r="R37" s="24"/>
      <c r="S37" s="24"/>
      <c r="T37" s="24">
        <f t="shared" si="1"/>
        <v>62</v>
      </c>
      <c r="U37" s="58"/>
      <c r="V37" s="58"/>
      <c r="W37" s="60">
        <f t="shared" si="2"/>
        <v>62</v>
      </c>
    </row>
    <row r="38" spans="1:23" ht="25.5" customHeight="1">
      <c r="A38" s="43">
        <v>25</v>
      </c>
      <c r="B38" s="42" t="s">
        <v>223</v>
      </c>
      <c r="C38" s="22" t="s">
        <v>68</v>
      </c>
      <c r="E38" s="23"/>
      <c r="F38" s="24">
        <f>SUM('C STRADA'!G219,'C STRADA'!G325)</f>
        <v>23</v>
      </c>
      <c r="G38" s="24">
        <f>SUM('C STRADA'!H219,'C STRADA'!H325)</f>
        <v>18</v>
      </c>
      <c r="H38" s="24">
        <f>SUM('C STRADA'!I219,'C STRADA'!I325)</f>
        <v>0</v>
      </c>
      <c r="I38" s="24">
        <f>SUM('C STRADA'!J219,'C STRADA'!J325)</f>
        <v>0</v>
      </c>
      <c r="J38" s="24">
        <f>SUM('C STRADA'!K219,'C STRADA'!K325)</f>
        <v>0</v>
      </c>
      <c r="K38" s="24">
        <f>SUM('C STRADA'!L219,'C STRADA'!L325)</f>
        <v>0</v>
      </c>
      <c r="L38" s="24">
        <f>SUM('C STRADA'!M219,'C STRADA'!M325)</f>
        <v>0</v>
      </c>
      <c r="M38" s="24">
        <f>SUM('C STRADA'!N219,'C STRADA'!N325)</f>
        <v>0</v>
      </c>
      <c r="N38" s="24"/>
      <c r="O38" s="24"/>
      <c r="P38" s="24"/>
      <c r="Q38" s="24"/>
      <c r="R38" s="24"/>
      <c r="S38" s="24"/>
      <c r="T38" s="24">
        <f t="shared" si="1"/>
        <v>41</v>
      </c>
      <c r="U38" s="58"/>
      <c r="V38" s="58"/>
      <c r="W38" s="60">
        <f t="shared" si="2"/>
        <v>41</v>
      </c>
    </row>
    <row r="39" spans="1:23" ht="25.5" customHeight="1">
      <c r="A39" s="43">
        <v>26</v>
      </c>
      <c r="B39" s="111" t="s">
        <v>359</v>
      </c>
      <c r="C39" s="56" t="s">
        <v>358</v>
      </c>
      <c r="E39" s="46"/>
      <c r="F39" s="46">
        <f>SUM('C STRADA'!G253)</f>
        <v>0</v>
      </c>
      <c r="G39" s="46">
        <f>SUM('C STRADA'!H253)</f>
        <v>12</v>
      </c>
      <c r="H39" s="46">
        <f>SUM('C STRADA'!I253)</f>
        <v>0</v>
      </c>
      <c r="I39" s="46">
        <f>SUM('C STRADA'!J253)</f>
        <v>10</v>
      </c>
      <c r="J39" s="46">
        <f>SUM('C STRADA'!K253)</f>
        <v>0</v>
      </c>
      <c r="K39" s="46">
        <f>SUM('C STRADA'!L253)</f>
        <v>0</v>
      </c>
      <c r="L39" s="46">
        <f>SUM('C STRADA'!M253)</f>
        <v>0</v>
      </c>
      <c r="M39" s="46">
        <f>SUM('C STRADA'!N253)</f>
        <v>14</v>
      </c>
      <c r="N39" s="46"/>
      <c r="O39" s="46"/>
      <c r="P39" s="46"/>
      <c r="Q39" s="46"/>
      <c r="R39" s="46"/>
      <c r="S39" s="46"/>
      <c r="T39" s="24">
        <f t="shared" si="1"/>
        <v>36</v>
      </c>
      <c r="U39" s="58"/>
      <c r="V39" s="58"/>
      <c r="W39" s="60">
        <f t="shared" si="2"/>
        <v>36</v>
      </c>
    </row>
    <row r="40" spans="1:23" ht="25.5" customHeight="1">
      <c r="A40" s="43">
        <v>27</v>
      </c>
      <c r="B40" s="42" t="s">
        <v>208</v>
      </c>
      <c r="C40" s="22" t="s">
        <v>318</v>
      </c>
      <c r="F40" s="46">
        <f>SUM('C STRADA'!G104,'C STRADA'!G179,'C STRADA'!G387,'C STRADA'!G389,'C STRADA'!G390)</f>
        <v>15</v>
      </c>
      <c r="G40" s="46">
        <f>SUM('C STRADA'!H104,'C STRADA'!H179,'C STRADA'!H387,'C STRADA'!H389,'C STRADA'!H390)</f>
        <v>0</v>
      </c>
      <c r="H40" s="46">
        <f>SUM('C STRADA'!I104,'C STRADA'!I179,'C STRADA'!I387,'C STRADA'!I389,'C STRADA'!I390)</f>
        <v>0</v>
      </c>
      <c r="I40" s="46">
        <f>SUM('C STRADA'!J104,'C STRADA'!J179,'C STRADA'!J387,'C STRADA'!J389,'C STRADA'!J390)</f>
        <v>1</v>
      </c>
      <c r="J40" s="46">
        <f>SUM('C STRADA'!K104,'C STRADA'!K179,'C STRADA'!K387,'C STRADA'!K389,'C STRADA'!K390)</f>
        <v>1</v>
      </c>
      <c r="K40" s="46">
        <f>SUM('C STRADA'!L104,'C STRADA'!L179,'C STRADA'!L387,'C STRADA'!L389,'C STRADA'!L390)</f>
        <v>2</v>
      </c>
      <c r="L40" s="46">
        <f>SUM('C STRADA'!M104,'C STRADA'!M179,'C STRADA'!M387,'C STRADA'!M389,'C STRADA'!M390)</f>
        <v>3</v>
      </c>
      <c r="M40" s="46">
        <f>SUM('C STRADA'!N104,'C STRADA'!N179,'C STRADA'!N387,'C STRADA'!N389,'C STRADA'!N390)</f>
        <v>3</v>
      </c>
      <c r="N40" s="46"/>
      <c r="O40" s="46"/>
      <c r="P40" s="46"/>
      <c r="Q40" s="46"/>
      <c r="R40" s="46"/>
      <c r="S40" s="46"/>
      <c r="T40" s="24">
        <f t="shared" si="1"/>
        <v>25</v>
      </c>
      <c r="U40" s="58"/>
      <c r="V40" s="58"/>
      <c r="W40" s="60">
        <f t="shared" si="2"/>
        <v>25</v>
      </c>
    </row>
    <row r="41" spans="1:23" ht="25.5" customHeight="1">
      <c r="A41" s="43">
        <v>28</v>
      </c>
      <c r="B41" s="42" t="s">
        <v>24</v>
      </c>
      <c r="C41" s="22" t="s">
        <v>23</v>
      </c>
      <c r="E41" s="23"/>
      <c r="F41" s="24">
        <f>SUM('C STRADA'!G95)</f>
        <v>0</v>
      </c>
      <c r="G41" s="24">
        <f>SUM('C STRADA'!H95)</f>
        <v>0</v>
      </c>
      <c r="H41" s="24">
        <f>SUM('C STRADA'!I95)</f>
        <v>0</v>
      </c>
      <c r="I41" s="24">
        <f>SUM('C STRADA'!J95)</f>
        <v>0</v>
      </c>
      <c r="J41" s="24">
        <f>SUM('C STRADA'!K95)</f>
        <v>0</v>
      </c>
      <c r="K41" s="24">
        <f>SUM('C STRADA'!L95)</f>
        <v>0</v>
      </c>
      <c r="L41" s="24">
        <f>SUM('C STRADA'!M95)</f>
        <v>0</v>
      </c>
      <c r="M41" s="24">
        <f>SUM('C STRADA'!N95)</f>
        <v>18</v>
      </c>
      <c r="N41" s="24"/>
      <c r="O41" s="24"/>
      <c r="P41" s="24"/>
      <c r="Q41" s="24"/>
      <c r="R41" s="24"/>
      <c r="S41" s="23"/>
      <c r="T41" s="24">
        <f t="shared" si="1"/>
        <v>18</v>
      </c>
      <c r="U41" s="58"/>
      <c r="V41" s="58"/>
      <c r="W41" s="60">
        <f t="shared" si="2"/>
        <v>18</v>
      </c>
    </row>
    <row r="42" spans="1:23" ht="25.5" customHeight="1">
      <c r="A42" s="43">
        <v>29</v>
      </c>
      <c r="B42" s="42" t="s">
        <v>62</v>
      </c>
      <c r="C42" s="22" t="s">
        <v>63</v>
      </c>
      <c r="F42" s="46">
        <f>SUM('C STRADA'!G101)</f>
        <v>12</v>
      </c>
      <c r="G42" s="46">
        <f>SUM('C STRADA'!H101)</f>
        <v>0</v>
      </c>
      <c r="H42" s="46">
        <f>SUM('C STRADA'!I101)</f>
        <v>0</v>
      </c>
      <c r="I42" s="46">
        <f>SUM('C STRADA'!J101)</f>
        <v>0</v>
      </c>
      <c r="J42" s="46">
        <f>SUM('C STRADA'!K101)</f>
        <v>0</v>
      </c>
      <c r="K42" s="46">
        <f>SUM('C STRADA'!L101)</f>
        <v>0</v>
      </c>
      <c r="L42" s="46">
        <f>SUM('C STRADA'!M101)</f>
        <v>0</v>
      </c>
      <c r="M42" s="46">
        <f>SUM('C STRADA'!N101)</f>
        <v>0</v>
      </c>
      <c r="N42" s="46"/>
      <c r="O42" s="46"/>
      <c r="P42" s="46"/>
      <c r="Q42" s="46"/>
      <c r="R42" s="46"/>
      <c r="S42" s="46"/>
      <c r="T42" s="24">
        <f t="shared" si="1"/>
        <v>12</v>
      </c>
      <c r="U42" s="58"/>
      <c r="V42" s="58"/>
      <c r="W42" s="60">
        <f t="shared" si="2"/>
        <v>12</v>
      </c>
    </row>
    <row r="43" spans="1:23" ht="25.5" customHeight="1">
      <c r="A43" s="43">
        <v>30</v>
      </c>
      <c r="B43" s="156" t="s">
        <v>497</v>
      </c>
      <c r="C43" s="22" t="s">
        <v>498</v>
      </c>
      <c r="E43" s="46"/>
      <c r="F43" s="46">
        <v>0</v>
      </c>
      <c r="G43" s="46">
        <v>0</v>
      </c>
      <c r="H43" s="46">
        <v>0</v>
      </c>
      <c r="I43" s="46">
        <v>0</v>
      </c>
      <c r="J43" s="46">
        <f>SUM('C STRADA'!K167)</f>
        <v>0</v>
      </c>
      <c r="K43" s="46">
        <f>SUM('C STRADA'!L167)</f>
        <v>3</v>
      </c>
      <c r="L43" s="46">
        <f>SUM('C STRADA'!M167)</f>
        <v>0</v>
      </c>
      <c r="M43" s="46">
        <f>SUM('C STRADA'!N167)</f>
        <v>1</v>
      </c>
      <c r="N43" s="46"/>
      <c r="O43" s="46"/>
      <c r="P43" s="46"/>
      <c r="Q43" s="46"/>
      <c r="R43" s="46"/>
      <c r="S43" s="46"/>
      <c r="T43" s="24">
        <f t="shared" si="1"/>
        <v>4</v>
      </c>
      <c r="U43" s="58"/>
      <c r="V43" s="58"/>
      <c r="W43" s="60">
        <f t="shared" si="2"/>
        <v>4</v>
      </c>
    </row>
    <row r="44" spans="1:23" ht="25.5" customHeight="1">
      <c r="A44" s="43">
        <v>31</v>
      </c>
      <c r="B44" s="51" t="s">
        <v>77</v>
      </c>
      <c r="C44" s="56" t="s">
        <v>80</v>
      </c>
      <c r="E44" s="46"/>
      <c r="F44" s="24">
        <f>SUM('C STRADA'!G173,'C STRADA'!G392)</f>
        <v>1</v>
      </c>
      <c r="G44" s="24">
        <f>SUM('C STRADA'!H173,'C STRADA'!H392)</f>
        <v>0</v>
      </c>
      <c r="H44" s="24">
        <f>SUM('C STRADA'!I173,'C STRADA'!I392)</f>
        <v>0</v>
      </c>
      <c r="I44" s="24">
        <f>SUM('C STRADA'!J173,'C STRADA'!J392)</f>
        <v>0</v>
      </c>
      <c r="J44" s="24">
        <f>SUM('C STRADA'!K173,'C STRADA'!K392)</f>
        <v>0</v>
      </c>
      <c r="K44" s="24">
        <f>SUM('C STRADA'!L173,'C STRADA'!L392)</f>
        <v>0</v>
      </c>
      <c r="L44" s="24">
        <f>SUM('C STRADA'!M173,'C STRADA'!M392)</f>
        <v>0</v>
      </c>
      <c r="M44" s="24">
        <f>SUM('C STRADA'!N173,'C STRADA'!N392)</f>
        <v>2</v>
      </c>
      <c r="N44" s="24"/>
      <c r="O44" s="24"/>
      <c r="P44" s="24"/>
      <c r="Q44" s="24"/>
      <c r="R44" s="24"/>
      <c r="S44" s="24"/>
      <c r="T44" s="24">
        <f t="shared" si="1"/>
        <v>3</v>
      </c>
      <c r="U44" s="58"/>
      <c r="V44" s="58"/>
      <c r="W44" s="60">
        <f t="shared" si="2"/>
        <v>3</v>
      </c>
    </row>
    <row r="45" spans="1:23" ht="25.5" customHeight="1">
      <c r="A45" s="43">
        <v>32</v>
      </c>
      <c r="B45" s="42" t="s">
        <v>72</v>
      </c>
      <c r="C45" s="22" t="s">
        <v>73</v>
      </c>
      <c r="E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>
        <f t="shared" ref="T45:T50" si="3">SUM(F45:S45)</f>
        <v>0</v>
      </c>
      <c r="U45" s="58"/>
      <c r="V45" s="58"/>
      <c r="W45" s="60">
        <f t="shared" ref="W45:W50" si="4">E45+T45+U45+V45</f>
        <v>0</v>
      </c>
    </row>
    <row r="46" spans="1:23" ht="25.5" customHeight="1">
      <c r="A46" s="43">
        <v>33</v>
      </c>
      <c r="B46" s="42" t="s">
        <v>316</v>
      </c>
      <c r="C46" s="22" t="s">
        <v>16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4">
        <f t="shared" si="3"/>
        <v>0</v>
      </c>
      <c r="U46" s="58"/>
      <c r="V46" s="58"/>
      <c r="W46" s="60">
        <f t="shared" si="4"/>
        <v>0</v>
      </c>
    </row>
    <row r="47" spans="1:23" ht="25.5" customHeight="1">
      <c r="A47" s="43">
        <v>34</v>
      </c>
      <c r="B47" s="42" t="s">
        <v>74</v>
      </c>
      <c r="C47" s="22" t="s">
        <v>75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>
        <f t="shared" si="3"/>
        <v>0</v>
      </c>
      <c r="U47" s="58"/>
      <c r="V47" s="58"/>
      <c r="W47" s="60">
        <f t="shared" si="4"/>
        <v>0</v>
      </c>
    </row>
    <row r="48" spans="1:23" ht="25.5" customHeight="1">
      <c r="A48" s="43">
        <v>35</v>
      </c>
      <c r="B48" s="42" t="s">
        <v>64</v>
      </c>
      <c r="C48" s="22" t="s">
        <v>65</v>
      </c>
      <c r="E48" s="57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>
        <f t="shared" si="3"/>
        <v>0</v>
      </c>
      <c r="U48" s="58"/>
      <c r="V48" s="58"/>
      <c r="W48" s="60">
        <f t="shared" si="4"/>
        <v>0</v>
      </c>
    </row>
    <row r="49" spans="1:23" ht="25.5" customHeight="1">
      <c r="A49" s="43">
        <v>36</v>
      </c>
      <c r="B49" s="42" t="s">
        <v>317</v>
      </c>
      <c r="C49" s="22" t="s">
        <v>76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>
        <f t="shared" si="3"/>
        <v>0</v>
      </c>
      <c r="U49" s="58"/>
      <c r="V49" s="58"/>
      <c r="W49" s="60">
        <f t="shared" si="4"/>
        <v>0</v>
      </c>
    </row>
    <row r="50" spans="1:23" ht="25.5" customHeight="1">
      <c r="A50" s="43">
        <v>37</v>
      </c>
      <c r="B50" s="51" t="s">
        <v>79</v>
      </c>
      <c r="C50" s="56" t="s">
        <v>78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24">
        <f t="shared" si="3"/>
        <v>0</v>
      </c>
      <c r="U50" s="58"/>
      <c r="V50" s="58"/>
      <c r="W50" s="60">
        <f t="shared" si="4"/>
        <v>0</v>
      </c>
    </row>
  </sheetData>
  <sheetProtection selectLockedCells="1" selectUnlockedCells="1"/>
  <mergeCells count="2">
    <mergeCell ref="A1:W1"/>
    <mergeCell ref="A12:W12"/>
  </mergeCells>
  <conditionalFormatting sqref="P2 V2:W2 T2">
    <cfRule type="cellIs" dxfId="0" priority="8" stopIfTrue="1" operator="lessThan">
      <formula>6</formula>
    </cfRule>
  </conditionalFormatting>
  <printOptions horizontalCentered="1" gridLines="1"/>
  <pageMargins left="0.19685039370078741" right="0.19685039370078741" top="0.23622047244094491" bottom="0.23622047244094491" header="0.51181102362204722" footer="0.51181102362204722"/>
  <pageSetup paperSize="9" scale="55" firstPageNumber="0" orientation="landscape" horizontalDpi="300" verticalDpi="300" r:id="rId1"/>
  <headerFooter alignWithMargins="0"/>
  <ignoredErrors>
    <ignoredError sqref="V11:W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C STRADA</vt:lpstr>
      <vt:lpstr>SOCIETA</vt:lpstr>
      <vt:lpstr>'C STRADA'!Area_stampa</vt:lpstr>
      <vt:lpstr>Excel_BuiltIn__FilterDatabase</vt:lpstr>
      <vt:lpstr>'C STRADA'!Titoli_stampa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user</cp:lastModifiedBy>
  <cp:lastPrinted>2017-07-06T11:20:59Z</cp:lastPrinted>
  <dcterms:created xsi:type="dcterms:W3CDTF">2015-07-07T20:52:37Z</dcterms:created>
  <dcterms:modified xsi:type="dcterms:W3CDTF">2017-07-08T07:05:42Z</dcterms:modified>
</cp:coreProperties>
</file>