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20" yWindow="1050" windowWidth="15195" windowHeight="8130" activeTab="0"/>
  </bookViews>
  <sheets>
    <sheet name="1° Fase a 19 sq." sheetId="1" r:id="rId1"/>
  </sheets>
  <definedNames>
    <definedName name="_xlnm.Print_Area" localSheetId="0">'1° Fase a 19 sq.'!$A$1:$V$118</definedName>
  </definedNames>
  <calcPr fullCalcOnLoad="1"/>
</workbook>
</file>

<file path=xl/sharedStrings.xml><?xml version="1.0" encoding="utf-8"?>
<sst xmlns="http://schemas.openxmlformats.org/spreadsheetml/2006/main" count="936" uniqueCount="147">
  <si>
    <t>venerdì</t>
  </si>
  <si>
    <t>venerdi</t>
  </si>
  <si>
    <t>Girone</t>
  </si>
  <si>
    <t>N°</t>
  </si>
  <si>
    <t>Giorno</t>
  </si>
  <si>
    <t>Data</t>
  </si>
  <si>
    <t>Ora</t>
  </si>
  <si>
    <t>Squadra A</t>
  </si>
  <si>
    <t>Squadra B</t>
  </si>
  <si>
    <t>Risultato</t>
  </si>
  <si>
    <t>1° Set</t>
  </si>
  <si>
    <t>2° Set</t>
  </si>
  <si>
    <t>3° Set</t>
  </si>
  <si>
    <t>CALENDARIO</t>
  </si>
  <si>
    <t>GIRONE "A"</t>
  </si>
  <si>
    <t>GIRONE "B"</t>
  </si>
  <si>
    <t>GIRONE "C"</t>
  </si>
  <si>
    <t>GIRONE "D"</t>
  </si>
  <si>
    <t>GIRONE "E"</t>
  </si>
  <si>
    <t>Palestra</t>
  </si>
  <si>
    <t>Indirizzo</t>
  </si>
  <si>
    <t>Città</t>
  </si>
  <si>
    <t>Saint Vincent</t>
  </si>
  <si>
    <t>Chatillon</t>
  </si>
  <si>
    <t>Via I. Mus,20</t>
  </si>
  <si>
    <t>Pal. Sala rossa</t>
  </si>
  <si>
    <t>Pal. Sala blu campo 1</t>
  </si>
  <si>
    <t>Soleado TO</t>
  </si>
  <si>
    <t>Tarighemar AT</t>
  </si>
  <si>
    <t>GA</t>
  </si>
  <si>
    <t>GB</t>
  </si>
  <si>
    <t>GC</t>
  </si>
  <si>
    <t>GD</t>
  </si>
  <si>
    <t>GE</t>
  </si>
  <si>
    <t>01</t>
  </si>
  <si>
    <t>02</t>
  </si>
  <si>
    <t>03</t>
  </si>
  <si>
    <t>04</t>
  </si>
  <si>
    <t>Sabato</t>
  </si>
  <si>
    <t>Domenica</t>
  </si>
  <si>
    <t>SF</t>
  </si>
  <si>
    <t>Fin.csm</t>
  </si>
  <si>
    <t>4° Set</t>
  </si>
  <si>
    <t>5° Set</t>
  </si>
  <si>
    <t>GIRONE "PALLAVOLMENTE"</t>
  </si>
  <si>
    <t>SEMIFINALI</t>
  </si>
  <si>
    <t>FINALI</t>
  </si>
  <si>
    <t>t.p.f.</t>
  </si>
  <si>
    <t>SQ</t>
  </si>
  <si>
    <t>S.V.</t>
  </si>
  <si>
    <t>S.P.</t>
  </si>
  <si>
    <t>Q.set</t>
  </si>
  <si>
    <t>t.p.s.</t>
  </si>
  <si>
    <t>q.p.</t>
  </si>
  <si>
    <t>I.P.R.</t>
  </si>
  <si>
    <t>Pal. Sala Blu 1</t>
  </si>
  <si>
    <t>Pal. Sala Blu 2</t>
  </si>
  <si>
    <t>Pal. Sala Rossa</t>
  </si>
  <si>
    <t>C.S.M.</t>
  </si>
  <si>
    <t>Pal. Sala blu campo 2</t>
  </si>
  <si>
    <t>sabato</t>
  </si>
  <si>
    <t>13.00</t>
  </si>
  <si>
    <t>15.40</t>
  </si>
  <si>
    <t>Via Ferrè</t>
  </si>
  <si>
    <t>Panorama</t>
  </si>
  <si>
    <t>Via Panorama</t>
  </si>
  <si>
    <t>Via I. Mus,21</t>
  </si>
  <si>
    <t>17.00</t>
  </si>
  <si>
    <t>classifica gironi ctrl q</t>
  </si>
  <si>
    <t>classifica 1, 2, 3 e 4 ctrl w</t>
  </si>
  <si>
    <t>RC VOLLEY PD</t>
  </si>
  <si>
    <t>SEVEN VILLAGE PD</t>
  </si>
  <si>
    <t>ESTA VOLLEY PD</t>
  </si>
  <si>
    <t>NON SOLO BIKE PD</t>
  </si>
  <si>
    <t>SERENISSIMA VE</t>
  </si>
  <si>
    <t>NEW TEAM TO</t>
  </si>
  <si>
    <t>ARCA VOLLEY TO</t>
  </si>
  <si>
    <t>REALE MUTUA TO</t>
  </si>
  <si>
    <t>VIGUVOLLEY AL</t>
  </si>
  <si>
    <t>VOLLEY SEMPRE VOLLEY TS</t>
  </si>
  <si>
    <t>ESTAZZO MO</t>
  </si>
  <si>
    <t>FARMASAN LT</t>
  </si>
  <si>
    <t>BARBAIOCCHI MO</t>
  </si>
  <si>
    <t>14.20</t>
  </si>
  <si>
    <t>9.00</t>
  </si>
  <si>
    <t>10.20</t>
  </si>
  <si>
    <t>11.40</t>
  </si>
  <si>
    <t>LE PIRILLE TO</t>
  </si>
  <si>
    <t>I PIRULI  TO</t>
  </si>
  <si>
    <t>CASELETTE TO</t>
  </si>
  <si>
    <t>A SAM STOF MO</t>
  </si>
  <si>
    <t>QF"A"</t>
  </si>
  <si>
    <t>QUARTI DI FINALI GIRONE "A"</t>
  </si>
  <si>
    <t>QUARTI DI FINALI GIRONE "B"</t>
  </si>
  <si>
    <t>QUARTI DI FINALI GIRONE "C"</t>
  </si>
  <si>
    <t>QUARTI DI FINALI GIRONE "D"</t>
  </si>
  <si>
    <t>QF"B"</t>
  </si>
  <si>
    <t>QF"C"</t>
  </si>
  <si>
    <t>QF"D"</t>
  </si>
  <si>
    <t>10.50</t>
  </si>
  <si>
    <t>12.10</t>
  </si>
  <si>
    <t>Finale 3/4</t>
  </si>
  <si>
    <t>05</t>
  </si>
  <si>
    <t>Finale 5/6</t>
  </si>
  <si>
    <t>Finale 7/8</t>
  </si>
  <si>
    <t>Finale 9/10</t>
  </si>
  <si>
    <t>Finale 11/12</t>
  </si>
  <si>
    <t>FINALI 13/16</t>
  </si>
  <si>
    <t>FINALI 17/20</t>
  </si>
  <si>
    <t>Palatennis</t>
  </si>
  <si>
    <t>finale 1/2</t>
  </si>
  <si>
    <t>16.10</t>
  </si>
  <si>
    <t>14.50</t>
  </si>
  <si>
    <t>17.10</t>
  </si>
  <si>
    <t>14.30</t>
  </si>
  <si>
    <t>15.50</t>
  </si>
  <si>
    <t>13.30</t>
  </si>
  <si>
    <t>FINALI 5/12</t>
  </si>
  <si>
    <t>Girasoli TO</t>
  </si>
  <si>
    <t>ARCADIA</t>
  </si>
  <si>
    <t>FINALI 17/19</t>
  </si>
  <si>
    <t>Soleado</t>
  </si>
  <si>
    <t>Tarighemar</t>
  </si>
  <si>
    <t>RIVIERA DELLE ALPI</t>
  </si>
  <si>
    <t>Calssifica quarti ctrl u</t>
  </si>
  <si>
    <t>Classifica 1 2 3 quarti ctrl i</t>
  </si>
  <si>
    <t>classifica_13_19 ctrl 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</si>
  <si>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</si>
  <si>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</si>
  <si>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</si>
  <si>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</si>
  <si>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</si>
  <si>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</si>
  <si>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</si>
  <si>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</si>
  <si>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</si>
  <si>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</si>
  <si>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</si>
  <si>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</si>
  <si>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</si>
  <si>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</si>
  <si>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</si>
  <si>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</si>
  <si>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</si>
  <si>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</si>
  <si>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</si>
  <si>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CLASSIFICA FINALE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</si>
</sst>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d/m/yy"/>
    <numFmt numFmtId="166" formatCode="dddd"/>
    <numFmt numFmtId="167" formatCode="dd/mm/yy;@"/>
    <numFmt numFmtId="168" formatCode="[$-410]dddd\ d\ mmmm\ yyyy"/>
    <numFmt numFmtId="169" formatCode="h\.mm\.ss"/>
    <numFmt numFmtId="170" formatCode="mmm\-yyyy"/>
  </numFmts>
  <fonts count="31">
    <font>
      <sz val="11"/>
      <color indexed="8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8"/>
      <color indexed="40"/>
      <name val="Calibri"/>
      <family val="2"/>
    </font>
    <font>
      <sz val="8"/>
      <color indexed="8"/>
      <name val="Arial"/>
      <family val="2"/>
    </font>
    <font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49" applyFont="1" applyAlignment="1">
      <alignment horizontal="center"/>
      <protection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49" applyFont="1" applyBorder="1">
      <alignment/>
      <protection/>
    </xf>
    <xf numFmtId="0" fontId="0" fillId="0" borderId="0" xfId="0" applyAlignment="1">
      <alignment horizontal="center"/>
    </xf>
    <xf numFmtId="0" fontId="2" fillId="0" borderId="10" xfId="49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165" fontId="2" fillId="0" borderId="0" xfId="49" applyNumberFormat="1" applyFont="1" applyBorder="1" applyAlignment="1">
      <alignment horizontal="right"/>
      <protection/>
    </xf>
    <xf numFmtId="0" fontId="2" fillId="0" borderId="0" xfId="49" applyFont="1" applyBorder="1" applyAlignment="1">
      <alignment horizontal="left"/>
      <protection/>
    </xf>
    <xf numFmtId="166" fontId="2" fillId="0" borderId="0" xfId="49" applyNumberFormat="1" applyFont="1" applyBorder="1" applyAlignment="1">
      <alignment/>
      <protection/>
    </xf>
    <xf numFmtId="167" fontId="2" fillId="0" borderId="0" xfId="49" applyNumberFormat="1" applyFont="1" applyBorder="1" applyAlignment="1">
      <alignment horizontal="center"/>
      <protection/>
    </xf>
    <xf numFmtId="0" fontId="2" fillId="0" borderId="0" xfId="49" applyFont="1" applyFill="1" applyBorder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49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11" xfId="49" applyFont="1" applyFill="1" applyBorder="1" applyAlignment="1">
      <alignment horizontal="left"/>
      <protection/>
    </xf>
    <xf numFmtId="0" fontId="2" fillId="0" borderId="12" xfId="49" applyFont="1" applyFill="1" applyBorder="1" applyAlignment="1">
      <alignment horizontal="left"/>
      <protection/>
    </xf>
    <xf numFmtId="0" fontId="6" fillId="0" borderId="0" xfId="0" applyFont="1" applyAlignment="1">
      <alignment horizontal="left"/>
    </xf>
    <xf numFmtId="0" fontId="0" fillId="0" borderId="13" xfId="0" applyBorder="1" applyAlignment="1">
      <alignment horizontal="left"/>
    </xf>
    <xf numFmtId="0" fontId="2" fillId="0" borderId="0" xfId="49" applyFont="1" applyAlignment="1">
      <alignment horizontal="left"/>
      <protection/>
    </xf>
    <xf numFmtId="0" fontId="2" fillId="0" borderId="14" xfId="49" applyFont="1" applyBorder="1" applyAlignment="1">
      <alignment horizontal="left"/>
      <protection/>
    </xf>
    <xf numFmtId="0" fontId="2" fillId="0" borderId="15" xfId="49" applyFont="1" applyBorder="1" applyAlignment="1">
      <alignment horizontal="left"/>
      <protection/>
    </xf>
    <xf numFmtId="0" fontId="2" fillId="0" borderId="15" xfId="49" applyFont="1" applyFill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16" xfId="49" applyFont="1" applyBorder="1" applyAlignment="1">
      <alignment horizontal="left"/>
      <protection/>
    </xf>
    <xf numFmtId="0" fontId="2" fillId="0" borderId="17" xfId="49" applyFont="1" applyBorder="1" applyAlignment="1">
      <alignment horizontal="left"/>
      <protection/>
    </xf>
    <xf numFmtId="0" fontId="2" fillId="0" borderId="11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/>
      <protection/>
    </xf>
    <xf numFmtId="0" fontId="2" fillId="0" borderId="19" xfId="49" applyFont="1" applyBorder="1" applyAlignment="1">
      <alignment horizontal="left"/>
      <protection/>
    </xf>
    <xf numFmtId="0" fontId="0" fillId="0" borderId="19" xfId="0" applyBorder="1" applyAlignment="1">
      <alignment horizontal="left"/>
    </xf>
    <xf numFmtId="0" fontId="2" fillId="0" borderId="20" xfId="49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11" fillId="24" borderId="14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167" fontId="10" fillId="0" borderId="23" xfId="0" applyNumberFormat="1" applyFont="1" applyBorder="1" applyAlignment="1">
      <alignment horizontal="left" vertical="center"/>
    </xf>
    <xf numFmtId="0" fontId="2" fillId="0" borderId="13" xfId="49" applyFont="1" applyBorder="1" applyAlignment="1">
      <alignment horizontal="left" vertical="center"/>
      <protection/>
    </xf>
    <xf numFmtId="166" fontId="2" fillId="0" borderId="13" xfId="49" applyNumberFormat="1" applyFont="1" applyBorder="1" applyAlignment="1">
      <alignment horizontal="left"/>
      <protection/>
    </xf>
    <xf numFmtId="167" fontId="2" fillId="0" borderId="13" xfId="49" applyNumberFormat="1" applyFont="1" applyBorder="1" applyAlignment="1">
      <alignment horizontal="left"/>
      <protection/>
    </xf>
    <xf numFmtId="20" fontId="2" fillId="0" borderId="13" xfId="0" applyNumberFormat="1" applyFont="1" applyBorder="1" applyAlignment="1">
      <alignment horizontal="left"/>
    </xf>
    <xf numFmtId="0" fontId="2" fillId="24" borderId="13" xfId="0" applyFont="1" applyFill="1" applyBorder="1" applyAlignment="1">
      <alignment horizontal="left" vertical="center"/>
    </xf>
    <xf numFmtId="0" fontId="2" fillId="0" borderId="13" xfId="49" applyFont="1" applyBorder="1" applyAlignment="1">
      <alignment horizontal="left"/>
      <protection/>
    </xf>
    <xf numFmtId="165" fontId="2" fillId="0" borderId="12" xfId="49" applyNumberFormat="1" applyFont="1" applyBorder="1" applyAlignment="1">
      <alignment horizontal="left"/>
      <protection/>
    </xf>
    <xf numFmtId="0" fontId="2" fillId="0" borderId="21" xfId="49" applyFont="1" applyBorder="1" applyAlignment="1">
      <alignment horizontal="left" vertical="center"/>
      <protection/>
    </xf>
    <xf numFmtId="166" fontId="2" fillId="0" borderId="21" xfId="49" applyNumberFormat="1" applyFont="1" applyBorder="1" applyAlignment="1">
      <alignment horizontal="left"/>
      <protection/>
    </xf>
    <xf numFmtId="167" fontId="2" fillId="0" borderId="21" xfId="49" applyNumberFormat="1" applyFont="1" applyBorder="1" applyAlignment="1">
      <alignment horizontal="left"/>
      <protection/>
    </xf>
    <xf numFmtId="20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24" borderId="21" xfId="0" applyFont="1" applyFill="1" applyBorder="1" applyAlignment="1">
      <alignment horizontal="left" vertical="center"/>
    </xf>
    <xf numFmtId="165" fontId="2" fillId="0" borderId="16" xfId="49" applyNumberFormat="1" applyFont="1" applyBorder="1" applyAlignment="1">
      <alignment horizontal="left"/>
      <protection/>
    </xf>
    <xf numFmtId="165" fontId="2" fillId="0" borderId="11" xfId="49" applyNumberFormat="1" applyFont="1" applyBorder="1" applyAlignment="1">
      <alignment horizontal="left"/>
      <protection/>
    </xf>
    <xf numFmtId="0" fontId="2" fillId="0" borderId="22" xfId="49" applyFont="1" applyBorder="1" applyAlignment="1">
      <alignment horizontal="left" vertical="center"/>
      <protection/>
    </xf>
    <xf numFmtId="166" fontId="2" fillId="0" borderId="22" xfId="49" applyNumberFormat="1" applyFont="1" applyBorder="1" applyAlignment="1">
      <alignment horizontal="left"/>
      <protection/>
    </xf>
    <xf numFmtId="167" fontId="2" fillId="0" borderId="22" xfId="49" applyNumberFormat="1" applyFont="1" applyBorder="1" applyAlignment="1">
      <alignment horizontal="left"/>
      <protection/>
    </xf>
    <xf numFmtId="20" fontId="2" fillId="0" borderId="22" xfId="0" applyNumberFormat="1" applyFont="1" applyBorder="1" applyAlignment="1">
      <alignment horizontal="left"/>
    </xf>
    <xf numFmtId="0" fontId="2" fillId="0" borderId="22" xfId="49" applyFont="1" applyBorder="1" applyAlignment="1">
      <alignment horizontal="left"/>
      <protection/>
    </xf>
    <xf numFmtId="0" fontId="2" fillId="0" borderId="21" xfId="49" applyFont="1" applyBorder="1" applyAlignment="1">
      <alignment horizontal="left"/>
      <protection/>
    </xf>
    <xf numFmtId="0" fontId="2" fillId="24" borderId="13" xfId="49" applyFont="1" applyFill="1" applyBorder="1" applyAlignment="1">
      <alignment horizontal="left" vertical="center"/>
      <protection/>
    </xf>
    <xf numFmtId="0" fontId="6" fillId="0" borderId="13" xfId="0" applyFont="1" applyBorder="1" applyAlignment="1">
      <alignment horizontal="left"/>
    </xf>
    <xf numFmtId="0" fontId="2" fillId="24" borderId="20" xfId="0" applyFont="1" applyFill="1" applyBorder="1" applyAlignment="1">
      <alignment horizontal="left" vertical="center"/>
    </xf>
    <xf numFmtId="20" fontId="2" fillId="0" borderId="26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4" fillId="0" borderId="0" xfId="0" applyFont="1" applyAlignment="1">
      <alignment/>
    </xf>
    <xf numFmtId="0" fontId="2" fillId="0" borderId="12" xfId="49" applyFont="1" applyBorder="1" applyAlignment="1">
      <alignment horizontal="left"/>
      <protection/>
    </xf>
    <xf numFmtId="0" fontId="2" fillId="0" borderId="16" xfId="49" applyFont="1" applyFill="1" applyBorder="1" applyAlignment="1">
      <alignment horizontal="left"/>
      <protection/>
    </xf>
    <xf numFmtId="167" fontId="2" fillId="24" borderId="21" xfId="49" applyNumberFormat="1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49" applyFont="1" applyAlignment="1">
      <alignment horizontal="left"/>
      <protection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8" xfId="49" applyFont="1" applyBorder="1" applyAlignment="1">
      <alignment horizontal="left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 applyFill="1" applyBorder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 applyFill="1" applyBorder="1" applyAlignment="1">
      <alignment horizontal="lef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20" xfId="49" applyFont="1" applyBorder="1" applyAlignment="1">
      <alignment horizontal="left"/>
      <protection/>
    </xf>
    <xf numFmtId="0" fontId="3" fillId="0" borderId="11" xfId="49" applyFont="1" applyFill="1" applyBorder="1" applyAlignment="1">
      <alignment horizontal="left"/>
      <protection/>
    </xf>
    <xf numFmtId="0" fontId="5" fillId="0" borderId="0" xfId="0" applyFont="1" applyAlignment="1">
      <alignment horizontal="left" vertical="center"/>
    </xf>
    <xf numFmtId="167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center"/>
    </xf>
    <xf numFmtId="167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15" xfId="0" applyFont="1" applyBorder="1" applyAlignment="1">
      <alignment horizontal="left"/>
    </xf>
    <xf numFmtId="165" fontId="2" fillId="0" borderId="12" xfId="49" applyNumberFormat="1" applyFont="1" applyFill="1" applyBorder="1" applyAlignment="1">
      <alignment horizontal="left"/>
      <protection/>
    </xf>
    <xf numFmtId="0" fontId="2" fillId="0" borderId="21" xfId="49" applyFont="1" applyFill="1" applyBorder="1" applyAlignment="1">
      <alignment horizontal="left"/>
      <protection/>
    </xf>
    <xf numFmtId="20" fontId="2" fillId="0" borderId="21" xfId="0" applyNumberFormat="1" applyFont="1" applyFill="1" applyBorder="1" applyAlignment="1">
      <alignment horizontal="left"/>
    </xf>
    <xf numFmtId="0" fontId="2" fillId="0" borderId="33" xfId="49" applyFont="1" applyBorder="1" applyAlignment="1">
      <alignment horizontal="left"/>
      <protection/>
    </xf>
    <xf numFmtId="166" fontId="2" fillId="0" borderId="34" xfId="49" applyNumberFormat="1" applyFont="1" applyFill="1" applyBorder="1" applyAlignment="1">
      <alignment horizontal="left"/>
      <protection/>
    </xf>
    <xf numFmtId="166" fontId="2" fillId="0" borderId="35" xfId="49" applyNumberFormat="1" applyFont="1" applyBorder="1" applyAlignment="1">
      <alignment horizontal="left"/>
      <protection/>
    </xf>
    <xf numFmtId="166" fontId="2" fillId="0" borderId="36" xfId="49" applyNumberFormat="1" applyFont="1" applyBorder="1" applyAlignment="1">
      <alignment horizontal="left"/>
      <protection/>
    </xf>
    <xf numFmtId="167" fontId="2" fillId="0" borderId="12" xfId="49" applyNumberFormat="1" applyFont="1" applyFill="1" applyBorder="1" applyAlignment="1">
      <alignment horizontal="left"/>
      <protection/>
    </xf>
    <xf numFmtId="167" fontId="2" fillId="0" borderId="16" xfId="49" applyNumberFormat="1" applyFont="1" applyBorder="1" applyAlignment="1">
      <alignment horizontal="left"/>
      <protection/>
    </xf>
    <xf numFmtId="167" fontId="2" fillId="0" borderId="11" xfId="49" applyNumberFormat="1" applyFont="1" applyBorder="1" applyAlignment="1">
      <alignment horizontal="left"/>
      <protection/>
    </xf>
    <xf numFmtId="165" fontId="2" fillId="0" borderId="37" xfId="49" applyNumberFormat="1" applyFont="1" applyBorder="1" applyAlignment="1">
      <alignment horizontal="left"/>
      <protection/>
    </xf>
    <xf numFmtId="0" fontId="2" fillId="0" borderId="26" xfId="49" applyFont="1" applyBorder="1" applyAlignment="1">
      <alignment horizontal="left" vertical="center"/>
      <protection/>
    </xf>
    <xf numFmtId="166" fontId="2" fillId="0" borderId="26" xfId="49" applyNumberFormat="1" applyFont="1" applyBorder="1" applyAlignment="1">
      <alignment horizontal="left"/>
      <protection/>
    </xf>
    <xf numFmtId="167" fontId="2" fillId="0" borderId="26" xfId="49" applyNumberFormat="1" applyFont="1" applyBorder="1" applyAlignment="1">
      <alignment horizontal="left"/>
      <protection/>
    </xf>
    <xf numFmtId="0" fontId="2" fillId="0" borderId="26" xfId="0" applyFont="1" applyBorder="1" applyAlignment="1">
      <alignment horizontal="left"/>
    </xf>
    <xf numFmtId="0" fontId="2" fillId="0" borderId="26" xfId="49" applyFont="1" applyBorder="1" applyAlignment="1">
      <alignment horizontal="left"/>
      <protection/>
    </xf>
    <xf numFmtId="0" fontId="2" fillId="0" borderId="21" xfId="0" applyFont="1" applyFill="1" applyBorder="1" applyAlignment="1">
      <alignment horizontal="left" vertical="center"/>
    </xf>
    <xf numFmtId="0" fontId="2" fillId="0" borderId="14" xfId="49" applyFont="1" applyFill="1" applyBorder="1" applyAlignment="1">
      <alignment horizontal="left"/>
      <protection/>
    </xf>
    <xf numFmtId="0" fontId="5" fillId="0" borderId="0" xfId="0" applyFont="1" applyAlignment="1">
      <alignment/>
    </xf>
    <xf numFmtId="0" fontId="11" fillId="24" borderId="17" xfId="0" applyFont="1" applyFill="1" applyBorder="1" applyAlignment="1">
      <alignment horizontal="left" vertical="center"/>
    </xf>
    <xf numFmtId="20" fontId="2" fillId="25" borderId="13" xfId="0" applyNumberFormat="1" applyFont="1" applyFill="1" applyBorder="1" applyAlignment="1">
      <alignment horizontal="left"/>
    </xf>
    <xf numFmtId="165" fontId="2" fillId="25" borderId="11" xfId="49" applyNumberFormat="1" applyFont="1" applyFill="1" applyBorder="1" applyAlignment="1">
      <alignment horizontal="left"/>
      <protection/>
    </xf>
    <xf numFmtId="0" fontId="2" fillId="25" borderId="22" xfId="49" applyFont="1" applyFill="1" applyBorder="1" applyAlignment="1">
      <alignment horizontal="left" vertical="center"/>
      <protection/>
    </xf>
    <xf numFmtId="166" fontId="2" fillId="25" borderId="22" xfId="49" applyNumberFormat="1" applyFont="1" applyFill="1" applyBorder="1" applyAlignment="1">
      <alignment horizontal="left"/>
      <protection/>
    </xf>
    <xf numFmtId="167" fontId="2" fillId="25" borderId="22" xfId="49" applyNumberFormat="1" applyFont="1" applyFill="1" applyBorder="1" applyAlignment="1">
      <alignment horizontal="left"/>
      <protection/>
    </xf>
    <xf numFmtId="20" fontId="2" fillId="25" borderId="22" xfId="0" applyNumberFormat="1" applyFont="1" applyFill="1" applyBorder="1" applyAlignment="1">
      <alignment horizontal="left"/>
    </xf>
    <xf numFmtId="0" fontId="2" fillId="25" borderId="22" xfId="0" applyFont="1" applyFill="1" applyBorder="1" applyAlignment="1">
      <alignment horizontal="left"/>
    </xf>
    <xf numFmtId="0" fontId="2" fillId="25" borderId="22" xfId="49" applyFont="1" applyFill="1" applyBorder="1" applyAlignment="1">
      <alignment horizontal="left"/>
      <protection/>
    </xf>
    <xf numFmtId="0" fontId="2" fillId="25" borderId="18" xfId="49" applyFont="1" applyFill="1" applyBorder="1" applyAlignment="1">
      <alignment horizontal="left"/>
      <protection/>
    </xf>
    <xf numFmtId="165" fontId="2" fillId="25" borderId="12" xfId="49" applyNumberFormat="1" applyFont="1" applyFill="1" applyBorder="1" applyAlignment="1">
      <alignment horizontal="left"/>
      <protection/>
    </xf>
    <xf numFmtId="0" fontId="2" fillId="25" borderId="21" xfId="49" applyFont="1" applyFill="1" applyBorder="1" applyAlignment="1">
      <alignment horizontal="left" vertical="center"/>
      <protection/>
    </xf>
    <xf numFmtId="166" fontId="2" fillId="25" borderId="21" xfId="49" applyNumberFormat="1" applyFont="1" applyFill="1" applyBorder="1" applyAlignment="1">
      <alignment horizontal="left"/>
      <protection/>
    </xf>
    <xf numFmtId="167" fontId="2" fillId="25" borderId="21" xfId="49" applyNumberFormat="1" applyFont="1" applyFill="1" applyBorder="1" applyAlignment="1">
      <alignment horizontal="left"/>
      <protection/>
    </xf>
    <xf numFmtId="20" fontId="2" fillId="25" borderId="21" xfId="0" applyNumberFormat="1" applyFont="1" applyFill="1" applyBorder="1" applyAlignment="1">
      <alignment horizontal="left"/>
    </xf>
    <xf numFmtId="0" fontId="2" fillId="25" borderId="21" xfId="0" applyFont="1" applyFill="1" applyBorder="1" applyAlignment="1">
      <alignment horizontal="left"/>
    </xf>
    <xf numFmtId="0" fontId="2" fillId="25" borderId="21" xfId="49" applyFont="1" applyFill="1" applyBorder="1" applyAlignment="1">
      <alignment horizontal="left"/>
      <protection/>
    </xf>
    <xf numFmtId="0" fontId="2" fillId="25" borderId="14" xfId="49" applyFont="1" applyFill="1" applyBorder="1" applyAlignment="1">
      <alignment horizontal="left"/>
      <protection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2" fillId="24" borderId="22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49" fontId="2" fillId="0" borderId="21" xfId="49" applyNumberFormat="1" applyFont="1" applyBorder="1" applyAlignment="1">
      <alignment horizontal="center" vertical="center"/>
      <protection/>
    </xf>
    <xf numFmtId="49" fontId="2" fillId="0" borderId="13" xfId="49" applyNumberFormat="1" applyFont="1" applyBorder="1" applyAlignment="1">
      <alignment horizontal="center" vertical="center"/>
      <protection/>
    </xf>
    <xf numFmtId="49" fontId="2" fillId="0" borderId="22" xfId="49" applyNumberFormat="1" applyFont="1" applyBorder="1" applyAlignment="1">
      <alignment horizontal="center" vertical="center"/>
      <protection/>
    </xf>
    <xf numFmtId="0" fontId="2" fillId="0" borderId="13" xfId="49" applyFont="1" applyFill="1" applyBorder="1" applyAlignment="1">
      <alignment horizontal="left"/>
      <protection/>
    </xf>
    <xf numFmtId="0" fontId="2" fillId="0" borderId="38" xfId="49" applyFont="1" applyFill="1" applyBorder="1" applyAlignment="1">
      <alignment horizontal="left"/>
      <protection/>
    </xf>
    <xf numFmtId="0" fontId="2" fillId="0" borderId="39" xfId="49" applyFont="1" applyBorder="1" applyAlignment="1">
      <alignment horizontal="left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7" xfId="49" applyFont="1" applyFill="1" applyBorder="1" applyAlignment="1">
      <alignment horizontal="left"/>
      <protection/>
    </xf>
    <xf numFmtId="0" fontId="2" fillId="0" borderId="22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40" xfId="49" applyFont="1" applyBorder="1" applyAlignment="1">
      <alignment horizontal="left"/>
      <protection/>
    </xf>
    <xf numFmtId="0" fontId="2" fillId="0" borderId="41" xfId="49" applyFont="1" applyFill="1" applyBorder="1" applyAlignment="1">
      <alignment horizontal="left"/>
      <protection/>
    </xf>
    <xf numFmtId="165" fontId="2" fillId="0" borderId="16" xfId="49" applyNumberFormat="1" applyFont="1" applyFill="1" applyBorder="1" applyAlignment="1">
      <alignment horizontal="left"/>
      <protection/>
    </xf>
    <xf numFmtId="165" fontId="2" fillId="0" borderId="11" xfId="49" applyNumberFormat="1" applyFont="1" applyFill="1" applyBorder="1" applyAlignment="1">
      <alignment horizontal="left"/>
      <protection/>
    </xf>
    <xf numFmtId="0" fontId="2" fillId="0" borderId="42" xfId="49" applyFont="1" applyFill="1" applyBorder="1" applyAlignment="1">
      <alignment horizontal="left" vertical="center"/>
      <protection/>
    </xf>
    <xf numFmtId="166" fontId="2" fillId="0" borderId="42" xfId="49" applyNumberFormat="1" applyFont="1" applyFill="1" applyBorder="1" applyAlignment="1">
      <alignment horizontal="left"/>
      <protection/>
    </xf>
    <xf numFmtId="167" fontId="2" fillId="0" borderId="42" xfId="49" applyNumberFormat="1" applyFont="1" applyFill="1" applyBorder="1" applyAlignment="1">
      <alignment horizontal="left"/>
      <protection/>
    </xf>
    <xf numFmtId="20" fontId="2" fillId="0" borderId="42" xfId="0" applyNumberFormat="1" applyFont="1" applyFill="1" applyBorder="1" applyAlignment="1">
      <alignment horizontal="left"/>
    </xf>
    <xf numFmtId="0" fontId="2" fillId="0" borderId="42" xfId="49" applyFont="1" applyFill="1" applyBorder="1" applyAlignment="1">
      <alignment horizontal="left"/>
      <protection/>
    </xf>
    <xf numFmtId="0" fontId="2" fillId="0" borderId="43" xfId="49" applyFont="1" applyFill="1" applyBorder="1" applyAlignment="1">
      <alignment horizontal="left"/>
      <protection/>
    </xf>
    <xf numFmtId="0" fontId="2" fillId="0" borderId="0" xfId="49" applyFont="1" applyFill="1" applyAlignment="1">
      <alignment horizontal="left"/>
      <protection/>
    </xf>
    <xf numFmtId="0" fontId="2" fillId="0" borderId="44" xfId="49" applyFont="1" applyFill="1" applyBorder="1" applyAlignment="1">
      <alignment horizontal="left"/>
      <protection/>
    </xf>
    <xf numFmtId="0" fontId="2" fillId="0" borderId="43" xfId="49" applyFont="1" applyFill="1" applyBorder="1" applyAlignment="1">
      <alignment horizontal="left"/>
      <protection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16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4" borderId="0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5" fontId="2" fillId="10" borderId="11" xfId="49" applyNumberFormat="1" applyFont="1" applyFill="1" applyBorder="1" applyAlignment="1">
      <alignment horizontal="left"/>
      <protection/>
    </xf>
    <xf numFmtId="0" fontId="2" fillId="10" borderId="22" xfId="49" applyFont="1" applyFill="1" applyBorder="1" applyAlignment="1">
      <alignment horizontal="left" vertical="center"/>
      <protection/>
    </xf>
    <xf numFmtId="166" fontId="2" fillId="10" borderId="22" xfId="49" applyNumberFormat="1" applyFont="1" applyFill="1" applyBorder="1" applyAlignment="1">
      <alignment horizontal="left"/>
      <protection/>
    </xf>
    <xf numFmtId="167" fontId="2" fillId="10" borderId="22" xfId="49" applyNumberFormat="1" applyFont="1" applyFill="1" applyBorder="1" applyAlignment="1">
      <alignment horizontal="left"/>
      <protection/>
    </xf>
    <xf numFmtId="20" fontId="2" fillId="10" borderId="22" xfId="0" applyNumberFormat="1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22" xfId="49" applyFont="1" applyFill="1" applyBorder="1" applyAlignment="1">
      <alignment horizontal="left"/>
      <protection/>
    </xf>
    <xf numFmtId="0" fontId="2" fillId="10" borderId="18" xfId="49" applyFont="1" applyFill="1" applyBorder="1" applyAlignment="1">
      <alignment horizontal="left"/>
      <protection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0" xfId="0" applyFont="1" applyAlignment="1">
      <alignment/>
    </xf>
    <xf numFmtId="0" fontId="2" fillId="24" borderId="29" xfId="0" applyFont="1" applyFill="1" applyBorder="1" applyAlignment="1">
      <alignment horizontal="left" vertical="center"/>
    </xf>
    <xf numFmtId="0" fontId="5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167" fontId="5" fillId="0" borderId="48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167" fontId="5" fillId="0" borderId="49" xfId="0" applyNumberFormat="1" applyFont="1" applyBorder="1" applyAlignment="1">
      <alignment horizontal="center"/>
    </xf>
    <xf numFmtId="167" fontId="5" fillId="0" borderId="22" xfId="0" applyNumberFormat="1" applyFont="1" applyBorder="1" applyAlignment="1">
      <alignment horizontal="center"/>
    </xf>
    <xf numFmtId="167" fontId="5" fillId="0" borderId="18" xfId="0" applyNumberFormat="1" applyFont="1" applyBorder="1" applyAlignment="1">
      <alignment horizontal="center"/>
    </xf>
    <xf numFmtId="167" fontId="5" fillId="0" borderId="50" xfId="0" applyNumberFormat="1" applyFont="1" applyBorder="1" applyAlignment="1">
      <alignment horizontal="center"/>
    </xf>
    <xf numFmtId="167" fontId="5" fillId="0" borderId="21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3" fillId="0" borderId="5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5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104775</xdr:rowOff>
    </xdr:from>
    <xdr:to>
      <xdr:col>4</xdr:col>
      <xdr:colOff>200025</xdr:colOff>
      <xdr:row>4</xdr:row>
      <xdr:rowOff>180975</xdr:rowOff>
    </xdr:to>
    <xdr:pic>
      <xdr:nvPicPr>
        <xdr:cNvPr id="1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5275"/>
          <a:ext cx="1476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8</xdr:col>
      <xdr:colOff>1524000</xdr:colOff>
      <xdr:row>7</xdr:row>
      <xdr:rowOff>85725</xdr:rowOff>
    </xdr:to>
    <xdr:pic>
      <xdr:nvPicPr>
        <xdr:cNvPr id="2" name="Picture 173" descr="sole"/>
        <xdr:cNvPicPr preferRelativeResize="1">
          <a:picLocks noChangeAspect="1"/>
        </xdr:cNvPicPr>
      </xdr:nvPicPr>
      <xdr:blipFill>
        <a:blip r:embed="rId2">
          <a:clrChange>
            <a:clrFrom>
              <a:srgbClr val="FFFFBF"/>
            </a:clrFrom>
            <a:clrTo>
              <a:srgbClr val="FFFFBF">
                <a:alpha val="0"/>
              </a:srgbClr>
            </a:clrTo>
          </a:clrChange>
        </a:blip>
        <a:stretch>
          <a:fillRect/>
        </a:stretch>
      </xdr:blipFill>
      <xdr:spPr>
        <a:xfrm>
          <a:off x="4257675" y="0"/>
          <a:ext cx="2209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</xdr:row>
      <xdr:rowOff>104775</xdr:rowOff>
    </xdr:from>
    <xdr:to>
      <xdr:col>4</xdr:col>
      <xdr:colOff>200025</xdr:colOff>
      <xdr:row>4</xdr:row>
      <xdr:rowOff>180975</xdr:rowOff>
    </xdr:to>
    <xdr:pic>
      <xdr:nvPicPr>
        <xdr:cNvPr id="3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95275"/>
          <a:ext cx="1476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8</xdr:col>
      <xdr:colOff>1524000</xdr:colOff>
      <xdr:row>7</xdr:row>
      <xdr:rowOff>85725</xdr:rowOff>
    </xdr:to>
    <xdr:pic>
      <xdr:nvPicPr>
        <xdr:cNvPr id="4" name="Picture 173" descr="sole"/>
        <xdr:cNvPicPr preferRelativeResize="1">
          <a:picLocks noChangeAspect="1"/>
        </xdr:cNvPicPr>
      </xdr:nvPicPr>
      <xdr:blipFill>
        <a:blip r:embed="rId2">
          <a:clrChange>
            <a:clrFrom>
              <a:srgbClr val="FFFFBF"/>
            </a:clrFrom>
            <a:clrTo>
              <a:srgbClr val="FFFFBF">
                <a:alpha val="0"/>
              </a:srgbClr>
            </a:clrTo>
          </a:clrChange>
        </a:blip>
        <a:stretch>
          <a:fillRect/>
        </a:stretch>
      </xdr:blipFill>
      <xdr:spPr>
        <a:xfrm>
          <a:off x="4257675" y="0"/>
          <a:ext cx="2209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8:BF140"/>
  <sheetViews>
    <sheetView tabSelected="1" zoomScale="85" zoomScaleNormal="85" workbookViewId="0" topLeftCell="A87">
      <selection activeCell="M115" sqref="M115"/>
    </sheetView>
  </sheetViews>
  <sheetFormatPr defaultColWidth="9.140625" defaultRowHeight="15"/>
  <cols>
    <col min="1" max="1" width="9.8515625" style="0" customWidth="1"/>
    <col min="2" max="2" width="5.00390625" style="19" bestFit="1" customWidth="1"/>
    <col min="3" max="3" width="8.421875" style="0" bestFit="1" customWidth="1"/>
    <col min="4" max="4" width="8.57421875" style="2" bestFit="1" customWidth="1"/>
    <col min="5" max="5" width="6.00390625" style="0" bestFit="1" customWidth="1"/>
    <col min="6" max="6" width="16.140625" style="0" bestFit="1" customWidth="1"/>
    <col min="7" max="7" width="9.8515625" style="0" bestFit="1" customWidth="1"/>
    <col min="8" max="8" width="10.28125" style="0" bestFit="1" customWidth="1"/>
    <col min="9" max="9" width="23.57421875" style="0" bestFit="1" customWidth="1"/>
    <col min="10" max="10" width="26.28125" style="7" customWidth="1"/>
    <col min="11" max="11" width="1.1484375" style="0" customWidth="1"/>
    <col min="12" max="13" width="3.7109375" style="0" customWidth="1"/>
    <col min="14" max="14" width="0.9921875" style="0" customWidth="1"/>
    <col min="15" max="16" width="3.57421875" style="0" customWidth="1"/>
    <col min="17" max="17" width="0.85546875" style="0" customWidth="1"/>
    <col min="18" max="19" width="3.421875" style="0" customWidth="1"/>
    <col min="20" max="20" width="0.85546875" style="0" customWidth="1"/>
    <col min="21" max="22" width="3.421875" style="0" customWidth="1"/>
    <col min="23" max="23" width="0.71875" style="0" customWidth="1"/>
    <col min="24" max="24" width="0.71875" style="20" customWidth="1"/>
    <col min="25" max="26" width="0.71875" style="8" customWidth="1"/>
    <col min="27" max="27" width="0.13671875" style="8" customWidth="1"/>
    <col min="28" max="32" width="0.71875" style="0" customWidth="1"/>
    <col min="33" max="33" width="26.140625" style="0" customWidth="1"/>
    <col min="34" max="34" width="5.140625" style="0" customWidth="1"/>
    <col min="35" max="35" width="4.421875" style="0" customWidth="1"/>
    <col min="36" max="36" width="10.28125" style="0" customWidth="1"/>
    <col min="37" max="37" width="6.7109375" style="0" customWidth="1"/>
    <col min="38" max="38" width="6.421875" style="0" customWidth="1"/>
    <col min="40" max="42" width="1.421875" style="0" customWidth="1"/>
    <col min="43" max="43" width="26.140625" style="0" customWidth="1"/>
    <col min="44" max="44" width="4.421875" style="0" customWidth="1"/>
    <col min="45" max="45" width="4.28125" style="0" customWidth="1"/>
    <col min="46" max="46" width="12.28125" style="0" customWidth="1"/>
    <col min="47" max="47" width="5.28125" style="0" customWidth="1"/>
    <col min="48" max="48" width="5.57421875" style="0" customWidth="1"/>
    <col min="49" max="49" width="12.28125" style="0" customWidth="1"/>
    <col min="51" max="51" width="32.140625" style="0" customWidth="1"/>
  </cols>
  <sheetData>
    <row r="8" spans="1:24" ht="18.75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43" ht="19.5" thickBot="1">
      <c r="A9" s="248" t="s">
        <v>13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3"/>
      <c r="AQ9" s="148" t="s">
        <v>68</v>
      </c>
    </row>
    <row r="10" spans="1:51" ht="15.75" thickBot="1">
      <c r="A10" s="249" t="s">
        <v>14</v>
      </c>
      <c r="B10" s="250"/>
      <c r="C10" s="250"/>
      <c r="D10" s="250"/>
      <c r="E10" s="250"/>
      <c r="F10" s="250"/>
      <c r="G10" s="250"/>
      <c r="H10" s="250"/>
      <c r="I10" s="250"/>
      <c r="J10" s="251"/>
      <c r="X10" s="22"/>
      <c r="Y10" s="27"/>
      <c r="Z10" s="27"/>
      <c r="AA10" s="27"/>
      <c r="AB10" s="5"/>
      <c r="AC10" s="5"/>
      <c r="AD10" s="5"/>
      <c r="AE10" s="5"/>
      <c r="AF10" s="5"/>
      <c r="AY10" s="148" t="s">
        <v>69</v>
      </c>
    </row>
    <row r="11" spans="1:49" ht="15.75" thickBot="1">
      <c r="A11" s="65" t="s">
        <v>2</v>
      </c>
      <c r="B11" s="58" t="s">
        <v>3</v>
      </c>
      <c r="C11" s="58" t="s">
        <v>4</v>
      </c>
      <c r="D11" s="66" t="s">
        <v>5</v>
      </c>
      <c r="E11" s="58" t="s">
        <v>6</v>
      </c>
      <c r="F11" s="58" t="s">
        <v>19</v>
      </c>
      <c r="G11" s="58" t="s">
        <v>20</v>
      </c>
      <c r="H11" s="58" t="s">
        <v>21</v>
      </c>
      <c r="I11" s="58" t="s">
        <v>7</v>
      </c>
      <c r="J11" s="59" t="s">
        <v>8</v>
      </c>
      <c r="K11" s="30"/>
      <c r="L11" s="244" t="s">
        <v>9</v>
      </c>
      <c r="M11" s="245"/>
      <c r="N11" s="7"/>
      <c r="O11" s="244" t="s">
        <v>10</v>
      </c>
      <c r="P11" s="245"/>
      <c r="Q11" s="7"/>
      <c r="R11" s="244" t="s">
        <v>11</v>
      </c>
      <c r="S11" s="245"/>
      <c r="T11" s="30"/>
      <c r="U11" s="244" t="s">
        <v>12</v>
      </c>
      <c r="V11" s="245"/>
      <c r="W11" s="7"/>
      <c r="X11" s="10"/>
      <c r="Y11" s="10"/>
      <c r="Z11" s="10"/>
      <c r="AA11" s="10"/>
      <c r="AB11" s="10"/>
      <c r="AC11" s="10"/>
      <c r="AD11" s="10"/>
      <c r="AE11" s="10"/>
      <c r="AF11" s="10"/>
      <c r="AG11" s="46" t="s">
        <v>48</v>
      </c>
      <c r="AH11" s="47" t="s">
        <v>49</v>
      </c>
      <c r="AI11" s="47" t="s">
        <v>50</v>
      </c>
      <c r="AJ11" s="47" t="s">
        <v>51</v>
      </c>
      <c r="AK11" s="47" t="s">
        <v>47</v>
      </c>
      <c r="AL11" s="48" t="s">
        <v>52</v>
      </c>
      <c r="AM11" s="49" t="s">
        <v>53</v>
      </c>
      <c r="AN11" s="8"/>
      <c r="AO11" s="8"/>
      <c r="AQ11" s="46" t="s">
        <v>48</v>
      </c>
      <c r="AR11" s="47" t="s">
        <v>49</v>
      </c>
      <c r="AS11" s="47" t="s">
        <v>50</v>
      </c>
      <c r="AT11" s="47" t="s">
        <v>51</v>
      </c>
      <c r="AU11" s="47" t="s">
        <v>47</v>
      </c>
      <c r="AV11" s="48" t="s">
        <v>52</v>
      </c>
      <c r="AW11" s="49" t="s">
        <v>53</v>
      </c>
    </row>
    <row r="12" spans="1:57" ht="15">
      <c r="A12" s="130" t="s">
        <v>29</v>
      </c>
      <c r="B12" s="131">
        <v>101</v>
      </c>
      <c r="C12" s="134" t="s">
        <v>0</v>
      </c>
      <c r="D12" s="137">
        <v>41670</v>
      </c>
      <c r="E12" s="132" t="s">
        <v>84</v>
      </c>
      <c r="F12" s="78" t="s">
        <v>57</v>
      </c>
      <c r="G12" s="78" t="s">
        <v>24</v>
      </c>
      <c r="H12" s="78" t="s">
        <v>23</v>
      </c>
      <c r="I12" s="146" t="s">
        <v>73</v>
      </c>
      <c r="J12" s="147" t="s">
        <v>74</v>
      </c>
      <c r="K12" s="32"/>
      <c r="L12" s="29">
        <v>0</v>
      </c>
      <c r="M12" s="33">
        <v>2</v>
      </c>
      <c r="N12" s="34"/>
      <c r="O12" s="29">
        <v>25</v>
      </c>
      <c r="P12" s="33">
        <v>27</v>
      </c>
      <c r="Q12" s="35"/>
      <c r="R12" s="29">
        <v>20</v>
      </c>
      <c r="S12" s="33">
        <v>25</v>
      </c>
      <c r="T12" s="36"/>
      <c r="U12" s="29"/>
      <c r="V12" s="33"/>
      <c r="W12" s="7"/>
      <c r="X12" s="37"/>
      <c r="Y12" s="10"/>
      <c r="Z12" s="10"/>
      <c r="AA12" s="10"/>
      <c r="AB12" s="7"/>
      <c r="AC12" s="7"/>
      <c r="AD12" s="7"/>
      <c r="AE12" s="7"/>
      <c r="AF12" s="7"/>
      <c r="AG12" s="50" t="str">
        <f>I12</f>
        <v>NON SOLO BIKE PD</v>
      </c>
      <c r="AH12" s="31">
        <f>L12+M15+L16+M13</f>
        <v>5</v>
      </c>
      <c r="AI12" s="31">
        <f>M12+L15+L13+M16</f>
        <v>5</v>
      </c>
      <c r="AJ12" s="31">
        <f>AH12/AI12</f>
        <v>1</v>
      </c>
      <c r="AK12" s="31">
        <f>O12+R12+U12+P15+S15+V15+O16+R16+U16+P13+S13+V13</f>
        <v>215</v>
      </c>
      <c r="AL12" s="45">
        <f>P12+S12+V12+O15+R15+U15+O16+R16+U16+P13+S13+V13</f>
        <v>220</v>
      </c>
      <c r="AM12" s="51">
        <f>AK12/AL12</f>
        <v>0.9772727272727273</v>
      </c>
      <c r="AN12" s="8"/>
      <c r="AO12" s="8"/>
      <c r="AQ12" s="50" t="s">
        <v>74</v>
      </c>
      <c r="AR12" s="31">
        <v>7</v>
      </c>
      <c r="AS12" s="31">
        <v>3</v>
      </c>
      <c r="AT12" s="31">
        <v>2.3333333333333335</v>
      </c>
      <c r="AU12" s="31">
        <v>225</v>
      </c>
      <c r="AV12" s="45">
        <v>204</v>
      </c>
      <c r="AW12" s="51">
        <v>1.1029411764705883</v>
      </c>
      <c r="AX12" s="100">
        <v>1</v>
      </c>
      <c r="AY12" s="92" t="str">
        <f>AQ12</f>
        <v>SERENISSIMA VE</v>
      </c>
      <c r="AZ12" s="93">
        <f aca="true" t="shared" si="0" ref="AZ12:BE12">AR12</f>
        <v>7</v>
      </c>
      <c r="BA12" s="93">
        <f t="shared" si="0"/>
        <v>3</v>
      </c>
      <c r="BB12" s="93">
        <f t="shared" si="0"/>
        <v>2.3333333333333335</v>
      </c>
      <c r="BC12" s="93">
        <f t="shared" si="0"/>
        <v>225</v>
      </c>
      <c r="BD12" s="93">
        <f t="shared" si="0"/>
        <v>204</v>
      </c>
      <c r="BE12" s="94">
        <f t="shared" si="0"/>
        <v>1.1029411764705883</v>
      </c>
    </row>
    <row r="13" spans="1:57" ht="15">
      <c r="A13" s="80" t="s">
        <v>29</v>
      </c>
      <c r="B13" s="72">
        <v>102</v>
      </c>
      <c r="C13" s="135" t="s">
        <v>1</v>
      </c>
      <c r="D13" s="138">
        <v>41670</v>
      </c>
      <c r="E13" s="70" t="s">
        <v>85</v>
      </c>
      <c r="F13" s="63" t="s">
        <v>57</v>
      </c>
      <c r="G13" s="63" t="s">
        <v>24</v>
      </c>
      <c r="H13" s="63" t="s">
        <v>23</v>
      </c>
      <c r="I13" s="71" t="s">
        <v>87</v>
      </c>
      <c r="J13" s="62" t="str">
        <f>I12</f>
        <v>NON SOLO BIKE PD</v>
      </c>
      <c r="K13" s="32"/>
      <c r="L13" s="38">
        <v>2</v>
      </c>
      <c r="M13" s="39">
        <v>1</v>
      </c>
      <c r="N13" s="13"/>
      <c r="O13" s="38">
        <v>25</v>
      </c>
      <c r="P13" s="39">
        <v>22</v>
      </c>
      <c r="Q13" s="10"/>
      <c r="R13" s="38">
        <v>14</v>
      </c>
      <c r="S13" s="39">
        <v>25</v>
      </c>
      <c r="T13" s="10"/>
      <c r="U13" s="38">
        <v>15</v>
      </c>
      <c r="V13" s="39">
        <v>13</v>
      </c>
      <c r="W13" s="7"/>
      <c r="X13" s="37"/>
      <c r="Y13" s="10"/>
      <c r="Z13" s="10"/>
      <c r="AA13" s="10"/>
      <c r="AB13" s="7"/>
      <c r="AC13" s="7"/>
      <c r="AD13" s="7"/>
      <c r="AE13" s="7"/>
      <c r="AF13" s="7"/>
      <c r="AG13" s="50" t="str">
        <f>J12</f>
        <v>SERENISSIMA VE</v>
      </c>
      <c r="AH13" s="31">
        <f>M12+L14+L15+M17</f>
        <v>7</v>
      </c>
      <c r="AI13" s="31">
        <f>L12+M14+M15+L17</f>
        <v>3</v>
      </c>
      <c r="AJ13" s="31">
        <f>AH13/AI13</f>
        <v>2.3333333333333335</v>
      </c>
      <c r="AK13" s="31">
        <f>P12+S12+V12+O14+R14+U14+O15+R15+U15+P17+S17+V17</f>
        <v>225</v>
      </c>
      <c r="AL13" s="45">
        <f>O12+R12+U12+P14+S14+V14+O17+R17+U17+P15+S15+V15</f>
        <v>204</v>
      </c>
      <c r="AM13" s="51">
        <f>AK13/AL13</f>
        <v>1.1029411764705883</v>
      </c>
      <c r="AN13" s="8"/>
      <c r="AO13" s="8"/>
      <c r="AQ13" s="50" t="s">
        <v>73</v>
      </c>
      <c r="AR13" s="31">
        <v>5</v>
      </c>
      <c r="AS13" s="31">
        <v>5</v>
      </c>
      <c r="AT13" s="31">
        <v>1</v>
      </c>
      <c r="AU13" s="31">
        <v>215</v>
      </c>
      <c r="AV13" s="45">
        <v>220</v>
      </c>
      <c r="AW13" s="51">
        <v>0.9772727272727273</v>
      </c>
      <c r="AX13" s="100"/>
      <c r="AY13" s="95" t="str">
        <f>AQ21</f>
        <v>ARCA VOLLEY TO</v>
      </c>
      <c r="AZ13" s="8">
        <f aca="true" t="shared" si="1" ref="AZ13:BE13">AR21</f>
        <v>5</v>
      </c>
      <c r="BA13" s="8">
        <f t="shared" si="1"/>
        <v>2</v>
      </c>
      <c r="BB13" s="8">
        <f t="shared" si="1"/>
        <v>2.5</v>
      </c>
      <c r="BC13" s="8">
        <f t="shared" si="1"/>
        <v>158</v>
      </c>
      <c r="BD13" s="8">
        <f t="shared" si="1"/>
        <v>112</v>
      </c>
      <c r="BE13" s="96">
        <f t="shared" si="1"/>
        <v>1.4107142857142858</v>
      </c>
    </row>
    <row r="14" spans="1:57" ht="15.75" thickBot="1">
      <c r="A14" s="80" t="s">
        <v>29</v>
      </c>
      <c r="B14" s="72">
        <v>103</v>
      </c>
      <c r="C14" s="135" t="s">
        <v>0</v>
      </c>
      <c r="D14" s="138">
        <v>41670</v>
      </c>
      <c r="E14" s="70" t="s">
        <v>86</v>
      </c>
      <c r="F14" s="63" t="s">
        <v>57</v>
      </c>
      <c r="G14" s="63" t="s">
        <v>24</v>
      </c>
      <c r="H14" s="63" t="s">
        <v>23</v>
      </c>
      <c r="I14" s="72" t="str">
        <f>J12</f>
        <v>SERENISSIMA VE</v>
      </c>
      <c r="J14" s="39" t="str">
        <f>I13</f>
        <v>LE PIRILLE TO</v>
      </c>
      <c r="K14" s="32"/>
      <c r="L14" s="38">
        <v>2</v>
      </c>
      <c r="M14" s="39">
        <v>0</v>
      </c>
      <c r="N14" s="13"/>
      <c r="O14" s="38">
        <v>25</v>
      </c>
      <c r="P14" s="39">
        <v>19</v>
      </c>
      <c r="Q14" s="10"/>
      <c r="R14" s="38">
        <v>25</v>
      </c>
      <c r="S14" s="39">
        <v>18</v>
      </c>
      <c r="T14" s="10"/>
      <c r="U14" s="38"/>
      <c r="V14" s="39"/>
      <c r="W14" s="7"/>
      <c r="X14" s="37"/>
      <c r="Y14" s="10"/>
      <c r="Z14" s="10"/>
      <c r="AA14" s="10"/>
      <c r="AB14" s="7"/>
      <c r="AC14" s="7"/>
      <c r="AD14" s="7"/>
      <c r="AE14" s="7"/>
      <c r="AF14" s="7"/>
      <c r="AG14" s="52" t="str">
        <f>I13</f>
        <v>LE PIRILLE TO</v>
      </c>
      <c r="AH14" s="53">
        <f>L13+M14+M16+L17</f>
        <v>3</v>
      </c>
      <c r="AI14" s="53">
        <f>M13+L14+L16+M17</f>
        <v>7</v>
      </c>
      <c r="AJ14" s="53">
        <f>AH14/AI14</f>
        <v>0.42857142857142855</v>
      </c>
      <c r="AK14" s="53">
        <f>V16+O13+P16+S16+V16+O13+R13+U13+P14+S14+V14+O17+R17+U17+O13</f>
        <v>236</v>
      </c>
      <c r="AL14" s="54">
        <f>P13+S13+V13+O14+R14+U14+P17+S17+V17+O16+R16+U16</f>
        <v>225</v>
      </c>
      <c r="AM14" s="208">
        <f>AK14/AL14</f>
        <v>1.048888888888889</v>
      </c>
      <c r="AN14" s="8"/>
      <c r="AO14" s="8"/>
      <c r="AQ14" s="52" t="s">
        <v>87</v>
      </c>
      <c r="AR14" s="53">
        <v>3</v>
      </c>
      <c r="AS14" s="53">
        <v>7</v>
      </c>
      <c r="AT14" s="53">
        <v>0.42857142857142855</v>
      </c>
      <c r="AU14" s="53">
        <v>236</v>
      </c>
      <c r="AV14" s="54">
        <v>225</v>
      </c>
      <c r="AW14" s="208">
        <v>1.048888888888889</v>
      </c>
      <c r="AX14" s="100"/>
      <c r="AY14" s="95" t="str">
        <f>AQ30</f>
        <v>CASELETTE TO</v>
      </c>
      <c r="AZ14" s="8">
        <f aca="true" t="shared" si="2" ref="AZ14:BE14">AR30</f>
        <v>6</v>
      </c>
      <c r="BA14" s="8">
        <f t="shared" si="2"/>
        <v>0</v>
      </c>
      <c r="BB14" s="8" t="e">
        <f t="shared" si="2"/>
        <v>#DIV/0!</v>
      </c>
      <c r="BC14" s="8">
        <f t="shared" si="2"/>
        <v>150</v>
      </c>
      <c r="BD14" s="8">
        <f t="shared" si="2"/>
        <v>68</v>
      </c>
      <c r="BE14" s="96">
        <f t="shared" si="2"/>
        <v>2.2058823529411766</v>
      </c>
    </row>
    <row r="15" spans="1:57" ht="15">
      <c r="A15" s="80" t="s">
        <v>29</v>
      </c>
      <c r="B15" s="72">
        <v>104</v>
      </c>
      <c r="C15" s="135" t="s">
        <v>1</v>
      </c>
      <c r="D15" s="138">
        <v>41670</v>
      </c>
      <c r="E15" s="70" t="s">
        <v>61</v>
      </c>
      <c r="F15" s="63" t="s">
        <v>57</v>
      </c>
      <c r="G15" s="63" t="s">
        <v>24</v>
      </c>
      <c r="H15" s="63" t="s">
        <v>23</v>
      </c>
      <c r="I15" s="72" t="str">
        <f>J12</f>
        <v>SERENISSIMA VE</v>
      </c>
      <c r="J15" s="39" t="str">
        <f>I12</f>
        <v>NON SOLO BIKE PD</v>
      </c>
      <c r="K15" s="32"/>
      <c r="L15" s="38">
        <v>1</v>
      </c>
      <c r="M15" s="39">
        <v>2</v>
      </c>
      <c r="N15" s="13"/>
      <c r="O15" s="38">
        <v>25</v>
      </c>
      <c r="P15" s="39">
        <v>20</v>
      </c>
      <c r="Q15" s="10"/>
      <c r="R15" s="38">
        <v>22</v>
      </c>
      <c r="S15" s="39">
        <v>25</v>
      </c>
      <c r="T15" s="10"/>
      <c r="U15" s="38">
        <v>11</v>
      </c>
      <c r="V15" s="39">
        <v>15</v>
      </c>
      <c r="W15" s="7"/>
      <c r="X15" s="37"/>
      <c r="Y15" s="10"/>
      <c r="Z15" s="10"/>
      <c r="AA15" s="10"/>
      <c r="AB15" s="7"/>
      <c r="AC15" s="7"/>
      <c r="AD15" s="7"/>
      <c r="AE15" s="7"/>
      <c r="AF15" s="7"/>
      <c r="AG15" s="209"/>
      <c r="AH15" s="209"/>
      <c r="AI15" s="209"/>
      <c r="AJ15" s="209"/>
      <c r="AK15" s="209"/>
      <c r="AL15" s="210"/>
      <c r="AM15" s="210"/>
      <c r="AN15" s="8"/>
      <c r="AO15" s="8"/>
      <c r="AP15" s="8"/>
      <c r="AQ15" s="209"/>
      <c r="AR15" s="209"/>
      <c r="AS15" s="209"/>
      <c r="AT15" s="209"/>
      <c r="AU15" s="209"/>
      <c r="AV15" s="210"/>
      <c r="AW15" s="210"/>
      <c r="AX15" s="100"/>
      <c r="AY15" s="95" t="str">
        <f>AQ39</f>
        <v>ESTA VOLLEY PD</v>
      </c>
      <c r="AZ15" s="8">
        <f aca="true" t="shared" si="3" ref="AZ15:BE15">AR39</f>
        <v>4</v>
      </c>
      <c r="BA15" s="8">
        <f t="shared" si="3"/>
        <v>2</v>
      </c>
      <c r="BB15" s="8">
        <f t="shared" si="3"/>
        <v>2</v>
      </c>
      <c r="BC15" s="8">
        <f t="shared" si="3"/>
        <v>145</v>
      </c>
      <c r="BD15" s="8">
        <f t="shared" si="3"/>
        <v>125</v>
      </c>
      <c r="BE15" s="96">
        <f t="shared" si="3"/>
        <v>1.16</v>
      </c>
    </row>
    <row r="16" spans="1:57" ht="15">
      <c r="A16" s="80" t="s">
        <v>29</v>
      </c>
      <c r="B16" s="72">
        <v>105</v>
      </c>
      <c r="C16" s="135" t="s">
        <v>0</v>
      </c>
      <c r="D16" s="138">
        <v>41670</v>
      </c>
      <c r="E16" s="70" t="s">
        <v>83</v>
      </c>
      <c r="F16" s="63" t="s">
        <v>57</v>
      </c>
      <c r="G16" s="63" t="s">
        <v>24</v>
      </c>
      <c r="H16" s="63" t="s">
        <v>23</v>
      </c>
      <c r="I16" s="72" t="str">
        <f>J13</f>
        <v>NON SOLO BIKE PD</v>
      </c>
      <c r="J16" s="39" t="str">
        <f>I13</f>
        <v>LE PIRILLE TO</v>
      </c>
      <c r="K16" s="32"/>
      <c r="L16" s="38">
        <v>2</v>
      </c>
      <c r="M16" s="39">
        <v>0</v>
      </c>
      <c r="N16" s="13"/>
      <c r="O16" s="38">
        <v>25</v>
      </c>
      <c r="P16" s="39">
        <v>11</v>
      </c>
      <c r="Q16" s="10"/>
      <c r="R16" s="38">
        <v>25</v>
      </c>
      <c r="S16" s="39">
        <v>22</v>
      </c>
      <c r="T16" s="10"/>
      <c r="U16" s="38"/>
      <c r="V16" s="39"/>
      <c r="W16" s="7"/>
      <c r="X16" s="37"/>
      <c r="Y16" s="10"/>
      <c r="Z16" s="10"/>
      <c r="AA16" s="10"/>
      <c r="AB16" s="7"/>
      <c r="AC16" s="7"/>
      <c r="AD16" s="7"/>
      <c r="AE16" s="7"/>
      <c r="AF16" s="7"/>
      <c r="AG16" s="10"/>
      <c r="AH16" s="10"/>
      <c r="AI16" s="56"/>
      <c r="AJ16" s="10"/>
      <c r="AK16" s="10"/>
      <c r="AL16" s="8"/>
      <c r="AM16" s="8"/>
      <c r="AN16" s="8"/>
      <c r="AO16" s="8"/>
      <c r="AQ16" s="10"/>
      <c r="AR16" s="10"/>
      <c r="AS16" s="56"/>
      <c r="AT16" s="10"/>
      <c r="AU16" s="10"/>
      <c r="AV16" s="8"/>
      <c r="AW16" s="8"/>
      <c r="AX16" s="100"/>
      <c r="AY16" s="95" t="str">
        <f>AQ48</f>
        <v>FARMASAN LT</v>
      </c>
      <c r="AZ16" s="8">
        <f aca="true" t="shared" si="4" ref="AZ16:BE16">AR48</f>
        <v>6</v>
      </c>
      <c r="BA16" s="8">
        <f t="shared" si="4"/>
        <v>1</v>
      </c>
      <c r="BB16" s="8">
        <f t="shared" si="4"/>
        <v>6</v>
      </c>
      <c r="BC16" s="8">
        <f t="shared" si="4"/>
        <v>155</v>
      </c>
      <c r="BD16" s="8">
        <f t="shared" si="4"/>
        <v>116</v>
      </c>
      <c r="BE16" s="96">
        <f t="shared" si="4"/>
        <v>1.3362068965517242</v>
      </c>
    </row>
    <row r="17" spans="1:57" ht="15.75" thickBot="1">
      <c r="A17" s="81" t="s">
        <v>29</v>
      </c>
      <c r="B17" s="86">
        <v>106</v>
      </c>
      <c r="C17" s="136" t="s">
        <v>1</v>
      </c>
      <c r="D17" s="139">
        <v>41670</v>
      </c>
      <c r="E17" s="85" t="s">
        <v>62</v>
      </c>
      <c r="F17" s="64" t="s">
        <v>57</v>
      </c>
      <c r="G17" s="64" t="s">
        <v>24</v>
      </c>
      <c r="H17" s="64" t="s">
        <v>23</v>
      </c>
      <c r="I17" s="86" t="str">
        <f>I13</f>
        <v>LE PIRILLE TO</v>
      </c>
      <c r="J17" s="41" t="str">
        <f>J12</f>
        <v>SERENISSIMA VE</v>
      </c>
      <c r="K17" s="32"/>
      <c r="L17" s="40">
        <v>1</v>
      </c>
      <c r="M17" s="41">
        <v>2</v>
      </c>
      <c r="N17" s="42"/>
      <c r="O17" s="40">
        <v>22</v>
      </c>
      <c r="P17" s="41">
        <v>25</v>
      </c>
      <c r="Q17" s="43"/>
      <c r="R17" s="40">
        <v>27</v>
      </c>
      <c r="S17" s="41">
        <v>25</v>
      </c>
      <c r="T17" s="43"/>
      <c r="U17" s="40">
        <v>13</v>
      </c>
      <c r="V17" s="41">
        <v>15</v>
      </c>
      <c r="W17" s="7"/>
      <c r="X17" s="37"/>
      <c r="Y17" s="10"/>
      <c r="Z17" s="10"/>
      <c r="AA17" s="10"/>
      <c r="AB17" s="7"/>
      <c r="AC17" s="7"/>
      <c r="AD17" s="7"/>
      <c r="AE17" s="7"/>
      <c r="AF17" s="7"/>
      <c r="AG17" s="10"/>
      <c r="AH17" s="10"/>
      <c r="AI17" s="10"/>
      <c r="AJ17" s="10"/>
      <c r="AK17" s="10"/>
      <c r="AL17" s="8"/>
      <c r="AM17" s="8"/>
      <c r="AN17" s="8"/>
      <c r="AO17" s="8"/>
      <c r="AQ17" s="10"/>
      <c r="AR17" s="10"/>
      <c r="AS17" s="10"/>
      <c r="AT17" s="10"/>
      <c r="AU17" s="10"/>
      <c r="AV17" s="8"/>
      <c r="AW17" s="8"/>
      <c r="AX17" s="100"/>
      <c r="AY17" s="95"/>
      <c r="AZ17" s="8"/>
      <c r="BA17" s="8"/>
      <c r="BB17" s="8"/>
      <c r="BC17" s="8"/>
      <c r="BD17" s="8"/>
      <c r="BE17" s="96"/>
    </row>
    <row r="18" spans="1:57" ht="15.75" thickBot="1">
      <c r="A18" s="8"/>
      <c r="B18" s="18"/>
      <c r="C18" s="8"/>
      <c r="D18" s="9"/>
      <c r="E18" s="8"/>
      <c r="F18" s="8"/>
      <c r="G18" s="8"/>
      <c r="H18" s="8"/>
      <c r="I18" s="8"/>
      <c r="J18" s="10"/>
      <c r="X18" s="22"/>
      <c r="Y18" s="27"/>
      <c r="Z18" s="27"/>
      <c r="AA18" s="27"/>
      <c r="AB18" s="5"/>
      <c r="AC18" s="5"/>
      <c r="AD18" s="5"/>
      <c r="AE18" s="5"/>
      <c r="AF18" s="5"/>
      <c r="AG18" s="8"/>
      <c r="AH18" s="8"/>
      <c r="AI18" s="8"/>
      <c r="AJ18" s="8"/>
      <c r="AK18" s="8"/>
      <c r="AL18" s="8"/>
      <c r="AM18" s="8"/>
      <c r="AN18" s="8"/>
      <c r="AO18" s="8"/>
      <c r="AQ18" s="8"/>
      <c r="AR18" s="8"/>
      <c r="AS18" s="8"/>
      <c r="AT18" s="8"/>
      <c r="AU18" s="8"/>
      <c r="AV18" s="8"/>
      <c r="AW18" s="8"/>
      <c r="AX18" s="100">
        <v>2</v>
      </c>
      <c r="AY18" s="95" t="str">
        <f>AQ13</f>
        <v>NON SOLO BIKE PD</v>
      </c>
      <c r="AZ18" s="8">
        <f aca="true" t="shared" si="5" ref="AZ18:BE18">AR13</f>
        <v>5</v>
      </c>
      <c r="BA18" s="8">
        <f t="shared" si="5"/>
        <v>5</v>
      </c>
      <c r="BB18" s="8">
        <f t="shared" si="5"/>
        <v>1</v>
      </c>
      <c r="BC18" s="8">
        <f t="shared" si="5"/>
        <v>215</v>
      </c>
      <c r="BD18" s="8">
        <f t="shared" si="5"/>
        <v>220</v>
      </c>
      <c r="BE18" s="96">
        <f t="shared" si="5"/>
        <v>0.9772727272727273</v>
      </c>
    </row>
    <row r="19" spans="1:57" ht="15.75" thickBot="1">
      <c r="A19" s="249" t="s">
        <v>15</v>
      </c>
      <c r="B19" s="250"/>
      <c r="C19" s="250"/>
      <c r="D19" s="250"/>
      <c r="E19" s="250"/>
      <c r="F19" s="250"/>
      <c r="G19" s="250"/>
      <c r="H19" s="250"/>
      <c r="I19" s="250"/>
      <c r="J19" s="251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8"/>
      <c r="AI19" s="8"/>
      <c r="AJ19" s="8"/>
      <c r="AK19" s="8"/>
      <c r="AL19" s="8"/>
      <c r="AM19" s="8"/>
      <c r="AN19" s="8"/>
      <c r="AO19" s="8"/>
      <c r="AQ19" s="27"/>
      <c r="AR19" s="8"/>
      <c r="AS19" s="8"/>
      <c r="AT19" s="8"/>
      <c r="AU19" s="8"/>
      <c r="AV19" s="8"/>
      <c r="AW19" s="8"/>
      <c r="AX19" s="100"/>
      <c r="AY19" s="95" t="str">
        <f>AQ22</f>
        <v>I PIRULI  TO</v>
      </c>
      <c r="AZ19" s="8">
        <f aca="true" t="shared" si="6" ref="AZ19:BE19">AR22</f>
        <v>5</v>
      </c>
      <c r="BA19" s="8">
        <f t="shared" si="6"/>
        <v>3</v>
      </c>
      <c r="BB19" s="8">
        <f t="shared" si="6"/>
        <v>1.6666666666666667</v>
      </c>
      <c r="BC19" s="8">
        <f t="shared" si="6"/>
        <v>163</v>
      </c>
      <c r="BD19" s="8">
        <f t="shared" si="6"/>
        <v>163</v>
      </c>
      <c r="BE19" s="96">
        <f t="shared" si="6"/>
        <v>1</v>
      </c>
    </row>
    <row r="20" spans="1:57" ht="15.75" thickBot="1">
      <c r="A20" s="65" t="s">
        <v>2</v>
      </c>
      <c r="B20" s="58" t="s">
        <v>3</v>
      </c>
      <c r="C20" s="58" t="s">
        <v>4</v>
      </c>
      <c r="D20" s="66" t="s">
        <v>5</v>
      </c>
      <c r="E20" s="58" t="s">
        <v>6</v>
      </c>
      <c r="F20" s="58" t="s">
        <v>19</v>
      </c>
      <c r="G20" s="58" t="s">
        <v>20</v>
      </c>
      <c r="H20" s="58" t="s">
        <v>21</v>
      </c>
      <c r="I20" s="58" t="s">
        <v>7</v>
      </c>
      <c r="J20" s="59" t="s">
        <v>8</v>
      </c>
      <c r="K20" s="30"/>
      <c r="L20" s="244" t="s">
        <v>9</v>
      </c>
      <c r="M20" s="245"/>
      <c r="N20" s="7"/>
      <c r="O20" s="244" t="s">
        <v>10</v>
      </c>
      <c r="P20" s="245"/>
      <c r="Q20" s="7"/>
      <c r="R20" s="244" t="s">
        <v>11</v>
      </c>
      <c r="S20" s="245"/>
      <c r="T20" s="30"/>
      <c r="U20" s="244" t="s">
        <v>12</v>
      </c>
      <c r="V20" s="245"/>
      <c r="W20" s="7"/>
      <c r="X20" s="10"/>
      <c r="Y20" s="10"/>
      <c r="Z20" s="10"/>
      <c r="AA20" s="10"/>
      <c r="AB20" s="10"/>
      <c r="AC20" s="10"/>
      <c r="AD20" s="10"/>
      <c r="AE20" s="10"/>
      <c r="AF20" s="10"/>
      <c r="AG20" s="46" t="s">
        <v>48</v>
      </c>
      <c r="AH20" s="47" t="s">
        <v>49</v>
      </c>
      <c r="AI20" s="47" t="s">
        <v>50</v>
      </c>
      <c r="AJ20" s="47" t="s">
        <v>51</v>
      </c>
      <c r="AK20" s="47" t="s">
        <v>47</v>
      </c>
      <c r="AL20" s="48" t="s">
        <v>52</v>
      </c>
      <c r="AM20" s="49" t="s">
        <v>53</v>
      </c>
      <c r="AN20" s="8"/>
      <c r="AO20" s="8"/>
      <c r="AQ20" s="46" t="s">
        <v>48</v>
      </c>
      <c r="AR20" s="47" t="s">
        <v>49</v>
      </c>
      <c r="AS20" s="47" t="s">
        <v>50</v>
      </c>
      <c r="AT20" s="47" t="s">
        <v>51</v>
      </c>
      <c r="AU20" s="47" t="s">
        <v>47</v>
      </c>
      <c r="AV20" s="48" t="s">
        <v>52</v>
      </c>
      <c r="AW20" s="49" t="s">
        <v>53</v>
      </c>
      <c r="AX20" s="100"/>
      <c r="AY20" s="95" t="str">
        <f>AQ31</f>
        <v>RC VOLLEY PD</v>
      </c>
      <c r="AZ20" s="8">
        <f aca="true" t="shared" si="7" ref="AZ20:BE20">AR31</f>
        <v>4</v>
      </c>
      <c r="BA20" s="8">
        <f t="shared" si="7"/>
        <v>2</v>
      </c>
      <c r="BB20" s="8">
        <f t="shared" si="7"/>
        <v>2</v>
      </c>
      <c r="BC20" s="8">
        <f t="shared" si="7"/>
        <v>134</v>
      </c>
      <c r="BD20" s="8">
        <f t="shared" si="7"/>
        <v>80</v>
      </c>
      <c r="BE20" s="96">
        <f t="shared" si="7"/>
        <v>1.675</v>
      </c>
    </row>
    <row r="21" spans="1:57" ht="15">
      <c r="A21" s="73" t="s">
        <v>30</v>
      </c>
      <c r="B21" s="74">
        <v>101</v>
      </c>
      <c r="C21" s="75" t="s">
        <v>0</v>
      </c>
      <c r="D21" s="103">
        <v>41670</v>
      </c>
      <c r="E21" s="132" t="s">
        <v>84</v>
      </c>
      <c r="F21" s="78" t="s">
        <v>56</v>
      </c>
      <c r="G21" s="78" t="s">
        <v>24</v>
      </c>
      <c r="H21" s="78" t="s">
        <v>23</v>
      </c>
      <c r="I21" s="79" t="s">
        <v>71</v>
      </c>
      <c r="J21" s="61" t="s">
        <v>88</v>
      </c>
      <c r="K21" s="32"/>
      <c r="L21" s="101">
        <v>0</v>
      </c>
      <c r="M21" s="33">
        <v>2</v>
      </c>
      <c r="N21" s="13"/>
      <c r="O21" s="101">
        <v>20</v>
      </c>
      <c r="P21" s="33">
        <v>25</v>
      </c>
      <c r="Q21" s="10"/>
      <c r="R21" s="101">
        <v>26</v>
      </c>
      <c r="S21" s="33">
        <v>28</v>
      </c>
      <c r="T21" s="10"/>
      <c r="U21" s="101"/>
      <c r="V21" s="33"/>
      <c r="W21" s="7"/>
      <c r="X21" s="37"/>
      <c r="Y21" s="10"/>
      <c r="Z21" s="10"/>
      <c r="AA21" s="10"/>
      <c r="AB21" s="7"/>
      <c r="AC21" s="7"/>
      <c r="AD21" s="7"/>
      <c r="AE21" s="7"/>
      <c r="AF21" s="7"/>
      <c r="AG21" s="50" t="str">
        <f>I21</f>
        <v>SEVEN VILLAGE PD</v>
      </c>
      <c r="AH21" s="31">
        <f>L21+M24+M26</f>
        <v>2</v>
      </c>
      <c r="AI21" s="31">
        <f>M21+L24+L26</f>
        <v>5</v>
      </c>
      <c r="AJ21" s="31">
        <f>AH21/AI21</f>
        <v>0.4</v>
      </c>
      <c r="AK21" s="31">
        <f>O21+R21+U21+P24+S24+V24+P26+S26+V26</f>
        <v>131</v>
      </c>
      <c r="AL21" s="45">
        <f>P21+S21+V21+O24+R24+U24+O26+R26+U26</f>
        <v>158</v>
      </c>
      <c r="AM21" s="51">
        <f>AK21/AL21</f>
        <v>0.8291139240506329</v>
      </c>
      <c r="AN21" s="8"/>
      <c r="AO21" s="8"/>
      <c r="AQ21" s="50" t="s">
        <v>76</v>
      </c>
      <c r="AR21" s="31">
        <v>5</v>
      </c>
      <c r="AS21" s="31">
        <v>2</v>
      </c>
      <c r="AT21" s="31">
        <v>2.5</v>
      </c>
      <c r="AU21" s="31">
        <v>158</v>
      </c>
      <c r="AV21" s="45">
        <v>112</v>
      </c>
      <c r="AW21" s="51">
        <v>1.4107142857142858</v>
      </c>
      <c r="AX21" s="100"/>
      <c r="AY21" s="95" t="str">
        <f>AQ40</f>
        <v>VIGUVOLLEY AL</v>
      </c>
      <c r="AZ21" s="8">
        <f aca="true" t="shared" si="8" ref="AZ21:BE21">AR40</f>
        <v>4</v>
      </c>
      <c r="BA21" s="8">
        <f t="shared" si="8"/>
        <v>3</v>
      </c>
      <c r="BB21" s="8">
        <f t="shared" si="8"/>
        <v>1.3333333333333333</v>
      </c>
      <c r="BC21" s="8">
        <f t="shared" si="8"/>
        <v>149</v>
      </c>
      <c r="BD21" s="8">
        <f t="shared" si="8"/>
        <v>133</v>
      </c>
      <c r="BE21" s="96">
        <f t="shared" si="8"/>
        <v>1.1203007518796992</v>
      </c>
    </row>
    <row r="22" spans="1:57" ht="15">
      <c r="A22" s="80" t="s">
        <v>30</v>
      </c>
      <c r="B22" s="67">
        <v>102</v>
      </c>
      <c r="C22" s="68" t="s">
        <v>1</v>
      </c>
      <c r="D22" s="69">
        <v>41670</v>
      </c>
      <c r="E22" s="70" t="s">
        <v>85</v>
      </c>
      <c r="F22" s="63" t="s">
        <v>56</v>
      </c>
      <c r="G22" s="63" t="s">
        <v>24</v>
      </c>
      <c r="H22" s="63" t="s">
        <v>23</v>
      </c>
      <c r="I22" s="88" t="s">
        <v>90</v>
      </c>
      <c r="J22" s="62" t="s">
        <v>76</v>
      </c>
      <c r="K22" s="32"/>
      <c r="L22" s="38">
        <v>0</v>
      </c>
      <c r="M22" s="39">
        <v>2</v>
      </c>
      <c r="N22" s="13"/>
      <c r="O22" s="38">
        <v>23</v>
      </c>
      <c r="P22" s="39">
        <v>25</v>
      </c>
      <c r="Q22" s="10"/>
      <c r="R22" s="38">
        <v>12</v>
      </c>
      <c r="S22" s="39">
        <v>25</v>
      </c>
      <c r="T22" s="10"/>
      <c r="U22" s="38"/>
      <c r="V22" s="39"/>
      <c r="W22" s="7"/>
      <c r="X22" s="37"/>
      <c r="Y22" s="10"/>
      <c r="Z22" s="10"/>
      <c r="AA22" s="10"/>
      <c r="AB22" s="7"/>
      <c r="AC22" s="7"/>
      <c r="AD22" s="7"/>
      <c r="AE22" s="7"/>
      <c r="AF22" s="7"/>
      <c r="AG22" s="50" t="str">
        <f>J21</f>
        <v>I PIRULI  TO</v>
      </c>
      <c r="AH22" s="31">
        <f>M21+L23+M25</f>
        <v>5</v>
      </c>
      <c r="AI22" s="31">
        <f>L21+M23+L25</f>
        <v>3</v>
      </c>
      <c r="AJ22" s="31">
        <f>AH22/AI22</f>
        <v>1.6666666666666667</v>
      </c>
      <c r="AK22" s="31">
        <f>P21+S21+V21+O23+R23+U23+P25+S25+V25</f>
        <v>163</v>
      </c>
      <c r="AL22" s="45">
        <f>O21+R21+U21+P23+S23+V23+O25+R25+U25</f>
        <v>163</v>
      </c>
      <c r="AM22" s="51">
        <f>AK22/AL22</f>
        <v>1</v>
      </c>
      <c r="AN22" s="8"/>
      <c r="AO22" s="8"/>
      <c r="AQ22" s="50" t="s">
        <v>88</v>
      </c>
      <c r="AR22" s="31">
        <v>5</v>
      </c>
      <c r="AS22" s="31">
        <v>3</v>
      </c>
      <c r="AT22" s="31">
        <v>1.6666666666666667</v>
      </c>
      <c r="AU22" s="31">
        <v>163</v>
      </c>
      <c r="AV22" s="45">
        <v>163</v>
      </c>
      <c r="AW22" s="51">
        <v>1</v>
      </c>
      <c r="AX22" s="100"/>
      <c r="AY22" s="95" t="str">
        <f>AQ49</f>
        <v>ARCADIA</v>
      </c>
      <c r="AZ22" s="8">
        <f aca="true" t="shared" si="9" ref="AZ22:BE22">AR49</f>
        <v>5</v>
      </c>
      <c r="BA22" s="8">
        <f t="shared" si="9"/>
        <v>2</v>
      </c>
      <c r="BB22" s="8">
        <f t="shared" si="9"/>
        <v>2.5</v>
      </c>
      <c r="BC22" s="8">
        <f t="shared" si="9"/>
        <v>146</v>
      </c>
      <c r="BD22" s="8">
        <f t="shared" si="9"/>
        <v>125</v>
      </c>
      <c r="BE22" s="96">
        <f t="shared" si="9"/>
        <v>1.168</v>
      </c>
    </row>
    <row r="23" spans="1:57" ht="15">
      <c r="A23" s="80" t="s">
        <v>30</v>
      </c>
      <c r="B23" s="67">
        <v>103</v>
      </c>
      <c r="C23" s="68" t="s">
        <v>0</v>
      </c>
      <c r="D23" s="69">
        <v>41670</v>
      </c>
      <c r="E23" s="70" t="s">
        <v>86</v>
      </c>
      <c r="F23" s="63" t="s">
        <v>56</v>
      </c>
      <c r="G23" s="63" t="s">
        <v>24</v>
      </c>
      <c r="H23" s="63" t="s">
        <v>23</v>
      </c>
      <c r="I23" s="72" t="str">
        <f>J21</f>
        <v>I PIRULI  TO</v>
      </c>
      <c r="J23" s="39" t="str">
        <f>I22</f>
        <v>A SAM STOF MO</v>
      </c>
      <c r="K23" s="32"/>
      <c r="L23" s="102">
        <v>1</v>
      </c>
      <c r="M23" s="39">
        <v>2</v>
      </c>
      <c r="N23" s="13"/>
      <c r="O23" s="102">
        <v>25</v>
      </c>
      <c r="P23" s="39">
        <v>17</v>
      </c>
      <c r="Q23" s="17"/>
      <c r="R23" s="102">
        <v>22</v>
      </c>
      <c r="S23" s="39">
        <v>25</v>
      </c>
      <c r="T23" s="10"/>
      <c r="U23" s="38">
        <v>15</v>
      </c>
      <c r="V23" s="39">
        <v>17</v>
      </c>
      <c r="W23" s="7"/>
      <c r="X23" s="37"/>
      <c r="Y23" s="10"/>
      <c r="Z23" s="10"/>
      <c r="AA23" s="10"/>
      <c r="AB23" s="7"/>
      <c r="AC23" s="7"/>
      <c r="AD23" s="7"/>
      <c r="AE23" s="7"/>
      <c r="AF23" s="7"/>
      <c r="AG23" s="50" t="str">
        <f>I22</f>
        <v>A SAM STOF MO</v>
      </c>
      <c r="AH23" s="31">
        <f>L22+M23+L26</f>
        <v>3</v>
      </c>
      <c r="AI23" s="31">
        <f>M22+L23+M26</f>
        <v>5</v>
      </c>
      <c r="AJ23" s="31">
        <f>AH23/AI23</f>
        <v>0.6</v>
      </c>
      <c r="AK23" s="31">
        <f>O22+R22+U22+P23+S23+V23+O26+R26+U26</f>
        <v>149</v>
      </c>
      <c r="AL23" s="45">
        <f>P22+S22+V22+O23+R23+U23+P26+S26+V26</f>
        <v>168</v>
      </c>
      <c r="AM23" s="51">
        <f>AK23/AL23</f>
        <v>0.8869047619047619</v>
      </c>
      <c r="AN23" s="8"/>
      <c r="AO23" s="8"/>
      <c r="AQ23" s="50" t="s">
        <v>90</v>
      </c>
      <c r="AR23" s="31">
        <v>3</v>
      </c>
      <c r="AS23" s="31">
        <v>5</v>
      </c>
      <c r="AT23" s="31">
        <v>0.6</v>
      </c>
      <c r="AU23" s="31">
        <v>149</v>
      </c>
      <c r="AV23" s="45">
        <v>168</v>
      </c>
      <c r="AW23" s="51">
        <v>0.8869047619047619</v>
      </c>
      <c r="AX23" s="100"/>
      <c r="AY23" s="95"/>
      <c r="AZ23" s="8"/>
      <c r="BA23" s="8"/>
      <c r="BB23" s="8"/>
      <c r="BC23" s="8"/>
      <c r="BD23" s="8"/>
      <c r="BE23" s="96"/>
    </row>
    <row r="24" spans="1:57" ht="15.75" thickBot="1">
      <c r="A24" s="80" t="s">
        <v>30</v>
      </c>
      <c r="B24" s="67">
        <v>104</v>
      </c>
      <c r="C24" s="68" t="s">
        <v>1</v>
      </c>
      <c r="D24" s="69">
        <v>41670</v>
      </c>
      <c r="E24" s="70" t="s">
        <v>61</v>
      </c>
      <c r="F24" s="63" t="s">
        <v>56</v>
      </c>
      <c r="G24" s="63" t="s">
        <v>24</v>
      </c>
      <c r="H24" s="63" t="s">
        <v>23</v>
      </c>
      <c r="I24" s="72" t="str">
        <f>J22</f>
        <v>ARCA VOLLEY TO</v>
      </c>
      <c r="J24" s="39" t="str">
        <f>I21</f>
        <v>SEVEN VILLAGE PD</v>
      </c>
      <c r="K24" s="32"/>
      <c r="L24" s="38">
        <v>2</v>
      </c>
      <c r="M24" s="39">
        <v>0</v>
      </c>
      <c r="N24" s="13"/>
      <c r="O24" s="38">
        <v>25</v>
      </c>
      <c r="P24" s="39">
        <v>10</v>
      </c>
      <c r="Q24" s="10"/>
      <c r="R24" s="38">
        <v>25</v>
      </c>
      <c r="S24" s="39">
        <v>19</v>
      </c>
      <c r="T24" s="10"/>
      <c r="U24" s="38"/>
      <c r="V24" s="39"/>
      <c r="W24" s="7"/>
      <c r="X24" s="37"/>
      <c r="Y24" s="10"/>
      <c r="Z24" s="10"/>
      <c r="AA24" s="10"/>
      <c r="AB24" s="7"/>
      <c r="AC24" s="7"/>
      <c r="AD24" s="7"/>
      <c r="AE24" s="7"/>
      <c r="AF24" s="7"/>
      <c r="AG24" s="52" t="str">
        <f>J22</f>
        <v>ARCA VOLLEY TO</v>
      </c>
      <c r="AH24" s="53">
        <f>M22+L24+L25</f>
        <v>5</v>
      </c>
      <c r="AI24" s="53">
        <f>L22+M24+M25</f>
        <v>2</v>
      </c>
      <c r="AJ24" s="53">
        <f>AH24/AI24</f>
        <v>2.5</v>
      </c>
      <c r="AK24" s="53">
        <f>P22+S22+V22+O24+R24+U24+O25+R25+U25</f>
        <v>158</v>
      </c>
      <c r="AL24" s="54">
        <f>O22+R22+U22+P24+S24+V24+P25+S25+V25</f>
        <v>112</v>
      </c>
      <c r="AM24" s="208">
        <f>AK24/AL24</f>
        <v>1.4107142857142858</v>
      </c>
      <c r="AN24" s="8"/>
      <c r="AO24" s="8"/>
      <c r="AQ24" s="52" t="s">
        <v>71</v>
      </c>
      <c r="AR24" s="53">
        <v>2</v>
      </c>
      <c r="AS24" s="53">
        <v>5</v>
      </c>
      <c r="AT24" s="53">
        <v>0.4</v>
      </c>
      <c r="AU24" s="53">
        <v>131</v>
      </c>
      <c r="AV24" s="54">
        <v>158</v>
      </c>
      <c r="AW24" s="208">
        <v>0.8291139240506329</v>
      </c>
      <c r="AX24" s="100">
        <v>3</v>
      </c>
      <c r="AY24" s="95" t="str">
        <f>AQ14</f>
        <v>LE PIRILLE TO</v>
      </c>
      <c r="AZ24" s="8">
        <f aca="true" t="shared" si="10" ref="AZ24:BE24">AR14</f>
        <v>3</v>
      </c>
      <c r="BA24" s="8">
        <f t="shared" si="10"/>
        <v>7</v>
      </c>
      <c r="BB24" s="8">
        <f t="shared" si="10"/>
        <v>0.42857142857142855</v>
      </c>
      <c r="BC24" s="8">
        <f t="shared" si="10"/>
        <v>236</v>
      </c>
      <c r="BD24" s="8">
        <f t="shared" si="10"/>
        <v>225</v>
      </c>
      <c r="BE24" s="96">
        <f t="shared" si="10"/>
        <v>1.048888888888889</v>
      </c>
    </row>
    <row r="25" spans="1:57" ht="15">
      <c r="A25" s="80" t="s">
        <v>30</v>
      </c>
      <c r="B25" s="67">
        <v>105</v>
      </c>
      <c r="C25" s="68" t="s">
        <v>0</v>
      </c>
      <c r="D25" s="69">
        <v>41670</v>
      </c>
      <c r="E25" s="70" t="s">
        <v>83</v>
      </c>
      <c r="F25" s="63" t="s">
        <v>56</v>
      </c>
      <c r="G25" s="63" t="s">
        <v>24</v>
      </c>
      <c r="H25" s="63" t="s">
        <v>23</v>
      </c>
      <c r="I25" s="72" t="str">
        <f>J22</f>
        <v>ARCA VOLLEY TO</v>
      </c>
      <c r="J25" s="39" t="str">
        <f>J21</f>
        <v>I PIRULI  TO</v>
      </c>
      <c r="K25" s="32"/>
      <c r="L25" s="38">
        <v>1</v>
      </c>
      <c r="M25" s="39">
        <v>2</v>
      </c>
      <c r="N25" s="13"/>
      <c r="O25" s="38">
        <v>25</v>
      </c>
      <c r="P25" s="39">
        <v>8</v>
      </c>
      <c r="Q25" s="10"/>
      <c r="R25" s="38">
        <v>21</v>
      </c>
      <c r="S25" s="39">
        <v>25</v>
      </c>
      <c r="T25" s="10"/>
      <c r="U25" s="38">
        <v>12</v>
      </c>
      <c r="V25" s="39">
        <v>15</v>
      </c>
      <c r="W25" s="7"/>
      <c r="X25" s="37"/>
      <c r="Y25" s="10"/>
      <c r="Z25" s="10"/>
      <c r="AA25" s="10"/>
      <c r="AB25" s="7"/>
      <c r="AC25" s="7"/>
      <c r="AD25" s="7"/>
      <c r="AE25" s="7"/>
      <c r="AF25" s="7"/>
      <c r="AG25" s="10"/>
      <c r="AH25" s="10"/>
      <c r="AI25" s="56"/>
      <c r="AJ25" s="10"/>
      <c r="AK25" s="10"/>
      <c r="AL25" s="8"/>
      <c r="AM25" s="8"/>
      <c r="AN25" s="8"/>
      <c r="AO25" s="8"/>
      <c r="AQ25" s="10"/>
      <c r="AR25" s="10"/>
      <c r="AS25" s="56"/>
      <c r="AT25" s="10"/>
      <c r="AU25" s="10"/>
      <c r="AV25" s="8"/>
      <c r="AW25" s="8"/>
      <c r="AX25" s="100"/>
      <c r="AY25" s="95" t="str">
        <f>AQ23</f>
        <v>A SAM STOF MO</v>
      </c>
      <c r="AZ25" s="8">
        <f aca="true" t="shared" si="11" ref="AZ25:BE25">AR23</f>
        <v>3</v>
      </c>
      <c r="BA25" s="8">
        <f t="shared" si="11"/>
        <v>5</v>
      </c>
      <c r="BB25" s="8">
        <f t="shared" si="11"/>
        <v>0.6</v>
      </c>
      <c r="BC25" s="8">
        <f t="shared" si="11"/>
        <v>149</v>
      </c>
      <c r="BD25" s="8">
        <f t="shared" si="11"/>
        <v>168</v>
      </c>
      <c r="BE25" s="96">
        <f t="shared" si="11"/>
        <v>0.8869047619047619</v>
      </c>
    </row>
    <row r="26" spans="1:57" ht="15.75" thickBot="1">
      <c r="A26" s="81" t="s">
        <v>30</v>
      </c>
      <c r="B26" s="82">
        <v>106</v>
      </c>
      <c r="C26" s="83" t="s">
        <v>1</v>
      </c>
      <c r="D26" s="84">
        <v>41670</v>
      </c>
      <c r="E26" s="85" t="s">
        <v>62</v>
      </c>
      <c r="F26" s="64" t="s">
        <v>56</v>
      </c>
      <c r="G26" s="64" t="s">
        <v>24</v>
      </c>
      <c r="H26" s="64" t="s">
        <v>23</v>
      </c>
      <c r="I26" s="86" t="str">
        <f>I22</f>
        <v>A SAM STOF MO</v>
      </c>
      <c r="J26" s="41" t="str">
        <f>I21</f>
        <v>SEVEN VILLAGE PD</v>
      </c>
      <c r="K26" s="32"/>
      <c r="L26" s="40">
        <v>1</v>
      </c>
      <c r="M26" s="41">
        <v>2</v>
      </c>
      <c r="N26" s="42"/>
      <c r="O26" s="40">
        <v>17</v>
      </c>
      <c r="P26" s="41">
        <v>25</v>
      </c>
      <c r="Q26" s="43"/>
      <c r="R26" s="40">
        <v>25</v>
      </c>
      <c r="S26" s="41">
        <v>16</v>
      </c>
      <c r="T26" s="43"/>
      <c r="U26" s="40">
        <v>13</v>
      </c>
      <c r="V26" s="41">
        <v>15</v>
      </c>
      <c r="W26" s="7"/>
      <c r="X26" s="37"/>
      <c r="Y26" s="10"/>
      <c r="Z26" s="10"/>
      <c r="AA26" s="10"/>
      <c r="AB26" s="7"/>
      <c r="AC26" s="7"/>
      <c r="AD26" s="7"/>
      <c r="AE26" s="7"/>
      <c r="AF26" s="7"/>
      <c r="AG26" s="10"/>
      <c r="AH26" s="10"/>
      <c r="AI26" s="10"/>
      <c r="AJ26" s="10"/>
      <c r="AK26" s="10"/>
      <c r="AL26" s="8"/>
      <c r="AM26" s="8"/>
      <c r="AN26" s="8"/>
      <c r="AO26" s="8"/>
      <c r="AQ26" s="10"/>
      <c r="AR26" s="10"/>
      <c r="AS26" s="10"/>
      <c r="AT26" s="10"/>
      <c r="AU26" s="10"/>
      <c r="AV26" s="8"/>
      <c r="AW26" s="8"/>
      <c r="AX26" s="100"/>
      <c r="AY26" s="95" t="str">
        <f>AQ32</f>
        <v>REALE MUTUA TO</v>
      </c>
      <c r="AZ26" s="8">
        <f aca="true" t="shared" si="12" ref="AZ26:BE26">AR32</f>
        <v>2</v>
      </c>
      <c r="BA26" s="8">
        <f t="shared" si="12"/>
        <v>4</v>
      </c>
      <c r="BB26" s="8">
        <f t="shared" si="12"/>
        <v>0.5</v>
      </c>
      <c r="BC26" s="8">
        <f t="shared" si="12"/>
        <v>114</v>
      </c>
      <c r="BD26" s="8">
        <f t="shared" si="12"/>
        <v>100</v>
      </c>
      <c r="BE26" s="96">
        <f t="shared" si="12"/>
        <v>1.14</v>
      </c>
    </row>
    <row r="27" spans="1:57" ht="15.75" thickBot="1">
      <c r="A27" s="8"/>
      <c r="B27" s="18"/>
      <c r="C27" s="8"/>
      <c r="D27" s="9"/>
      <c r="E27" s="8"/>
      <c r="F27" s="8"/>
      <c r="G27" s="8"/>
      <c r="H27" s="8"/>
      <c r="I27" s="8"/>
      <c r="J27" s="10"/>
      <c r="X27" s="22"/>
      <c r="Y27" s="27"/>
      <c r="Z27" s="27"/>
      <c r="AA27" s="27"/>
      <c r="AB27" s="27"/>
      <c r="AC27" s="27"/>
      <c r="AD27" s="27"/>
      <c r="AE27" s="27"/>
      <c r="AF27" s="27"/>
      <c r="AG27" s="8"/>
      <c r="AH27" s="8"/>
      <c r="AI27" s="8"/>
      <c r="AJ27" s="207"/>
      <c r="AK27" s="8"/>
      <c r="AL27" s="8"/>
      <c r="AM27" s="8"/>
      <c r="AN27" s="8"/>
      <c r="AO27" s="8"/>
      <c r="AQ27" s="8"/>
      <c r="AR27" s="8"/>
      <c r="AS27" s="8"/>
      <c r="AT27" s="207"/>
      <c r="AU27" s="8"/>
      <c r="AV27" s="8"/>
      <c r="AW27" s="8"/>
      <c r="AX27" s="100"/>
      <c r="AY27" s="95" t="str">
        <f>AQ41</f>
        <v>BARBAIOCCHI MO</v>
      </c>
      <c r="AZ27" s="8">
        <f aca="true" t="shared" si="13" ref="AZ27:BE27">AR41</f>
        <v>4</v>
      </c>
      <c r="BA27" s="8">
        <f t="shared" si="13"/>
        <v>4</v>
      </c>
      <c r="BB27" s="8">
        <f t="shared" si="13"/>
        <v>1</v>
      </c>
      <c r="BC27" s="8">
        <f t="shared" si="13"/>
        <v>162</v>
      </c>
      <c r="BD27" s="8">
        <f t="shared" si="13"/>
        <v>164</v>
      </c>
      <c r="BE27" s="96">
        <f t="shared" si="13"/>
        <v>0.9878048780487805</v>
      </c>
    </row>
    <row r="28" spans="1:57" ht="15.75" thickBot="1">
      <c r="A28" s="249" t="s">
        <v>16</v>
      </c>
      <c r="B28" s="250"/>
      <c r="C28" s="250"/>
      <c r="D28" s="250"/>
      <c r="E28" s="250"/>
      <c r="F28" s="250"/>
      <c r="G28" s="250"/>
      <c r="H28" s="250"/>
      <c r="I28" s="250"/>
      <c r="J28" s="251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8"/>
      <c r="AI28" s="8"/>
      <c r="AJ28" s="207"/>
      <c r="AK28" s="8"/>
      <c r="AL28" s="8"/>
      <c r="AM28" s="8"/>
      <c r="AN28" s="8"/>
      <c r="AO28" s="8"/>
      <c r="AQ28" s="27"/>
      <c r="AR28" s="8"/>
      <c r="AS28" s="8"/>
      <c r="AT28" s="207"/>
      <c r="AU28" s="8"/>
      <c r="AV28" s="8"/>
      <c r="AW28" s="8"/>
      <c r="AX28" s="100"/>
      <c r="AY28" s="95" t="str">
        <f>AQ50</f>
        <v>VOLLEY SEMPRE VOLLEY TS</v>
      </c>
      <c r="AZ28" s="8">
        <f aca="true" t="shared" si="14" ref="AZ28:BE28">AR50</f>
        <v>2</v>
      </c>
      <c r="BA28" s="8">
        <f t="shared" si="14"/>
        <v>4</v>
      </c>
      <c r="BB28" s="8">
        <f t="shared" si="14"/>
        <v>0.5</v>
      </c>
      <c r="BC28" s="8">
        <f t="shared" si="14"/>
        <v>124</v>
      </c>
      <c r="BD28" s="8">
        <f t="shared" si="14"/>
        <v>129</v>
      </c>
      <c r="BE28" s="96">
        <f t="shared" si="14"/>
        <v>0.9612403100775194</v>
      </c>
    </row>
    <row r="29" spans="1:57" ht="15.75" thickBot="1">
      <c r="A29" s="65" t="s">
        <v>2</v>
      </c>
      <c r="B29" s="58" t="s">
        <v>3</v>
      </c>
      <c r="C29" s="58" t="s">
        <v>4</v>
      </c>
      <c r="D29" s="66" t="s">
        <v>5</v>
      </c>
      <c r="E29" s="58" t="s">
        <v>6</v>
      </c>
      <c r="F29" s="58" t="s">
        <v>19</v>
      </c>
      <c r="G29" s="58" t="s">
        <v>20</v>
      </c>
      <c r="H29" s="58" t="s">
        <v>21</v>
      </c>
      <c r="I29" s="58" t="s">
        <v>7</v>
      </c>
      <c r="J29" s="59" t="s">
        <v>8</v>
      </c>
      <c r="K29" s="30"/>
      <c r="L29" s="244" t="s">
        <v>9</v>
      </c>
      <c r="M29" s="245"/>
      <c r="N29" s="7"/>
      <c r="O29" s="244" t="s">
        <v>10</v>
      </c>
      <c r="P29" s="245"/>
      <c r="Q29" s="7"/>
      <c r="R29" s="244" t="s">
        <v>11</v>
      </c>
      <c r="S29" s="245"/>
      <c r="T29" s="30"/>
      <c r="U29" s="244" t="s">
        <v>12</v>
      </c>
      <c r="V29" s="245"/>
      <c r="W29" s="7"/>
      <c r="X29" s="10"/>
      <c r="Y29" s="10"/>
      <c r="Z29" s="10"/>
      <c r="AA29" s="10"/>
      <c r="AB29" s="10"/>
      <c r="AC29" s="10"/>
      <c r="AD29" s="10"/>
      <c r="AE29" s="10"/>
      <c r="AF29" s="10"/>
      <c r="AG29" s="46" t="s">
        <v>48</v>
      </c>
      <c r="AH29" s="47" t="s">
        <v>49</v>
      </c>
      <c r="AI29" s="47" t="s">
        <v>50</v>
      </c>
      <c r="AJ29" s="47" t="s">
        <v>51</v>
      </c>
      <c r="AK29" s="47" t="s">
        <v>47</v>
      </c>
      <c r="AL29" s="48" t="s">
        <v>52</v>
      </c>
      <c r="AM29" s="49" t="s">
        <v>53</v>
      </c>
      <c r="AN29" s="8"/>
      <c r="AO29" s="8"/>
      <c r="AQ29" s="46" t="s">
        <v>48</v>
      </c>
      <c r="AR29" s="47" t="s">
        <v>49</v>
      </c>
      <c r="AS29" s="47" t="s">
        <v>50</v>
      </c>
      <c r="AT29" s="47" t="s">
        <v>51</v>
      </c>
      <c r="AU29" s="47" t="s">
        <v>47</v>
      </c>
      <c r="AV29" s="48" t="s">
        <v>52</v>
      </c>
      <c r="AW29" s="49" t="s">
        <v>53</v>
      </c>
      <c r="AX29" s="100"/>
      <c r="AY29" s="95"/>
      <c r="AZ29" s="8"/>
      <c r="BA29" s="8"/>
      <c r="BB29" s="8"/>
      <c r="BC29" s="8"/>
      <c r="BD29" s="8"/>
      <c r="BE29" s="96"/>
    </row>
    <row r="30" spans="1:57" ht="15">
      <c r="A30" s="73" t="s">
        <v>31</v>
      </c>
      <c r="B30" s="74">
        <v>101</v>
      </c>
      <c r="C30" s="75" t="s">
        <v>0</v>
      </c>
      <c r="D30" s="103">
        <v>41670</v>
      </c>
      <c r="E30" s="132" t="s">
        <v>84</v>
      </c>
      <c r="F30" s="78" t="s">
        <v>55</v>
      </c>
      <c r="G30" s="78" t="s">
        <v>24</v>
      </c>
      <c r="H30" s="78" t="s">
        <v>23</v>
      </c>
      <c r="I30" s="79" t="s">
        <v>123</v>
      </c>
      <c r="J30" s="60" t="s">
        <v>77</v>
      </c>
      <c r="K30" s="32"/>
      <c r="L30" s="101">
        <v>0</v>
      </c>
      <c r="M30" s="33">
        <v>2</v>
      </c>
      <c r="N30" s="13"/>
      <c r="O30" s="101">
        <v>0</v>
      </c>
      <c r="P30" s="33">
        <v>25</v>
      </c>
      <c r="Q30" s="10"/>
      <c r="R30" s="101">
        <v>0</v>
      </c>
      <c r="S30" s="33">
        <v>25</v>
      </c>
      <c r="T30" s="10"/>
      <c r="U30" s="101"/>
      <c r="V30" s="33"/>
      <c r="W30" s="7"/>
      <c r="X30" s="37"/>
      <c r="Y30" s="10"/>
      <c r="Z30" s="10"/>
      <c r="AA30" s="10"/>
      <c r="AB30" s="7"/>
      <c r="AC30" s="7"/>
      <c r="AD30" s="7"/>
      <c r="AE30" s="7"/>
      <c r="AF30" s="7"/>
      <c r="AG30" s="50" t="str">
        <f>I30</f>
        <v>RIVIERA DELLE ALPI</v>
      </c>
      <c r="AH30" s="31">
        <f>L30+M33+M35</f>
        <v>0</v>
      </c>
      <c r="AI30" s="31">
        <f>M30+L33+L35</f>
        <v>6</v>
      </c>
      <c r="AJ30" s="31">
        <f>AH30/AI30</f>
        <v>0</v>
      </c>
      <c r="AK30" s="31">
        <f>O30+R30+U30+P33+S33+V33+P35+S35+V35</f>
        <v>0</v>
      </c>
      <c r="AL30" s="45">
        <f>P30+S30+V30+O33+R33+U33+O35+R35+U35</f>
        <v>150</v>
      </c>
      <c r="AM30" s="51">
        <f>AK30/AL30</f>
        <v>0</v>
      </c>
      <c r="AN30" s="8"/>
      <c r="AO30" s="8"/>
      <c r="AQ30" s="50" t="s">
        <v>89</v>
      </c>
      <c r="AR30" s="31">
        <v>6</v>
      </c>
      <c r="AS30" s="31">
        <v>0</v>
      </c>
      <c r="AT30" s="31" t="e">
        <v>#DIV/0!</v>
      </c>
      <c r="AU30" s="31">
        <v>150</v>
      </c>
      <c r="AV30" s="45">
        <v>68</v>
      </c>
      <c r="AW30" s="51">
        <v>2.2058823529411766</v>
      </c>
      <c r="AX30" s="100">
        <v>4</v>
      </c>
      <c r="AY30" s="95">
        <f>AQ15</f>
        <v>0</v>
      </c>
      <c r="AZ30" s="8">
        <f aca="true" t="shared" si="15" ref="AZ30:BE30">AR15</f>
        <v>0</v>
      </c>
      <c r="BA30" s="8">
        <f t="shared" si="15"/>
        <v>0</v>
      </c>
      <c r="BB30" s="8">
        <f t="shared" si="15"/>
        <v>0</v>
      </c>
      <c r="BC30" s="8">
        <f t="shared" si="15"/>
        <v>0</v>
      </c>
      <c r="BD30" s="8">
        <f t="shared" si="15"/>
        <v>0</v>
      </c>
      <c r="BE30" s="96">
        <f t="shared" si="15"/>
        <v>0</v>
      </c>
    </row>
    <row r="31" spans="1:57" ht="15">
      <c r="A31" s="80" t="s">
        <v>31</v>
      </c>
      <c r="B31" s="67">
        <v>102</v>
      </c>
      <c r="C31" s="68" t="s">
        <v>1</v>
      </c>
      <c r="D31" s="69">
        <v>41670</v>
      </c>
      <c r="E31" s="70" t="s">
        <v>85</v>
      </c>
      <c r="F31" s="63" t="s">
        <v>55</v>
      </c>
      <c r="G31" s="63" t="s">
        <v>24</v>
      </c>
      <c r="H31" s="63" t="s">
        <v>23</v>
      </c>
      <c r="I31" s="71" t="s">
        <v>70</v>
      </c>
      <c r="J31" s="90" t="s">
        <v>89</v>
      </c>
      <c r="K31" s="32"/>
      <c r="L31" s="38">
        <v>0</v>
      </c>
      <c r="M31" s="39">
        <v>2</v>
      </c>
      <c r="N31" s="13"/>
      <c r="O31" s="38">
        <v>17</v>
      </c>
      <c r="P31" s="39">
        <v>25</v>
      </c>
      <c r="Q31" s="10"/>
      <c r="R31" s="38">
        <v>17</v>
      </c>
      <c r="S31" s="39">
        <v>25</v>
      </c>
      <c r="T31" s="10"/>
      <c r="U31" s="38"/>
      <c r="V31" s="39"/>
      <c r="W31" s="7"/>
      <c r="X31" s="37"/>
      <c r="Y31" s="10"/>
      <c r="Z31" s="10"/>
      <c r="AA31" s="10"/>
      <c r="AB31" s="7"/>
      <c r="AC31" s="7"/>
      <c r="AD31" s="7"/>
      <c r="AE31" s="7"/>
      <c r="AF31" s="7"/>
      <c r="AG31" s="50" t="str">
        <f>J30</f>
        <v>REALE MUTUA TO</v>
      </c>
      <c r="AH31" s="31">
        <f>M30+L32+M34</f>
        <v>2</v>
      </c>
      <c r="AI31" s="31">
        <f>L30+M32+L34</f>
        <v>4</v>
      </c>
      <c r="AJ31" s="31">
        <f>AH31/AI31</f>
        <v>0.5</v>
      </c>
      <c r="AK31" s="31">
        <f>P30+S30+V30+O32+R32+U32+P34+S34+V34</f>
        <v>114</v>
      </c>
      <c r="AL31" s="45">
        <f>O30+R30+U30+O33+R33+U33+O35+R35+U35</f>
        <v>100</v>
      </c>
      <c r="AM31" s="51">
        <f>AK31/AL31</f>
        <v>1.14</v>
      </c>
      <c r="AN31" s="8"/>
      <c r="AO31" s="8"/>
      <c r="AQ31" s="50" t="s">
        <v>70</v>
      </c>
      <c r="AR31" s="31">
        <v>4</v>
      </c>
      <c r="AS31" s="31">
        <v>2</v>
      </c>
      <c r="AT31" s="31">
        <v>2</v>
      </c>
      <c r="AU31" s="31">
        <v>134</v>
      </c>
      <c r="AV31" s="45">
        <v>80</v>
      </c>
      <c r="AW31" s="51">
        <v>1.675</v>
      </c>
      <c r="AX31" s="100"/>
      <c r="AY31" s="95" t="str">
        <f>AQ24</f>
        <v>SEVEN VILLAGE PD</v>
      </c>
      <c r="AZ31" s="8">
        <f aca="true" t="shared" si="16" ref="AZ31:BE31">AR24</f>
        <v>2</v>
      </c>
      <c r="BA31" s="8">
        <f t="shared" si="16"/>
        <v>5</v>
      </c>
      <c r="BB31" s="8">
        <f t="shared" si="16"/>
        <v>0.4</v>
      </c>
      <c r="BC31" s="8">
        <f t="shared" si="16"/>
        <v>131</v>
      </c>
      <c r="BD31" s="8">
        <f t="shared" si="16"/>
        <v>158</v>
      </c>
      <c r="BE31" s="96">
        <f t="shared" si="16"/>
        <v>0.8291139240506329</v>
      </c>
    </row>
    <row r="32" spans="1:57" ht="15">
      <c r="A32" s="80" t="s">
        <v>31</v>
      </c>
      <c r="B32" s="67">
        <v>103</v>
      </c>
      <c r="C32" s="68" t="s">
        <v>0</v>
      </c>
      <c r="D32" s="69">
        <v>41670</v>
      </c>
      <c r="E32" s="70" t="s">
        <v>86</v>
      </c>
      <c r="F32" s="63" t="s">
        <v>55</v>
      </c>
      <c r="G32" s="63" t="s">
        <v>24</v>
      </c>
      <c r="H32" s="63" t="s">
        <v>23</v>
      </c>
      <c r="I32" s="72" t="str">
        <f>J30</f>
        <v>REALE MUTUA TO</v>
      </c>
      <c r="J32" s="39" t="str">
        <f>I31</f>
        <v>RC VOLLEY PD</v>
      </c>
      <c r="K32" s="32"/>
      <c r="L32" s="38">
        <v>0</v>
      </c>
      <c r="M32" s="39">
        <v>2</v>
      </c>
      <c r="N32" s="13"/>
      <c r="O32" s="38">
        <v>16</v>
      </c>
      <c r="P32" s="39">
        <v>25</v>
      </c>
      <c r="Q32" s="10"/>
      <c r="R32" s="38">
        <v>14</v>
      </c>
      <c r="S32" s="39">
        <v>25</v>
      </c>
      <c r="T32" s="10"/>
      <c r="U32" s="38"/>
      <c r="V32" s="39"/>
      <c r="W32" s="7"/>
      <c r="X32" s="37"/>
      <c r="Y32" s="10"/>
      <c r="Z32" s="10"/>
      <c r="AA32" s="10"/>
      <c r="AB32" s="7"/>
      <c r="AC32" s="7"/>
      <c r="AD32" s="7"/>
      <c r="AE32" s="7"/>
      <c r="AF32" s="7"/>
      <c r="AG32" s="50" t="str">
        <f>I31</f>
        <v>RC VOLLEY PD</v>
      </c>
      <c r="AH32" s="31">
        <f>L31+M32+L35</f>
        <v>4</v>
      </c>
      <c r="AI32" s="31">
        <f>M31+L32+M35</f>
        <v>2</v>
      </c>
      <c r="AJ32" s="31">
        <f>AH32/AI32</f>
        <v>2</v>
      </c>
      <c r="AK32" s="31">
        <f>O31+R31+U31+P32+S32+V32+O35+R35+U35</f>
        <v>134</v>
      </c>
      <c r="AL32" s="45">
        <f>P31+S31+V31+O32+R32+U32+P35+S35+V35</f>
        <v>80</v>
      </c>
      <c r="AM32" s="51">
        <f>AK32/AL32</f>
        <v>1.675</v>
      </c>
      <c r="AN32" s="8"/>
      <c r="AO32" s="8"/>
      <c r="AQ32" s="50" t="s">
        <v>77</v>
      </c>
      <c r="AR32" s="31">
        <v>2</v>
      </c>
      <c r="AS32" s="31">
        <v>4</v>
      </c>
      <c r="AT32" s="31">
        <v>0.5</v>
      </c>
      <c r="AU32" s="31">
        <v>114</v>
      </c>
      <c r="AV32" s="45">
        <v>100</v>
      </c>
      <c r="AW32" s="51">
        <v>1.14</v>
      </c>
      <c r="AX32" s="100"/>
      <c r="AY32" s="95" t="str">
        <f>AQ33</f>
        <v>RIVIERA DELLE ALPI</v>
      </c>
      <c r="AZ32" s="8">
        <f aca="true" t="shared" si="17" ref="AZ32:BE32">AR33</f>
        <v>0</v>
      </c>
      <c r="BA32" s="8">
        <f t="shared" si="17"/>
        <v>6</v>
      </c>
      <c r="BB32" s="8">
        <f t="shared" si="17"/>
        <v>0</v>
      </c>
      <c r="BC32" s="8">
        <f t="shared" si="17"/>
        <v>0</v>
      </c>
      <c r="BD32" s="8">
        <f t="shared" si="17"/>
        <v>150</v>
      </c>
      <c r="BE32" s="96">
        <f t="shared" si="17"/>
        <v>0</v>
      </c>
    </row>
    <row r="33" spans="1:57" ht="15.75" thickBot="1">
      <c r="A33" s="80" t="s">
        <v>31</v>
      </c>
      <c r="B33" s="67">
        <v>104</v>
      </c>
      <c r="C33" s="68" t="s">
        <v>1</v>
      </c>
      <c r="D33" s="69">
        <v>41670</v>
      </c>
      <c r="E33" s="150" t="s">
        <v>83</v>
      </c>
      <c r="F33" s="63" t="s">
        <v>55</v>
      </c>
      <c r="G33" s="63" t="s">
        <v>24</v>
      </c>
      <c r="H33" s="63" t="s">
        <v>23</v>
      </c>
      <c r="I33" s="72" t="str">
        <f>J31</f>
        <v>CASELETTE TO</v>
      </c>
      <c r="J33" s="39" t="str">
        <f>I30</f>
        <v>RIVIERA DELLE ALPI</v>
      </c>
      <c r="K33" s="32"/>
      <c r="L33" s="38">
        <v>2</v>
      </c>
      <c r="M33" s="39">
        <v>0</v>
      </c>
      <c r="N33" s="42"/>
      <c r="O33" s="38">
        <v>25</v>
      </c>
      <c r="P33" s="39">
        <v>0</v>
      </c>
      <c r="Q33" s="43"/>
      <c r="R33" s="38">
        <v>25</v>
      </c>
      <c r="S33" s="39">
        <v>0</v>
      </c>
      <c r="T33" s="43"/>
      <c r="U33" s="38"/>
      <c r="V33" s="39"/>
      <c r="W33" s="7"/>
      <c r="X33" s="37"/>
      <c r="Y33" s="10"/>
      <c r="Z33" s="10"/>
      <c r="AA33" s="10"/>
      <c r="AB33" s="7"/>
      <c r="AC33" s="7"/>
      <c r="AD33" s="7"/>
      <c r="AE33" s="7"/>
      <c r="AF33" s="7"/>
      <c r="AG33" s="52" t="str">
        <f>J31</f>
        <v>CASELETTE TO</v>
      </c>
      <c r="AH33" s="53">
        <f>M31+L33+L34</f>
        <v>6</v>
      </c>
      <c r="AI33" s="53">
        <f>L31+M33+M34</f>
        <v>0</v>
      </c>
      <c r="AJ33" s="53" t="e">
        <f>AH33/AI33</f>
        <v>#DIV/0!</v>
      </c>
      <c r="AK33" s="53">
        <f>P31+S31+V31+O33+R33+U33+O34+R34+U34</f>
        <v>150</v>
      </c>
      <c r="AL33" s="54">
        <f>O31+R31+U31+P33+S33+V33+P34+S34+V34</f>
        <v>68</v>
      </c>
      <c r="AM33" s="208">
        <f>AK33/AL33</f>
        <v>2.2058823529411766</v>
      </c>
      <c r="AN33" s="8"/>
      <c r="AO33" s="8"/>
      <c r="AQ33" s="52" t="s">
        <v>123</v>
      </c>
      <c r="AR33" s="53">
        <v>0</v>
      </c>
      <c r="AS33" s="53">
        <v>6</v>
      </c>
      <c r="AT33" s="53">
        <v>0</v>
      </c>
      <c r="AU33" s="53">
        <v>0</v>
      </c>
      <c r="AV33" s="54">
        <v>150</v>
      </c>
      <c r="AW33" s="208">
        <v>0</v>
      </c>
      <c r="AX33" s="100"/>
      <c r="AY33" s="95" t="str">
        <f>AQ42</f>
        <v>NEW TEAM TO</v>
      </c>
      <c r="AZ33" s="8">
        <f aca="true" t="shared" si="18" ref="AZ33:BE33">AR42</f>
        <v>2</v>
      </c>
      <c r="BA33" s="8">
        <f t="shared" si="18"/>
        <v>5</v>
      </c>
      <c r="BB33" s="8">
        <f t="shared" si="18"/>
        <v>0.4</v>
      </c>
      <c r="BC33" s="8">
        <f t="shared" si="18"/>
        <v>124</v>
      </c>
      <c r="BD33" s="8">
        <f t="shared" si="18"/>
        <v>154</v>
      </c>
      <c r="BE33" s="96">
        <f t="shared" si="18"/>
        <v>0.8051948051948052</v>
      </c>
    </row>
    <row r="34" spans="1:57" ht="15.75" thickBot="1">
      <c r="A34" s="80" t="s">
        <v>31</v>
      </c>
      <c r="B34" s="67">
        <v>105</v>
      </c>
      <c r="C34" s="68" t="s">
        <v>0</v>
      </c>
      <c r="D34" s="69">
        <v>41670</v>
      </c>
      <c r="E34" s="150" t="s">
        <v>61</v>
      </c>
      <c r="F34" s="63" t="s">
        <v>55</v>
      </c>
      <c r="G34" s="63" t="s">
        <v>24</v>
      </c>
      <c r="H34" s="63" t="s">
        <v>23</v>
      </c>
      <c r="I34" s="72" t="str">
        <f>J31</f>
        <v>CASELETTE TO</v>
      </c>
      <c r="J34" s="39" t="str">
        <f>J30</f>
        <v>REALE MUTUA TO</v>
      </c>
      <c r="K34" s="32"/>
      <c r="L34" s="38">
        <v>2</v>
      </c>
      <c r="M34" s="39">
        <v>0</v>
      </c>
      <c r="N34" s="13"/>
      <c r="O34" s="38">
        <v>25</v>
      </c>
      <c r="P34" s="39">
        <v>17</v>
      </c>
      <c r="Q34" s="10"/>
      <c r="R34" s="38">
        <v>25</v>
      </c>
      <c r="S34" s="39">
        <v>17</v>
      </c>
      <c r="T34" s="10"/>
      <c r="U34" s="38"/>
      <c r="V34" s="39"/>
      <c r="W34" s="7"/>
      <c r="X34" s="37"/>
      <c r="Y34" s="10"/>
      <c r="Z34" s="10"/>
      <c r="AA34" s="10"/>
      <c r="AB34" s="7"/>
      <c r="AC34" s="7"/>
      <c r="AD34" s="7"/>
      <c r="AE34" s="7"/>
      <c r="AF34" s="7"/>
      <c r="AG34" s="10"/>
      <c r="AH34" s="10"/>
      <c r="AI34" s="56"/>
      <c r="AJ34" s="10"/>
      <c r="AK34" s="10"/>
      <c r="AL34" s="8"/>
      <c r="AM34" s="8"/>
      <c r="AN34" s="8"/>
      <c r="AO34" s="8"/>
      <c r="AQ34" s="10"/>
      <c r="AR34" s="10"/>
      <c r="AS34" s="56"/>
      <c r="AT34" s="10"/>
      <c r="AU34" s="10"/>
      <c r="AV34" s="8"/>
      <c r="AW34" s="8"/>
      <c r="AX34" s="100"/>
      <c r="AY34" s="97" t="str">
        <f>AQ51</f>
        <v>ESTAZZO MO</v>
      </c>
      <c r="AZ34" s="98">
        <f aca="true" t="shared" si="19" ref="AZ34:BE34">AR51</f>
        <v>0</v>
      </c>
      <c r="BA34" s="98">
        <f t="shared" si="19"/>
        <v>6</v>
      </c>
      <c r="BB34" s="98">
        <f t="shared" si="19"/>
        <v>0</v>
      </c>
      <c r="BC34" s="98">
        <f t="shared" si="19"/>
        <v>109</v>
      </c>
      <c r="BD34" s="98">
        <f t="shared" si="19"/>
        <v>150</v>
      </c>
      <c r="BE34" s="99">
        <f t="shared" si="19"/>
        <v>0.7266666666666667</v>
      </c>
    </row>
    <row r="35" spans="1:57" ht="15.75" thickBot="1">
      <c r="A35" s="81" t="s">
        <v>31</v>
      </c>
      <c r="B35" s="82">
        <v>106</v>
      </c>
      <c r="C35" s="83" t="s">
        <v>1</v>
      </c>
      <c r="D35" s="84">
        <v>41670</v>
      </c>
      <c r="E35" s="85" t="s">
        <v>62</v>
      </c>
      <c r="F35" s="64" t="s">
        <v>55</v>
      </c>
      <c r="G35" s="64" t="s">
        <v>24</v>
      </c>
      <c r="H35" s="64" t="s">
        <v>23</v>
      </c>
      <c r="I35" s="86" t="str">
        <f>I31</f>
        <v>RC VOLLEY PD</v>
      </c>
      <c r="J35" s="41" t="str">
        <f>I30</f>
        <v>RIVIERA DELLE ALPI</v>
      </c>
      <c r="K35" s="32"/>
      <c r="L35" s="40">
        <v>2</v>
      </c>
      <c r="M35" s="41">
        <v>0</v>
      </c>
      <c r="N35" s="13"/>
      <c r="O35" s="40">
        <v>25</v>
      </c>
      <c r="P35" s="41">
        <v>0</v>
      </c>
      <c r="Q35" s="10"/>
      <c r="R35" s="40">
        <v>25</v>
      </c>
      <c r="S35" s="41">
        <v>0</v>
      </c>
      <c r="T35" s="43"/>
      <c r="U35" s="40"/>
      <c r="V35" s="41"/>
      <c r="W35" s="7"/>
      <c r="X35" s="37"/>
      <c r="Y35" s="10"/>
      <c r="Z35" s="10"/>
      <c r="AA35" s="10"/>
      <c r="AB35" s="7"/>
      <c r="AC35" s="7"/>
      <c r="AD35" s="7"/>
      <c r="AE35" s="7"/>
      <c r="AF35" s="7"/>
      <c r="AG35" s="10"/>
      <c r="AH35" s="10"/>
      <c r="AI35" s="10"/>
      <c r="AJ35" s="10"/>
      <c r="AK35" s="10"/>
      <c r="AL35" s="8"/>
      <c r="AM35" s="8"/>
      <c r="AN35" s="8"/>
      <c r="AO35" s="8"/>
      <c r="AQ35" s="10"/>
      <c r="AR35" s="10"/>
      <c r="AS35" s="10"/>
      <c r="AT35" s="10"/>
      <c r="AU35" s="10"/>
      <c r="AV35" s="8"/>
      <c r="AW35" s="8"/>
      <c r="AY35" s="92"/>
      <c r="AZ35" s="93"/>
      <c r="BA35" s="93"/>
      <c r="BB35" s="93"/>
      <c r="BC35" s="93"/>
      <c r="BD35" s="93"/>
      <c r="BE35" s="94"/>
    </row>
    <row r="36" spans="1:57" ht="15.75" thickBot="1">
      <c r="A36" s="12"/>
      <c r="B36" s="25"/>
      <c r="C36" s="14"/>
      <c r="D36" s="15"/>
      <c r="E36" s="26"/>
      <c r="F36" s="11"/>
      <c r="G36" s="11"/>
      <c r="H36" s="11"/>
      <c r="I36" s="4"/>
      <c r="J36" s="4"/>
      <c r="X36" s="22"/>
      <c r="Y36" s="27"/>
      <c r="Z36" s="27"/>
      <c r="AA36" s="27"/>
      <c r="AB36" s="27"/>
      <c r="AC36" s="27"/>
      <c r="AD36" s="27"/>
      <c r="AE36" s="27"/>
      <c r="AF36" s="27"/>
      <c r="AG36" s="8"/>
      <c r="AH36" s="8"/>
      <c r="AI36" s="8"/>
      <c r="AJ36" s="207"/>
      <c r="AK36" s="8"/>
      <c r="AL36" s="8"/>
      <c r="AM36" s="8"/>
      <c r="AN36" s="8"/>
      <c r="AO36" s="8"/>
      <c r="AQ36" s="8"/>
      <c r="AR36" s="8"/>
      <c r="AS36" s="8"/>
      <c r="AT36" s="207"/>
      <c r="AU36" s="8"/>
      <c r="AV36" s="8"/>
      <c r="AW36" s="8"/>
      <c r="AX36">
        <v>1</v>
      </c>
      <c r="AY36" s="45" t="s">
        <v>89</v>
      </c>
      <c r="AZ36" s="93">
        <v>6</v>
      </c>
      <c r="BA36" s="93">
        <v>0</v>
      </c>
      <c r="BB36" s="93" t="e">
        <v>#DIV/0!</v>
      </c>
      <c r="BC36" s="93">
        <v>150</v>
      </c>
      <c r="BD36" s="93">
        <v>68</v>
      </c>
      <c r="BE36" s="94">
        <v>2.2058823529411766</v>
      </c>
    </row>
    <row r="37" spans="1:57" ht="15.75" thickBot="1">
      <c r="A37" s="249" t="s">
        <v>17</v>
      </c>
      <c r="B37" s="250"/>
      <c r="C37" s="250"/>
      <c r="D37" s="250"/>
      <c r="E37" s="250"/>
      <c r="F37" s="250"/>
      <c r="G37" s="250"/>
      <c r="H37" s="250"/>
      <c r="I37" s="250"/>
      <c r="J37" s="251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8"/>
      <c r="AI37" s="8"/>
      <c r="AJ37" s="207"/>
      <c r="AK37" s="8"/>
      <c r="AL37" s="8"/>
      <c r="AM37" s="8"/>
      <c r="AN37" s="8"/>
      <c r="AO37" s="8"/>
      <c r="AQ37" s="27"/>
      <c r="AR37" s="8"/>
      <c r="AS37" s="8"/>
      <c r="AT37" s="207"/>
      <c r="AU37" s="8"/>
      <c r="AV37" s="8"/>
      <c r="AW37" s="8"/>
      <c r="AY37" s="95" t="s">
        <v>81</v>
      </c>
      <c r="AZ37" s="8">
        <v>6</v>
      </c>
      <c r="BA37" s="8">
        <v>1</v>
      </c>
      <c r="BB37" s="8">
        <v>6</v>
      </c>
      <c r="BC37" s="8">
        <v>155</v>
      </c>
      <c r="BD37" s="8">
        <v>116</v>
      </c>
      <c r="BE37" s="96">
        <v>1.3362068965517242</v>
      </c>
    </row>
    <row r="38" spans="1:57" ht="15.75" thickBot="1">
      <c r="A38" s="65" t="s">
        <v>2</v>
      </c>
      <c r="B38" s="58" t="s">
        <v>3</v>
      </c>
      <c r="C38" s="58" t="s">
        <v>4</v>
      </c>
      <c r="D38" s="66" t="s">
        <v>5</v>
      </c>
      <c r="E38" s="58" t="s">
        <v>6</v>
      </c>
      <c r="F38" s="58" t="s">
        <v>19</v>
      </c>
      <c r="G38" s="58" t="s">
        <v>20</v>
      </c>
      <c r="H38" s="58" t="s">
        <v>21</v>
      </c>
      <c r="I38" s="58" t="s">
        <v>7</v>
      </c>
      <c r="J38" s="59" t="s">
        <v>8</v>
      </c>
      <c r="K38" s="30"/>
      <c r="L38" s="244" t="s">
        <v>9</v>
      </c>
      <c r="M38" s="245"/>
      <c r="N38" s="7"/>
      <c r="O38" s="244" t="s">
        <v>10</v>
      </c>
      <c r="P38" s="245"/>
      <c r="Q38" s="7"/>
      <c r="R38" s="244" t="s">
        <v>11</v>
      </c>
      <c r="S38" s="245"/>
      <c r="T38" s="30"/>
      <c r="U38" s="246" t="s">
        <v>12</v>
      </c>
      <c r="V38" s="247"/>
      <c r="W38" s="7"/>
      <c r="X38" s="10"/>
      <c r="Y38" s="10"/>
      <c r="Z38" s="10"/>
      <c r="AA38" s="10"/>
      <c r="AB38" s="10"/>
      <c r="AC38" s="10"/>
      <c r="AD38" s="10"/>
      <c r="AE38" s="10"/>
      <c r="AF38" s="10"/>
      <c r="AG38" s="46" t="s">
        <v>48</v>
      </c>
      <c r="AH38" s="47" t="s">
        <v>49</v>
      </c>
      <c r="AI38" s="47" t="s">
        <v>50</v>
      </c>
      <c r="AJ38" s="47" t="s">
        <v>51</v>
      </c>
      <c r="AK38" s="47" t="s">
        <v>47</v>
      </c>
      <c r="AL38" s="48" t="s">
        <v>52</v>
      </c>
      <c r="AM38" s="49" t="s">
        <v>53</v>
      </c>
      <c r="AN38" s="8"/>
      <c r="AO38" s="8"/>
      <c r="AQ38" s="46" t="s">
        <v>48</v>
      </c>
      <c r="AR38" s="47" t="s">
        <v>49</v>
      </c>
      <c r="AS38" s="47" t="s">
        <v>50</v>
      </c>
      <c r="AT38" s="47" t="s">
        <v>51</v>
      </c>
      <c r="AU38" s="47" t="s">
        <v>47</v>
      </c>
      <c r="AV38" s="48" t="s">
        <v>52</v>
      </c>
      <c r="AW38" s="49" t="s">
        <v>53</v>
      </c>
      <c r="AY38" s="222" t="s">
        <v>76</v>
      </c>
      <c r="AZ38" s="8">
        <v>5</v>
      </c>
      <c r="BA38" s="8">
        <v>2</v>
      </c>
      <c r="BB38" s="8">
        <v>2.5</v>
      </c>
      <c r="BC38" s="8">
        <v>158</v>
      </c>
      <c r="BD38" s="8">
        <v>112</v>
      </c>
      <c r="BE38" s="96">
        <v>1.4107142857142858</v>
      </c>
    </row>
    <row r="39" spans="1:57" ht="15">
      <c r="A39" s="73" t="s">
        <v>32</v>
      </c>
      <c r="B39" s="74">
        <v>101</v>
      </c>
      <c r="C39" s="75" t="s">
        <v>0</v>
      </c>
      <c r="D39" s="103">
        <v>41670</v>
      </c>
      <c r="E39" s="132" t="s">
        <v>84</v>
      </c>
      <c r="F39" s="78" t="s">
        <v>54</v>
      </c>
      <c r="G39" s="78" t="s">
        <v>63</v>
      </c>
      <c r="H39" s="78" t="s">
        <v>22</v>
      </c>
      <c r="I39" s="87" t="s">
        <v>72</v>
      </c>
      <c r="J39" s="61" t="s">
        <v>78</v>
      </c>
      <c r="K39" s="32"/>
      <c r="L39" s="101">
        <v>2</v>
      </c>
      <c r="M39" s="33">
        <v>0</v>
      </c>
      <c r="N39" s="13"/>
      <c r="O39" s="101">
        <v>26</v>
      </c>
      <c r="P39" s="33">
        <v>24</v>
      </c>
      <c r="Q39" s="10"/>
      <c r="R39" s="101">
        <v>25</v>
      </c>
      <c r="S39" s="33">
        <v>19</v>
      </c>
      <c r="T39" s="10"/>
      <c r="U39" s="38"/>
      <c r="V39" s="39"/>
      <c r="W39" s="7"/>
      <c r="X39" s="37"/>
      <c r="Y39" s="10"/>
      <c r="Z39" s="10"/>
      <c r="AA39" s="10"/>
      <c r="AB39" s="7"/>
      <c r="AC39" s="7"/>
      <c r="AD39" s="7"/>
      <c r="AE39" s="7"/>
      <c r="AF39" s="7"/>
      <c r="AG39" s="50" t="str">
        <f>I39</f>
        <v>ESTA VOLLEY PD</v>
      </c>
      <c r="AH39" s="31">
        <f>L39+M42+M44</f>
        <v>4</v>
      </c>
      <c r="AI39" s="31">
        <f>M39+L42+L44</f>
        <v>2</v>
      </c>
      <c r="AJ39" s="31">
        <f>AH39/AI39</f>
        <v>2</v>
      </c>
      <c r="AK39" s="31">
        <f>O39+R39+U39+P42+S42+V42+P44+S44+V44</f>
        <v>145</v>
      </c>
      <c r="AL39" s="45">
        <f>P39+S39+V39+O42+R42+U42+O44+R44+U44</f>
        <v>125</v>
      </c>
      <c r="AM39" s="51">
        <f>AK39/AL39</f>
        <v>1.16</v>
      </c>
      <c r="AN39" s="8"/>
      <c r="AO39" s="8"/>
      <c r="AQ39" s="50" t="s">
        <v>72</v>
      </c>
      <c r="AR39" s="31">
        <v>4</v>
      </c>
      <c r="AS39" s="31">
        <v>2</v>
      </c>
      <c r="AT39" s="31">
        <v>2</v>
      </c>
      <c r="AU39" s="31">
        <v>145</v>
      </c>
      <c r="AV39" s="45">
        <v>125</v>
      </c>
      <c r="AW39" s="51">
        <v>1.16</v>
      </c>
      <c r="AY39" s="95" t="s">
        <v>74</v>
      </c>
      <c r="AZ39" s="8">
        <v>7</v>
      </c>
      <c r="BA39" s="8">
        <v>3</v>
      </c>
      <c r="BB39" s="8">
        <v>2.3333333333333335</v>
      </c>
      <c r="BC39" s="8">
        <v>225</v>
      </c>
      <c r="BD39" s="8">
        <v>204</v>
      </c>
      <c r="BE39" s="96">
        <v>1.1029411764705883</v>
      </c>
    </row>
    <row r="40" spans="1:57" ht="15.75" thickBot="1">
      <c r="A40" s="80" t="s">
        <v>32</v>
      </c>
      <c r="B40" s="67">
        <v>102</v>
      </c>
      <c r="C40" s="68" t="s">
        <v>1</v>
      </c>
      <c r="D40" s="69">
        <v>41670</v>
      </c>
      <c r="E40" s="70" t="s">
        <v>86</v>
      </c>
      <c r="F40" s="63" t="s">
        <v>54</v>
      </c>
      <c r="G40" s="63" t="s">
        <v>63</v>
      </c>
      <c r="H40" s="63" t="s">
        <v>22</v>
      </c>
      <c r="I40" s="88" t="s">
        <v>82</v>
      </c>
      <c r="J40" s="149" t="s">
        <v>75</v>
      </c>
      <c r="K40" s="32"/>
      <c r="L40" s="38">
        <v>1</v>
      </c>
      <c r="M40" s="39">
        <v>2</v>
      </c>
      <c r="N40" s="13"/>
      <c r="O40" s="38">
        <v>26</v>
      </c>
      <c r="P40" s="39">
        <v>24</v>
      </c>
      <c r="Q40" s="10"/>
      <c r="R40" s="38">
        <v>16</v>
      </c>
      <c r="S40" s="39">
        <v>25</v>
      </c>
      <c r="T40" s="10"/>
      <c r="U40" s="38">
        <v>12</v>
      </c>
      <c r="V40" s="39">
        <v>15</v>
      </c>
      <c r="W40" s="7"/>
      <c r="X40" s="37"/>
      <c r="Y40" s="10"/>
      <c r="Z40" s="10"/>
      <c r="AA40" s="10"/>
      <c r="AB40" s="7"/>
      <c r="AC40" s="7"/>
      <c r="AD40" s="7"/>
      <c r="AE40" s="7"/>
      <c r="AF40" s="7"/>
      <c r="AG40" s="50" t="str">
        <f>J39</f>
        <v>VIGUVOLLEY AL</v>
      </c>
      <c r="AH40" s="31">
        <f>M39+L41+M43</f>
        <v>4</v>
      </c>
      <c r="AI40" s="31">
        <f>L39+M41+L43</f>
        <v>3</v>
      </c>
      <c r="AJ40" s="31">
        <f>AH40/AI40</f>
        <v>1.3333333333333333</v>
      </c>
      <c r="AK40" s="31">
        <f>P39+S39+V39+O41+R41+U41+P43+S43+V43</f>
        <v>149</v>
      </c>
      <c r="AL40" s="45">
        <f>O39+R39+U39+O42+R42+U42+O44+R44+U44</f>
        <v>133</v>
      </c>
      <c r="AM40" s="51">
        <f>AK40/AL40</f>
        <v>1.1203007518796992</v>
      </c>
      <c r="AN40" s="8"/>
      <c r="AO40" s="8"/>
      <c r="AQ40" s="50" t="s">
        <v>78</v>
      </c>
      <c r="AR40" s="31">
        <v>4</v>
      </c>
      <c r="AS40" s="31">
        <v>3</v>
      </c>
      <c r="AT40" s="31">
        <v>1.3333333333333333</v>
      </c>
      <c r="AU40" s="31">
        <v>149</v>
      </c>
      <c r="AV40" s="45">
        <v>133</v>
      </c>
      <c r="AW40" s="51">
        <v>1.1203007518796992</v>
      </c>
      <c r="AY40" s="95" t="s">
        <v>72</v>
      </c>
      <c r="AZ40" s="8">
        <v>4</v>
      </c>
      <c r="BA40" s="8">
        <v>2</v>
      </c>
      <c r="BB40" s="8">
        <v>2</v>
      </c>
      <c r="BC40" s="8">
        <v>145</v>
      </c>
      <c r="BD40" s="8">
        <v>125</v>
      </c>
      <c r="BE40" s="96">
        <v>1.16</v>
      </c>
    </row>
    <row r="41" spans="1:57" ht="15">
      <c r="A41" s="80" t="s">
        <v>32</v>
      </c>
      <c r="B41" s="67">
        <v>103</v>
      </c>
      <c r="C41" s="68" t="s">
        <v>0</v>
      </c>
      <c r="D41" s="69">
        <v>41670</v>
      </c>
      <c r="E41" s="70" t="s">
        <v>61</v>
      </c>
      <c r="F41" s="63" t="s">
        <v>54</v>
      </c>
      <c r="G41" s="63" t="s">
        <v>63</v>
      </c>
      <c r="H41" s="63" t="s">
        <v>22</v>
      </c>
      <c r="I41" s="72" t="str">
        <f>J39</f>
        <v>VIGUVOLLEY AL</v>
      </c>
      <c r="J41" s="39" t="str">
        <f>I40</f>
        <v>BARBAIOCCHI MO</v>
      </c>
      <c r="K41" s="32"/>
      <c r="L41" s="102">
        <v>2</v>
      </c>
      <c r="M41" s="39">
        <v>1</v>
      </c>
      <c r="N41" s="34"/>
      <c r="O41" s="102">
        <v>25</v>
      </c>
      <c r="P41" s="39">
        <v>23</v>
      </c>
      <c r="Q41" s="35"/>
      <c r="R41" s="102">
        <v>16</v>
      </c>
      <c r="S41" s="39">
        <v>25</v>
      </c>
      <c r="T41" s="10"/>
      <c r="U41" s="38">
        <v>15</v>
      </c>
      <c r="V41" s="39">
        <v>10</v>
      </c>
      <c r="W41" s="7"/>
      <c r="X41" s="37"/>
      <c r="Y41" s="10"/>
      <c r="Z41" s="10"/>
      <c r="AA41" s="10"/>
      <c r="AB41" s="7"/>
      <c r="AC41" s="7"/>
      <c r="AD41" s="7"/>
      <c r="AE41" s="7"/>
      <c r="AF41" s="7"/>
      <c r="AG41" s="50" t="str">
        <f>I40</f>
        <v>BARBAIOCCHI MO</v>
      </c>
      <c r="AH41" s="31">
        <f>L40+M41+L44</f>
        <v>4</v>
      </c>
      <c r="AI41" s="31">
        <f>M40+L41+M44</f>
        <v>4</v>
      </c>
      <c r="AJ41" s="31">
        <f>AH41/AI41</f>
        <v>1</v>
      </c>
      <c r="AK41" s="31">
        <f>O40+R40+U40+P41+S41+V41+O44+R44+U44</f>
        <v>162</v>
      </c>
      <c r="AL41" s="45">
        <f>P40+S40+V40+O41+R41+U41+P44+S44+V44</f>
        <v>164</v>
      </c>
      <c r="AM41" s="51">
        <f>AK41/AL41</f>
        <v>0.9878048780487805</v>
      </c>
      <c r="AN41" s="8"/>
      <c r="AO41" s="8"/>
      <c r="AQ41" s="50" t="s">
        <v>82</v>
      </c>
      <c r="AR41" s="31">
        <v>4</v>
      </c>
      <c r="AS41" s="31">
        <v>4</v>
      </c>
      <c r="AT41" s="31">
        <v>1</v>
      </c>
      <c r="AU41" s="31">
        <v>162</v>
      </c>
      <c r="AV41" s="45">
        <v>164</v>
      </c>
      <c r="AW41" s="51">
        <v>0.9878048780487805</v>
      </c>
      <c r="AY41" s="95"/>
      <c r="AZ41" s="8"/>
      <c r="BA41" s="8"/>
      <c r="BB41" s="8"/>
      <c r="BC41" s="8"/>
      <c r="BD41" s="8"/>
      <c r="BE41" s="96"/>
    </row>
    <row r="42" spans="1:57" ht="15.75" thickBot="1">
      <c r="A42" s="80" t="s">
        <v>32</v>
      </c>
      <c r="B42" s="67">
        <v>104</v>
      </c>
      <c r="C42" s="68" t="s">
        <v>1</v>
      </c>
      <c r="D42" s="69">
        <v>41670</v>
      </c>
      <c r="E42" s="70" t="s">
        <v>83</v>
      </c>
      <c r="F42" s="63" t="s">
        <v>54</v>
      </c>
      <c r="G42" s="63" t="s">
        <v>63</v>
      </c>
      <c r="H42" s="63" t="s">
        <v>22</v>
      </c>
      <c r="I42" s="72" t="str">
        <f>J40</f>
        <v>NEW TEAM TO</v>
      </c>
      <c r="J42" s="39" t="str">
        <f>I39</f>
        <v>ESTA VOLLEY PD</v>
      </c>
      <c r="K42" s="32"/>
      <c r="L42" s="38">
        <v>0</v>
      </c>
      <c r="M42" s="39">
        <v>2</v>
      </c>
      <c r="N42" s="13"/>
      <c r="O42" s="38">
        <v>10</v>
      </c>
      <c r="P42" s="39">
        <v>25</v>
      </c>
      <c r="Q42" s="10"/>
      <c r="R42" s="38">
        <v>22</v>
      </c>
      <c r="S42" s="39">
        <v>25</v>
      </c>
      <c r="T42" s="10"/>
      <c r="U42" s="38"/>
      <c r="V42" s="39"/>
      <c r="W42" s="7"/>
      <c r="X42" s="37"/>
      <c r="Y42" s="10"/>
      <c r="Z42" s="10"/>
      <c r="AA42" s="10"/>
      <c r="AB42" s="7"/>
      <c r="AC42" s="7"/>
      <c r="AD42" s="7"/>
      <c r="AE42" s="7"/>
      <c r="AF42" s="7"/>
      <c r="AG42" s="52" t="str">
        <f>J40</f>
        <v>NEW TEAM TO</v>
      </c>
      <c r="AH42" s="53">
        <f>M40+L42+L43</f>
        <v>2</v>
      </c>
      <c r="AI42" s="53">
        <f>L40+M42+M43</f>
        <v>5</v>
      </c>
      <c r="AJ42" s="53">
        <f>AH42/AI42</f>
        <v>0.4</v>
      </c>
      <c r="AK42" s="53">
        <f>P40+S40+V40+O42+R42+U42+O43+R43+U43</f>
        <v>124</v>
      </c>
      <c r="AL42" s="54">
        <f>O40+R40+U40+P42+S42+V42+P43+S43+V43</f>
        <v>154</v>
      </c>
      <c r="AM42" s="208">
        <f>AK42/AL42</f>
        <v>0.8051948051948052</v>
      </c>
      <c r="AN42" s="8"/>
      <c r="AO42" s="8"/>
      <c r="AQ42" s="52" t="s">
        <v>75</v>
      </c>
      <c r="AR42" s="53">
        <v>2</v>
      </c>
      <c r="AS42" s="53">
        <v>5</v>
      </c>
      <c r="AT42" s="53">
        <v>0.4</v>
      </c>
      <c r="AU42" s="53">
        <v>124</v>
      </c>
      <c r="AV42" s="54">
        <v>154</v>
      </c>
      <c r="AW42" s="208">
        <v>0.8051948051948052</v>
      </c>
      <c r="AX42">
        <v>2</v>
      </c>
      <c r="AY42" s="95" t="s">
        <v>119</v>
      </c>
      <c r="AZ42" s="8">
        <v>5</v>
      </c>
      <c r="BA42" s="8">
        <v>2</v>
      </c>
      <c r="BB42" s="8">
        <v>2.5</v>
      </c>
      <c r="BC42" s="8">
        <v>146</v>
      </c>
      <c r="BD42" s="8">
        <v>125</v>
      </c>
      <c r="BE42" s="96">
        <v>1.168</v>
      </c>
    </row>
    <row r="43" spans="1:57" ht="15">
      <c r="A43" s="80" t="s">
        <v>32</v>
      </c>
      <c r="B43" s="67">
        <v>105</v>
      </c>
      <c r="C43" s="68" t="s">
        <v>0</v>
      </c>
      <c r="D43" s="69">
        <v>41670</v>
      </c>
      <c r="E43" s="70" t="s">
        <v>62</v>
      </c>
      <c r="F43" s="63" t="s">
        <v>54</v>
      </c>
      <c r="G43" s="63" t="s">
        <v>63</v>
      </c>
      <c r="H43" s="63" t="s">
        <v>22</v>
      </c>
      <c r="I43" s="72" t="str">
        <f>J40</f>
        <v>NEW TEAM TO</v>
      </c>
      <c r="J43" s="39" t="str">
        <f>J39</f>
        <v>VIGUVOLLEY AL</v>
      </c>
      <c r="K43" s="32"/>
      <c r="L43" s="38">
        <v>0</v>
      </c>
      <c r="M43" s="39">
        <v>2</v>
      </c>
      <c r="N43" s="13"/>
      <c r="O43" s="38">
        <v>14</v>
      </c>
      <c r="P43" s="39">
        <v>25</v>
      </c>
      <c r="Q43" s="10"/>
      <c r="R43" s="38">
        <v>14</v>
      </c>
      <c r="S43" s="39">
        <v>25</v>
      </c>
      <c r="T43" s="10"/>
      <c r="U43" s="38"/>
      <c r="V43" s="39"/>
      <c r="W43" s="7"/>
      <c r="X43" s="37"/>
      <c r="Y43" s="10"/>
      <c r="Z43" s="10"/>
      <c r="AA43" s="10"/>
      <c r="AB43" s="7"/>
      <c r="AC43" s="7"/>
      <c r="AD43" s="7"/>
      <c r="AE43" s="7"/>
      <c r="AF43" s="7"/>
      <c r="AG43" s="10"/>
      <c r="AH43" s="10"/>
      <c r="AI43" s="56"/>
      <c r="AJ43" s="10"/>
      <c r="AK43" s="10"/>
      <c r="AL43" s="8"/>
      <c r="AM43" s="8"/>
      <c r="AN43" s="8"/>
      <c r="AO43" s="8"/>
      <c r="AQ43" s="10"/>
      <c r="AR43" s="10"/>
      <c r="AS43" s="56"/>
      <c r="AT43" s="10"/>
      <c r="AU43" s="10"/>
      <c r="AV43" s="8"/>
      <c r="AW43" s="8"/>
      <c r="AY43" s="95" t="s">
        <v>70</v>
      </c>
      <c r="AZ43" s="8">
        <v>4</v>
      </c>
      <c r="BA43" s="8">
        <v>2</v>
      </c>
      <c r="BB43" s="8">
        <v>2</v>
      </c>
      <c r="BC43" s="8">
        <v>134</v>
      </c>
      <c r="BD43" s="8">
        <v>80</v>
      </c>
      <c r="BE43" s="96">
        <v>1.675</v>
      </c>
    </row>
    <row r="44" spans="1:57" ht="15.75" thickBot="1">
      <c r="A44" s="151" t="s">
        <v>32</v>
      </c>
      <c r="B44" s="152">
        <v>106</v>
      </c>
      <c r="C44" s="153" t="s">
        <v>1</v>
      </c>
      <c r="D44" s="154">
        <v>41670</v>
      </c>
      <c r="E44" s="155" t="s">
        <v>67</v>
      </c>
      <c r="F44" s="156" t="s">
        <v>56</v>
      </c>
      <c r="G44" s="156" t="s">
        <v>24</v>
      </c>
      <c r="H44" s="156" t="s">
        <v>23</v>
      </c>
      <c r="I44" s="157" t="str">
        <f>I40</f>
        <v>BARBAIOCCHI MO</v>
      </c>
      <c r="J44" s="158" t="str">
        <f>I39</f>
        <v>ESTA VOLLEY PD</v>
      </c>
      <c r="K44" s="32"/>
      <c r="L44" s="40">
        <v>2</v>
      </c>
      <c r="M44" s="41">
        <v>0</v>
      </c>
      <c r="N44" s="42"/>
      <c r="O44" s="40">
        <v>25</v>
      </c>
      <c r="P44" s="41">
        <v>22</v>
      </c>
      <c r="Q44" s="43"/>
      <c r="R44" s="40">
        <v>25</v>
      </c>
      <c r="S44" s="41">
        <v>22</v>
      </c>
      <c r="T44" s="43"/>
      <c r="U44" s="40"/>
      <c r="V44" s="41"/>
      <c r="W44" s="7"/>
      <c r="X44" s="37"/>
      <c r="Y44" s="10"/>
      <c r="Z44" s="10"/>
      <c r="AA44" s="10"/>
      <c r="AB44" s="7"/>
      <c r="AC44" s="7"/>
      <c r="AD44" s="7"/>
      <c r="AE44" s="7"/>
      <c r="AF44" s="7"/>
      <c r="AG44" s="10"/>
      <c r="AH44" s="10"/>
      <c r="AI44" s="10"/>
      <c r="AJ44" s="10"/>
      <c r="AK44" s="10"/>
      <c r="AL44" s="8"/>
      <c r="AM44" s="8"/>
      <c r="AN44" s="8"/>
      <c r="AO44" s="8"/>
      <c r="AQ44" s="10"/>
      <c r="AR44" s="10"/>
      <c r="AS44" s="10"/>
      <c r="AT44" s="10"/>
      <c r="AU44" s="10"/>
      <c r="AV44" s="8"/>
      <c r="AW44" s="8"/>
      <c r="AY44" s="95" t="s">
        <v>88</v>
      </c>
      <c r="AZ44" s="8">
        <v>5</v>
      </c>
      <c r="BA44" s="8">
        <v>3</v>
      </c>
      <c r="BB44" s="8">
        <v>1.6666666666666667</v>
      </c>
      <c r="BC44" s="8">
        <v>163</v>
      </c>
      <c r="BD44" s="8">
        <v>163</v>
      </c>
      <c r="BE44" s="96">
        <v>1</v>
      </c>
    </row>
    <row r="45" spans="1:57" ht="15.75" thickBot="1">
      <c r="A45" s="8"/>
      <c r="B45" s="18"/>
      <c r="C45" s="8"/>
      <c r="D45" s="9"/>
      <c r="E45" s="8"/>
      <c r="F45" s="8"/>
      <c r="G45" s="8"/>
      <c r="H45" s="8"/>
      <c r="I45" s="8"/>
      <c r="J45" s="10"/>
      <c r="X45" s="22"/>
      <c r="Y45" s="27"/>
      <c r="Z45" s="27"/>
      <c r="AA45" s="27"/>
      <c r="AB45" s="27"/>
      <c r="AC45" s="27"/>
      <c r="AD45" s="27"/>
      <c r="AE45" s="27"/>
      <c r="AF45" s="27"/>
      <c r="AG45" s="8"/>
      <c r="AH45" s="8"/>
      <c r="AI45" s="8"/>
      <c r="AJ45" s="8"/>
      <c r="AK45" s="8"/>
      <c r="AL45" s="8"/>
      <c r="AM45" s="8"/>
      <c r="AN45" s="8"/>
      <c r="AO45" s="8"/>
      <c r="AQ45" s="8"/>
      <c r="AR45" s="8"/>
      <c r="AS45" s="8"/>
      <c r="AT45" s="8"/>
      <c r="AU45" s="8"/>
      <c r="AV45" s="8"/>
      <c r="AW45" s="8"/>
      <c r="AY45" s="95" t="s">
        <v>78</v>
      </c>
      <c r="AZ45" s="8">
        <v>4</v>
      </c>
      <c r="BA45" s="8">
        <v>3</v>
      </c>
      <c r="BB45" s="8">
        <v>1.3333333333333333</v>
      </c>
      <c r="BC45" s="8">
        <v>149</v>
      </c>
      <c r="BD45" s="8">
        <v>133</v>
      </c>
      <c r="BE45" s="96">
        <v>1.1203007518796992</v>
      </c>
    </row>
    <row r="46" spans="1:57" ht="15.75" thickBot="1">
      <c r="A46" s="249" t="s">
        <v>18</v>
      </c>
      <c r="B46" s="250"/>
      <c r="C46" s="250"/>
      <c r="D46" s="250"/>
      <c r="E46" s="250"/>
      <c r="F46" s="250"/>
      <c r="G46" s="250"/>
      <c r="H46" s="250"/>
      <c r="I46" s="250"/>
      <c r="J46" s="25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8"/>
      <c r="AM46" s="8"/>
      <c r="AN46" s="8"/>
      <c r="AO46" s="8"/>
      <c r="AQ46" s="10"/>
      <c r="AR46" s="10"/>
      <c r="AS46" s="10"/>
      <c r="AT46" s="10"/>
      <c r="AU46" s="10"/>
      <c r="AV46" s="8"/>
      <c r="AW46" s="8"/>
      <c r="AY46" s="95" t="s">
        <v>73</v>
      </c>
      <c r="AZ46" s="8">
        <v>5</v>
      </c>
      <c r="BA46" s="8">
        <v>5</v>
      </c>
      <c r="BB46" s="8">
        <v>1</v>
      </c>
      <c r="BC46" s="8">
        <v>215</v>
      </c>
      <c r="BD46" s="8">
        <v>220</v>
      </c>
      <c r="BE46" s="96">
        <v>0.9772727272727273</v>
      </c>
    </row>
    <row r="47" spans="1:57" ht="15.75" thickBot="1">
      <c r="A47" s="65" t="s">
        <v>2</v>
      </c>
      <c r="B47" s="58" t="s">
        <v>3</v>
      </c>
      <c r="C47" s="58" t="s">
        <v>4</v>
      </c>
      <c r="D47" s="66" t="s">
        <v>5</v>
      </c>
      <c r="E47" s="58" t="s">
        <v>6</v>
      </c>
      <c r="F47" s="58" t="s">
        <v>19</v>
      </c>
      <c r="G47" s="58" t="s">
        <v>20</v>
      </c>
      <c r="H47" s="58" t="s">
        <v>21</v>
      </c>
      <c r="I47" s="58" t="s">
        <v>7</v>
      </c>
      <c r="J47" s="59" t="s">
        <v>8</v>
      </c>
      <c r="K47" s="30"/>
      <c r="L47" s="244" t="s">
        <v>9</v>
      </c>
      <c r="M47" s="245"/>
      <c r="N47" s="7"/>
      <c r="O47" s="244" t="s">
        <v>10</v>
      </c>
      <c r="P47" s="245"/>
      <c r="Q47" s="7"/>
      <c r="R47" s="244" t="s">
        <v>11</v>
      </c>
      <c r="S47" s="245"/>
      <c r="T47" s="30"/>
      <c r="U47" s="244" t="s">
        <v>12</v>
      </c>
      <c r="V47" s="245"/>
      <c r="W47" s="7"/>
      <c r="X47" s="10"/>
      <c r="Y47" s="10"/>
      <c r="Z47" s="10"/>
      <c r="AA47" s="10"/>
      <c r="AB47" s="10"/>
      <c r="AC47" s="10"/>
      <c r="AD47" s="10"/>
      <c r="AE47" s="10"/>
      <c r="AF47" s="10"/>
      <c r="AG47" s="46" t="s">
        <v>48</v>
      </c>
      <c r="AH47" s="47" t="s">
        <v>49</v>
      </c>
      <c r="AI47" s="47" t="s">
        <v>50</v>
      </c>
      <c r="AJ47" s="47" t="s">
        <v>51</v>
      </c>
      <c r="AK47" s="47" t="s">
        <v>47</v>
      </c>
      <c r="AL47" s="48" t="s">
        <v>52</v>
      </c>
      <c r="AM47" s="49" t="s">
        <v>53</v>
      </c>
      <c r="AN47" s="8"/>
      <c r="AO47" s="8"/>
      <c r="AQ47" s="46" t="s">
        <v>48</v>
      </c>
      <c r="AR47" s="47" t="s">
        <v>49</v>
      </c>
      <c r="AS47" s="47" t="s">
        <v>50</v>
      </c>
      <c r="AT47" s="47" t="s">
        <v>51</v>
      </c>
      <c r="AU47" s="47" t="s">
        <v>47</v>
      </c>
      <c r="AV47" s="48" t="s">
        <v>52</v>
      </c>
      <c r="AW47" s="49" t="s">
        <v>53</v>
      </c>
      <c r="AY47" s="95"/>
      <c r="AZ47" s="8"/>
      <c r="BA47" s="8"/>
      <c r="BB47" s="8"/>
      <c r="BC47" s="8"/>
      <c r="BD47" s="8"/>
      <c r="BE47" s="96"/>
    </row>
    <row r="48" spans="1:57" ht="15">
      <c r="A48" s="73" t="s">
        <v>33</v>
      </c>
      <c r="B48" s="74">
        <v>101</v>
      </c>
      <c r="C48" s="75" t="s">
        <v>0</v>
      </c>
      <c r="D48" s="103">
        <v>41670</v>
      </c>
      <c r="E48" s="132" t="s">
        <v>84</v>
      </c>
      <c r="F48" s="78" t="s">
        <v>64</v>
      </c>
      <c r="G48" s="78" t="s">
        <v>65</v>
      </c>
      <c r="H48" s="78" t="s">
        <v>23</v>
      </c>
      <c r="I48" s="79" t="s">
        <v>81</v>
      </c>
      <c r="J48" s="60" t="s">
        <v>79</v>
      </c>
      <c r="K48" s="32"/>
      <c r="L48" s="29">
        <v>2</v>
      </c>
      <c r="M48" s="33">
        <v>0</v>
      </c>
      <c r="N48" s="34"/>
      <c r="O48" s="29">
        <v>25</v>
      </c>
      <c r="P48" s="33">
        <v>22</v>
      </c>
      <c r="Q48" s="35"/>
      <c r="R48" s="29">
        <v>25</v>
      </c>
      <c r="S48" s="33">
        <v>15</v>
      </c>
      <c r="T48" s="36"/>
      <c r="U48" s="29"/>
      <c r="V48" s="33"/>
      <c r="W48" s="7"/>
      <c r="X48" s="37"/>
      <c r="Y48" s="10"/>
      <c r="Z48" s="10"/>
      <c r="AA48" s="10"/>
      <c r="AB48" s="7"/>
      <c r="AC48" s="7"/>
      <c r="AD48" s="7"/>
      <c r="AE48" s="7"/>
      <c r="AF48" s="7"/>
      <c r="AG48" s="50" t="str">
        <f>I48</f>
        <v>FARMASAN LT</v>
      </c>
      <c r="AH48" s="31">
        <f>L48+M51+M53</f>
        <v>6</v>
      </c>
      <c r="AI48" s="31">
        <f>M48+L51+L53</f>
        <v>1</v>
      </c>
      <c r="AJ48" s="31">
        <f>AH48/AI48</f>
        <v>6</v>
      </c>
      <c r="AK48" s="31">
        <f>O48+R48+U48+P51+S51+V51+P53+S53+V53</f>
        <v>155</v>
      </c>
      <c r="AL48" s="45">
        <f>P48+S48+V48+O51+R51+U51+O53+R53+U53</f>
        <v>116</v>
      </c>
      <c r="AM48" s="51">
        <f>AK48/AL48</f>
        <v>1.3362068965517242</v>
      </c>
      <c r="AN48" s="8"/>
      <c r="AO48" s="8"/>
      <c r="AQ48" s="50" t="s">
        <v>81</v>
      </c>
      <c r="AR48" s="31">
        <v>6</v>
      </c>
      <c r="AS48" s="31">
        <v>1</v>
      </c>
      <c r="AT48" s="31">
        <v>6</v>
      </c>
      <c r="AU48" s="31">
        <v>155</v>
      </c>
      <c r="AV48" s="45">
        <v>116</v>
      </c>
      <c r="AW48" s="51">
        <v>1.3362068965517242</v>
      </c>
      <c r="AX48">
        <v>3</v>
      </c>
      <c r="AY48" s="95" t="s">
        <v>82</v>
      </c>
      <c r="AZ48" s="8">
        <v>4</v>
      </c>
      <c r="BA48" s="8">
        <v>4</v>
      </c>
      <c r="BB48" s="8">
        <v>1</v>
      </c>
      <c r="BC48" s="8">
        <v>162</v>
      </c>
      <c r="BD48" s="8">
        <v>164</v>
      </c>
      <c r="BE48" s="96">
        <v>0.9878048780487805</v>
      </c>
    </row>
    <row r="49" spans="1:57" ht="15">
      <c r="A49" s="80" t="s">
        <v>33</v>
      </c>
      <c r="B49" s="67">
        <v>102</v>
      </c>
      <c r="C49" s="68" t="s">
        <v>1</v>
      </c>
      <c r="D49" s="69">
        <v>41670</v>
      </c>
      <c r="E49" s="70" t="s">
        <v>85</v>
      </c>
      <c r="F49" s="63" t="s">
        <v>64</v>
      </c>
      <c r="G49" s="63" t="s">
        <v>65</v>
      </c>
      <c r="H49" s="63" t="s">
        <v>23</v>
      </c>
      <c r="I49" s="71" t="s">
        <v>80</v>
      </c>
      <c r="J49" s="39" t="s">
        <v>119</v>
      </c>
      <c r="K49" s="32"/>
      <c r="L49" s="38">
        <v>0</v>
      </c>
      <c r="M49" s="39">
        <v>2</v>
      </c>
      <c r="N49" s="13"/>
      <c r="O49" s="38">
        <v>12</v>
      </c>
      <c r="P49" s="39">
        <v>25</v>
      </c>
      <c r="Q49" s="10"/>
      <c r="R49" s="38">
        <v>21</v>
      </c>
      <c r="S49" s="39">
        <v>25</v>
      </c>
      <c r="T49" s="10"/>
      <c r="U49" s="38"/>
      <c r="V49" s="39"/>
      <c r="W49" s="7"/>
      <c r="X49" s="37"/>
      <c r="Y49" s="10"/>
      <c r="Z49" s="10"/>
      <c r="AA49" s="10"/>
      <c r="AB49" s="7"/>
      <c r="AC49" s="7"/>
      <c r="AD49" s="7"/>
      <c r="AE49" s="7"/>
      <c r="AF49" s="7"/>
      <c r="AG49" s="50" t="str">
        <f>J48</f>
        <v>VOLLEY SEMPRE VOLLEY TS</v>
      </c>
      <c r="AH49" s="31">
        <f>M48+L50+M52</f>
        <v>2</v>
      </c>
      <c r="AI49" s="31">
        <f>L48+M50+L52</f>
        <v>4</v>
      </c>
      <c r="AJ49" s="31">
        <f>AH49/AI49</f>
        <v>0.5</v>
      </c>
      <c r="AK49" s="31">
        <f>P48+S48+V48+O50+R50+U50+P52+S52+V52</f>
        <v>124</v>
      </c>
      <c r="AL49" s="45">
        <f>O48+R48+U48+O51+R51+U51+O53+R53+U53</f>
        <v>129</v>
      </c>
      <c r="AM49" s="51">
        <f>AK49/AL49</f>
        <v>0.9612403100775194</v>
      </c>
      <c r="AN49" s="8"/>
      <c r="AO49" s="8"/>
      <c r="AQ49" s="50" t="s">
        <v>119</v>
      </c>
      <c r="AR49" s="31">
        <v>5</v>
      </c>
      <c r="AS49" s="31">
        <v>2</v>
      </c>
      <c r="AT49" s="31">
        <v>2.5</v>
      </c>
      <c r="AU49" s="31">
        <v>146</v>
      </c>
      <c r="AV49" s="45">
        <v>125</v>
      </c>
      <c r="AW49" s="51">
        <v>1.168</v>
      </c>
      <c r="AY49" s="95" t="s">
        <v>90</v>
      </c>
      <c r="AZ49" s="8">
        <v>3</v>
      </c>
      <c r="BA49" s="8">
        <v>5</v>
      </c>
      <c r="BB49" s="8">
        <v>0.6</v>
      </c>
      <c r="BC49" s="8">
        <v>149</v>
      </c>
      <c r="BD49" s="8">
        <v>168</v>
      </c>
      <c r="BE49" s="96">
        <v>0.8869047619047619</v>
      </c>
    </row>
    <row r="50" spans="1:57" ht="15">
      <c r="A50" s="80" t="s">
        <v>33</v>
      </c>
      <c r="B50" s="67">
        <v>103</v>
      </c>
      <c r="C50" s="68" t="s">
        <v>0</v>
      </c>
      <c r="D50" s="69">
        <v>41670</v>
      </c>
      <c r="E50" s="70" t="s">
        <v>86</v>
      </c>
      <c r="F50" s="63" t="s">
        <v>64</v>
      </c>
      <c r="G50" s="63" t="s">
        <v>65</v>
      </c>
      <c r="H50" s="63" t="s">
        <v>23</v>
      </c>
      <c r="I50" s="72" t="str">
        <f>J48</f>
        <v>VOLLEY SEMPRE VOLLEY TS</v>
      </c>
      <c r="J50" s="39" t="str">
        <f>I49</f>
        <v>ESTAZZO MO</v>
      </c>
      <c r="K50" s="32"/>
      <c r="L50" s="38">
        <v>2</v>
      </c>
      <c r="M50" s="39">
        <v>0</v>
      </c>
      <c r="N50" s="13"/>
      <c r="O50" s="38">
        <v>25</v>
      </c>
      <c r="P50" s="39">
        <v>21</v>
      </c>
      <c r="Q50" s="10"/>
      <c r="R50" s="38">
        <v>25</v>
      </c>
      <c r="S50" s="39">
        <v>22</v>
      </c>
      <c r="T50" s="10"/>
      <c r="U50" s="38"/>
      <c r="V50" s="39"/>
      <c r="W50" s="7"/>
      <c r="X50" s="37"/>
      <c r="Y50" s="10"/>
      <c r="Z50" s="10"/>
      <c r="AA50" s="10"/>
      <c r="AB50" s="7"/>
      <c r="AC50" s="7"/>
      <c r="AD50" s="7"/>
      <c r="AE50" s="7"/>
      <c r="AF50" s="7"/>
      <c r="AG50" s="50" t="str">
        <f>I49</f>
        <v>ESTAZZO MO</v>
      </c>
      <c r="AH50" s="31">
        <f>L49+M50+L53</f>
        <v>0</v>
      </c>
      <c r="AI50" s="31">
        <f>M49+L50+M53</f>
        <v>6</v>
      </c>
      <c r="AJ50" s="31">
        <f>AH50/AI50</f>
        <v>0</v>
      </c>
      <c r="AK50" s="31">
        <f>O49+R49+U49+P50+S50+V50+O53+R53+U53</f>
        <v>109</v>
      </c>
      <c r="AL50" s="45">
        <f>P49+S49+V49+O50+R50+U50+P53+S53+V53</f>
        <v>150</v>
      </c>
      <c r="AM50" s="51">
        <f>AK50/AL50</f>
        <v>0.7266666666666667</v>
      </c>
      <c r="AN50" s="8"/>
      <c r="AO50" s="8"/>
      <c r="AQ50" s="50" t="s">
        <v>79</v>
      </c>
      <c r="AR50" s="31">
        <v>2</v>
      </c>
      <c r="AS50" s="31">
        <v>4</v>
      </c>
      <c r="AT50" s="31">
        <v>0.5</v>
      </c>
      <c r="AU50" s="31">
        <v>124</v>
      </c>
      <c r="AV50" s="45">
        <v>129</v>
      </c>
      <c r="AW50" s="51">
        <v>0.9612403100775194</v>
      </c>
      <c r="AY50" s="95" t="s">
        <v>77</v>
      </c>
      <c r="AZ50" s="8">
        <v>2</v>
      </c>
      <c r="BA50" s="8">
        <v>4</v>
      </c>
      <c r="BB50" s="8">
        <v>0.5</v>
      </c>
      <c r="BC50" s="8">
        <v>114</v>
      </c>
      <c r="BD50" s="8">
        <v>100</v>
      </c>
      <c r="BE50" s="96">
        <v>1.14</v>
      </c>
    </row>
    <row r="51" spans="1:57" ht="15.75" thickBot="1">
      <c r="A51" s="80" t="s">
        <v>33</v>
      </c>
      <c r="B51" s="67">
        <v>104</v>
      </c>
      <c r="C51" s="68" t="s">
        <v>1</v>
      </c>
      <c r="D51" s="69">
        <v>41670</v>
      </c>
      <c r="E51" s="70" t="s">
        <v>61</v>
      </c>
      <c r="F51" s="63" t="s">
        <v>64</v>
      </c>
      <c r="G51" s="63" t="s">
        <v>65</v>
      </c>
      <c r="H51" s="63" t="s">
        <v>23</v>
      </c>
      <c r="I51" s="72" t="str">
        <f>J49</f>
        <v>ARCADIA</v>
      </c>
      <c r="J51" s="39" t="str">
        <f>I48</f>
        <v>FARMASAN LT</v>
      </c>
      <c r="K51" s="32"/>
      <c r="L51" s="38">
        <v>1</v>
      </c>
      <c r="M51" s="39">
        <v>2</v>
      </c>
      <c r="N51" s="42"/>
      <c r="O51" s="38">
        <v>25</v>
      </c>
      <c r="P51" s="39">
        <v>15</v>
      </c>
      <c r="Q51" s="43"/>
      <c r="R51" s="38">
        <v>11</v>
      </c>
      <c r="S51" s="39">
        <v>25</v>
      </c>
      <c r="T51" s="43"/>
      <c r="U51" s="38">
        <v>10</v>
      </c>
      <c r="V51" s="39">
        <v>15</v>
      </c>
      <c r="W51" s="7"/>
      <c r="X51" s="37"/>
      <c r="Y51" s="10"/>
      <c r="Z51" s="10"/>
      <c r="AA51" s="10"/>
      <c r="AB51" s="7"/>
      <c r="AC51" s="7"/>
      <c r="AD51" s="7"/>
      <c r="AE51" s="7"/>
      <c r="AF51" s="7"/>
      <c r="AG51" s="52" t="str">
        <f>J49</f>
        <v>ARCADIA</v>
      </c>
      <c r="AH51" s="53">
        <f>M49+L51+L52</f>
        <v>5</v>
      </c>
      <c r="AI51" s="53">
        <f>L49+M51+M52</f>
        <v>2</v>
      </c>
      <c r="AJ51" s="53">
        <f>AH51/AI51</f>
        <v>2.5</v>
      </c>
      <c r="AK51" s="53">
        <f>P49+S49+V49+O51+R51+U51+O52+R52+U52</f>
        <v>146</v>
      </c>
      <c r="AL51" s="54">
        <f>O49+R49+U49+P51+S51+V51+P52+S52+V52</f>
        <v>125</v>
      </c>
      <c r="AM51" s="208">
        <f>AK51/AL51</f>
        <v>1.168</v>
      </c>
      <c r="AN51" s="8"/>
      <c r="AO51" s="8"/>
      <c r="AQ51" s="52" t="s">
        <v>80</v>
      </c>
      <c r="AR51" s="53">
        <v>0</v>
      </c>
      <c r="AS51" s="53">
        <v>6</v>
      </c>
      <c r="AT51" s="53">
        <v>0</v>
      </c>
      <c r="AU51" s="53">
        <v>109</v>
      </c>
      <c r="AV51" s="54">
        <v>150</v>
      </c>
      <c r="AW51" s="208">
        <v>0.7266666666666667</v>
      </c>
      <c r="AY51" s="95" t="s">
        <v>79</v>
      </c>
      <c r="AZ51" s="8">
        <v>2</v>
      </c>
      <c r="BA51" s="8">
        <v>4</v>
      </c>
      <c r="BB51" s="8">
        <v>0.5</v>
      </c>
      <c r="BC51" s="8">
        <v>124</v>
      </c>
      <c r="BD51" s="8">
        <v>129</v>
      </c>
      <c r="BE51" s="96">
        <v>0.9612403100775194</v>
      </c>
    </row>
    <row r="52" spans="1:57" ht="15">
      <c r="A52" s="80" t="s">
        <v>33</v>
      </c>
      <c r="B52" s="67">
        <v>105</v>
      </c>
      <c r="C52" s="68" t="s">
        <v>0</v>
      </c>
      <c r="D52" s="69">
        <v>41670</v>
      </c>
      <c r="E52" s="70" t="s">
        <v>62</v>
      </c>
      <c r="F52" s="63" t="s">
        <v>64</v>
      </c>
      <c r="G52" s="63" t="s">
        <v>65</v>
      </c>
      <c r="H52" s="63" t="s">
        <v>23</v>
      </c>
      <c r="I52" s="72" t="str">
        <f>J49</f>
        <v>ARCADIA</v>
      </c>
      <c r="J52" s="39" t="str">
        <f>J48</f>
        <v>VOLLEY SEMPRE VOLLEY TS</v>
      </c>
      <c r="K52" s="32"/>
      <c r="L52" s="38">
        <v>2</v>
      </c>
      <c r="M52" s="39">
        <v>0</v>
      </c>
      <c r="N52" s="13"/>
      <c r="O52" s="38">
        <v>25</v>
      </c>
      <c r="P52" s="39">
        <v>20</v>
      </c>
      <c r="Q52" s="10"/>
      <c r="R52" s="38">
        <v>25</v>
      </c>
      <c r="S52" s="39">
        <v>17</v>
      </c>
      <c r="T52" s="10"/>
      <c r="U52" s="38"/>
      <c r="V52" s="39"/>
      <c r="W52" s="7"/>
      <c r="X52" s="37"/>
      <c r="Y52" s="10"/>
      <c r="Z52" s="10"/>
      <c r="AA52" s="10"/>
      <c r="AB52" s="7"/>
      <c r="AC52" s="7"/>
      <c r="AD52" s="7"/>
      <c r="AE52" s="7"/>
      <c r="AF52" s="7"/>
      <c r="AG52" s="10"/>
      <c r="AH52" s="10"/>
      <c r="AI52" s="56"/>
      <c r="AJ52" s="10"/>
      <c r="AK52" s="10"/>
      <c r="AL52" s="8"/>
      <c r="AM52" s="8"/>
      <c r="AN52" s="8"/>
      <c r="AO52" s="8"/>
      <c r="AQ52" s="10"/>
      <c r="AR52" s="10"/>
      <c r="AS52" s="56"/>
      <c r="AT52" s="10"/>
      <c r="AU52" s="10"/>
      <c r="AV52" s="8"/>
      <c r="AW52" s="8"/>
      <c r="AY52" s="95" t="s">
        <v>87</v>
      </c>
      <c r="AZ52" s="8">
        <v>3</v>
      </c>
      <c r="BA52" s="8">
        <v>7</v>
      </c>
      <c r="BB52" s="8">
        <v>0.42857142857142855</v>
      </c>
      <c r="BC52" s="8">
        <v>236</v>
      </c>
      <c r="BD52" s="8">
        <v>225</v>
      </c>
      <c r="BE52" s="96">
        <v>1.048888888888889</v>
      </c>
    </row>
    <row r="53" spans="1:57" ht="15.75" thickBot="1">
      <c r="A53" s="211" t="s">
        <v>33</v>
      </c>
      <c r="B53" s="212">
        <v>106</v>
      </c>
      <c r="C53" s="213" t="s">
        <v>1</v>
      </c>
      <c r="D53" s="214">
        <v>41670</v>
      </c>
      <c r="E53" s="215" t="s">
        <v>67</v>
      </c>
      <c r="F53" s="216" t="s">
        <v>55</v>
      </c>
      <c r="G53" s="216" t="s">
        <v>24</v>
      </c>
      <c r="H53" s="216" t="s">
        <v>23</v>
      </c>
      <c r="I53" s="217" t="str">
        <f>I49</f>
        <v>ESTAZZO MO</v>
      </c>
      <c r="J53" s="218" t="str">
        <f>I48</f>
        <v>FARMASAN LT</v>
      </c>
      <c r="K53" s="32"/>
      <c r="L53" s="40">
        <v>0</v>
      </c>
      <c r="M53" s="41">
        <v>2</v>
      </c>
      <c r="N53" s="13"/>
      <c r="O53" s="40">
        <v>19</v>
      </c>
      <c r="P53" s="41">
        <v>25</v>
      </c>
      <c r="Q53" s="10"/>
      <c r="R53" s="40">
        <v>14</v>
      </c>
      <c r="S53" s="41">
        <v>25</v>
      </c>
      <c r="T53" s="10"/>
      <c r="U53" s="40"/>
      <c r="V53" s="41"/>
      <c r="W53" s="7"/>
      <c r="X53" s="37"/>
      <c r="Y53" s="10"/>
      <c r="Z53" s="10"/>
      <c r="AA53" s="10"/>
      <c r="AB53" s="7"/>
      <c r="AC53" s="7"/>
      <c r="AD53" s="7"/>
      <c r="AE53" s="7"/>
      <c r="AF53" s="7"/>
      <c r="AG53" s="10"/>
      <c r="AH53" s="10"/>
      <c r="AI53" s="10"/>
      <c r="AJ53" s="10"/>
      <c r="AK53" s="10"/>
      <c r="AL53" s="8"/>
      <c r="AM53" s="8"/>
      <c r="AN53" s="8"/>
      <c r="AO53" s="8"/>
      <c r="AQ53" s="10"/>
      <c r="AR53" s="10"/>
      <c r="AS53" s="10"/>
      <c r="AT53" s="10"/>
      <c r="AU53" s="10"/>
      <c r="AV53" s="8"/>
      <c r="AW53" s="8"/>
      <c r="AY53" s="95"/>
      <c r="AZ53" s="8"/>
      <c r="BA53" s="8"/>
      <c r="BB53" s="8"/>
      <c r="BC53" s="8"/>
      <c r="BD53" s="8"/>
      <c r="BE53" s="96"/>
    </row>
    <row r="54" spans="1:57" ht="15.75" thickBot="1">
      <c r="A54" s="140"/>
      <c r="B54" s="141"/>
      <c r="C54" s="142"/>
      <c r="D54" s="143"/>
      <c r="E54" s="91"/>
      <c r="F54" s="144"/>
      <c r="G54" s="144"/>
      <c r="H54" s="144"/>
      <c r="I54" s="145"/>
      <c r="J54" s="133"/>
      <c r="K54" s="32"/>
      <c r="L54" s="13"/>
      <c r="M54" s="13"/>
      <c r="N54" s="13"/>
      <c r="O54" s="13"/>
      <c r="P54" s="13"/>
      <c r="Q54" s="10"/>
      <c r="R54" s="13"/>
      <c r="S54" s="13"/>
      <c r="T54" s="10"/>
      <c r="U54" s="13"/>
      <c r="V54" s="13"/>
      <c r="W54" s="7"/>
      <c r="X54" s="37"/>
      <c r="Y54" s="10"/>
      <c r="Z54" s="10"/>
      <c r="AA54" s="10"/>
      <c r="AB54" s="7"/>
      <c r="AC54" s="7"/>
      <c r="AD54" s="7"/>
      <c r="AE54" s="7"/>
      <c r="AF54" s="7"/>
      <c r="AG54" s="10"/>
      <c r="AH54" s="10"/>
      <c r="AI54" s="10"/>
      <c r="AJ54" s="10"/>
      <c r="AK54" s="10"/>
      <c r="AL54" s="8"/>
      <c r="AM54" s="8"/>
      <c r="AN54" s="8"/>
      <c r="AO54" s="8"/>
      <c r="AQ54" s="10"/>
      <c r="AR54" s="10"/>
      <c r="AS54" s="10"/>
      <c r="AT54" s="10"/>
      <c r="AU54" s="10"/>
      <c r="AV54" s="8"/>
      <c r="AW54" s="8"/>
      <c r="AX54">
        <v>4</v>
      </c>
      <c r="AY54" s="95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96">
        <v>0</v>
      </c>
    </row>
    <row r="55" spans="1:57" ht="15.75" thickBot="1">
      <c r="A55" s="249" t="s">
        <v>44</v>
      </c>
      <c r="B55" s="250"/>
      <c r="C55" s="250"/>
      <c r="D55" s="250"/>
      <c r="E55" s="250"/>
      <c r="F55" s="250"/>
      <c r="G55" s="250"/>
      <c r="H55" s="250"/>
      <c r="I55" s="250"/>
      <c r="J55" s="251"/>
      <c r="W55" s="3"/>
      <c r="X55" s="24"/>
      <c r="Y55" s="24"/>
      <c r="Z55" s="24"/>
      <c r="AA55" s="24"/>
      <c r="AB55" s="21"/>
      <c r="AC55" s="21"/>
      <c r="AD55" s="21"/>
      <c r="AG55" s="3"/>
      <c r="AQ55" s="3"/>
      <c r="AY55" s="95" t="s">
        <v>71</v>
      </c>
      <c r="AZ55" s="8">
        <v>2</v>
      </c>
      <c r="BA55" s="8">
        <v>5</v>
      </c>
      <c r="BB55" s="8">
        <v>0.4</v>
      </c>
      <c r="BC55" s="8">
        <v>131</v>
      </c>
      <c r="BD55" s="8">
        <v>158</v>
      </c>
      <c r="BE55" s="96">
        <v>0.8291139240506329</v>
      </c>
    </row>
    <row r="56" spans="1:57" ht="15" customHeight="1" thickBot="1">
      <c r="A56" s="65" t="s">
        <v>2</v>
      </c>
      <c r="B56" s="58" t="s">
        <v>3</v>
      </c>
      <c r="C56" s="58" t="s">
        <v>4</v>
      </c>
      <c r="D56" s="66" t="s">
        <v>5</v>
      </c>
      <c r="E56" s="58" t="s">
        <v>6</v>
      </c>
      <c r="F56" s="58" t="s">
        <v>19</v>
      </c>
      <c r="G56" s="58" t="s">
        <v>20</v>
      </c>
      <c r="H56" s="58" t="s">
        <v>21</v>
      </c>
      <c r="I56" s="58" t="s">
        <v>7</v>
      </c>
      <c r="J56" s="59" t="s">
        <v>8</v>
      </c>
      <c r="K56" s="30"/>
      <c r="L56" s="244" t="s">
        <v>9</v>
      </c>
      <c r="M56" s="245"/>
      <c r="N56" s="7"/>
      <c r="O56" s="244" t="s">
        <v>10</v>
      </c>
      <c r="P56" s="245"/>
      <c r="Q56" s="7"/>
      <c r="R56" s="244" t="s">
        <v>11</v>
      </c>
      <c r="S56" s="245"/>
      <c r="T56" s="30"/>
      <c r="U56" s="244" t="s">
        <v>12</v>
      </c>
      <c r="V56" s="245"/>
      <c r="W56" s="3"/>
      <c r="X56" s="24"/>
      <c r="Y56" s="24"/>
      <c r="Z56" s="24"/>
      <c r="AA56" s="24"/>
      <c r="AB56" s="21"/>
      <c r="AC56" s="21"/>
      <c r="AD56" s="21"/>
      <c r="AG56" s="46" t="s">
        <v>48</v>
      </c>
      <c r="AH56" s="47" t="s">
        <v>49</v>
      </c>
      <c r="AI56" s="47" t="s">
        <v>50</v>
      </c>
      <c r="AJ56" s="47" t="s">
        <v>51</v>
      </c>
      <c r="AK56" s="47" t="s">
        <v>47</v>
      </c>
      <c r="AL56" s="48" t="s">
        <v>52</v>
      </c>
      <c r="AM56" s="49" t="s">
        <v>53</v>
      </c>
      <c r="AN56" s="8"/>
      <c r="AO56" s="8"/>
      <c r="AQ56" s="46" t="s">
        <v>48</v>
      </c>
      <c r="AR56" s="47" t="s">
        <v>49</v>
      </c>
      <c r="AS56" s="47" t="s">
        <v>50</v>
      </c>
      <c r="AT56" s="47" t="s">
        <v>51</v>
      </c>
      <c r="AU56" s="47" t="s">
        <v>47</v>
      </c>
      <c r="AV56" s="48" t="s">
        <v>52</v>
      </c>
      <c r="AW56" s="49" t="s">
        <v>53</v>
      </c>
      <c r="AY56" s="95" t="s">
        <v>75</v>
      </c>
      <c r="AZ56" s="8">
        <v>2</v>
      </c>
      <c r="BA56" s="8">
        <v>5</v>
      </c>
      <c r="BB56" s="8">
        <v>0.4</v>
      </c>
      <c r="BC56" s="8">
        <v>124</v>
      </c>
      <c r="BD56" s="8">
        <v>154</v>
      </c>
      <c r="BE56" s="96">
        <v>0.8051948051948052</v>
      </c>
    </row>
    <row r="57" spans="1:57" ht="15" customHeight="1">
      <c r="A57" s="159" t="s">
        <v>58</v>
      </c>
      <c r="B57" s="160">
        <v>101</v>
      </c>
      <c r="C57" s="161" t="s">
        <v>0</v>
      </c>
      <c r="D57" s="162">
        <v>41670</v>
      </c>
      <c r="E57" s="163">
        <v>0.4305555555555556</v>
      </c>
      <c r="F57" s="164" t="s">
        <v>54</v>
      </c>
      <c r="G57" s="164" t="s">
        <v>63</v>
      </c>
      <c r="H57" s="164" t="s">
        <v>22</v>
      </c>
      <c r="I57" s="165" t="s">
        <v>27</v>
      </c>
      <c r="J57" s="166" t="s">
        <v>28</v>
      </c>
      <c r="K57" s="32"/>
      <c r="L57" s="29">
        <v>2</v>
      </c>
      <c r="M57" s="33">
        <v>0</v>
      </c>
      <c r="N57" s="13"/>
      <c r="O57" s="29">
        <v>25</v>
      </c>
      <c r="P57" s="33">
        <v>10</v>
      </c>
      <c r="Q57" s="7"/>
      <c r="R57" s="29">
        <v>25</v>
      </c>
      <c r="S57" s="33">
        <v>17</v>
      </c>
      <c r="T57" s="7"/>
      <c r="U57" s="29"/>
      <c r="V57" s="33"/>
      <c r="W57" s="107"/>
      <c r="X57" s="24"/>
      <c r="Y57" s="24"/>
      <c r="Z57" s="24"/>
      <c r="AA57" s="24"/>
      <c r="AB57" s="21"/>
      <c r="AC57" s="21"/>
      <c r="AD57" s="21"/>
      <c r="AE57" s="104"/>
      <c r="AF57" s="104"/>
      <c r="AG57" s="50" t="str">
        <f>I57</f>
        <v>Soleado TO</v>
      </c>
      <c r="AH57" s="31">
        <f>L57+M58+L60+M61</f>
        <v>8</v>
      </c>
      <c r="AI57" s="31">
        <f>M57+L58+M60+L61</f>
        <v>1</v>
      </c>
      <c r="AJ57" s="31">
        <f>AH57/AI57</f>
        <v>8</v>
      </c>
      <c r="AK57" s="31">
        <f>O57+R57+U57+P58+S58+V58+O60+R60+U60+P61+S61+V61</f>
        <v>206</v>
      </c>
      <c r="AL57" s="45">
        <f>P57+S57+V57+O58+R58+U58+P60+S60+V60+O61+R61+U61</f>
        <v>141</v>
      </c>
      <c r="AM57" s="51">
        <f>AK57/AL57</f>
        <v>1.4609929078014185</v>
      </c>
      <c r="AN57" s="8"/>
      <c r="AO57" s="8"/>
      <c r="AQ57" s="50" t="s">
        <v>118</v>
      </c>
      <c r="AR57" s="31">
        <v>4</v>
      </c>
      <c r="AS57" s="31">
        <v>0</v>
      </c>
      <c r="AT57" s="31" t="e">
        <v>#DIV/0!</v>
      </c>
      <c r="AU57" s="31">
        <v>60</v>
      </c>
      <c r="AV57" s="45">
        <v>35</v>
      </c>
      <c r="AW57" s="51">
        <v>1.7142857142857142</v>
      </c>
      <c r="AY57" s="95" t="s">
        <v>80</v>
      </c>
      <c r="AZ57" s="8">
        <v>0</v>
      </c>
      <c r="BA57" s="8">
        <v>6</v>
      </c>
      <c r="BB57" s="8">
        <v>0</v>
      </c>
      <c r="BC57" s="8">
        <v>109</v>
      </c>
      <c r="BD57" s="8">
        <v>150</v>
      </c>
      <c r="BE57" s="96">
        <v>0.7266666666666667</v>
      </c>
    </row>
    <row r="58" spans="1:57" s="206" customFormat="1" ht="15" customHeight="1">
      <c r="A58" s="80" t="s">
        <v>58</v>
      </c>
      <c r="B58" s="187">
        <v>102</v>
      </c>
      <c r="C58" s="188" t="s">
        <v>0</v>
      </c>
      <c r="D58" s="189">
        <v>41670</v>
      </c>
      <c r="E58" s="190" t="s">
        <v>83</v>
      </c>
      <c r="F58" s="63" t="s">
        <v>64</v>
      </c>
      <c r="G58" s="63" t="s">
        <v>65</v>
      </c>
      <c r="H58" s="63" t="s">
        <v>23</v>
      </c>
      <c r="I58" s="191" t="s">
        <v>118</v>
      </c>
      <c r="J58" s="192" t="str">
        <f>I57</f>
        <v>Soleado TO</v>
      </c>
      <c r="K58" s="193"/>
      <c r="L58" s="194">
        <v>0</v>
      </c>
      <c r="M58" s="195">
        <v>2</v>
      </c>
      <c r="N58" s="17"/>
      <c r="O58" s="194">
        <v>16</v>
      </c>
      <c r="P58" s="195">
        <v>25</v>
      </c>
      <c r="Q58" s="196"/>
      <c r="R58" s="194">
        <v>11</v>
      </c>
      <c r="S58" s="195">
        <v>25</v>
      </c>
      <c r="T58" s="196"/>
      <c r="U58" s="194"/>
      <c r="V58" s="195"/>
      <c r="W58" s="197"/>
      <c r="X58" s="198"/>
      <c r="Y58" s="198"/>
      <c r="Z58" s="198"/>
      <c r="AA58" s="198"/>
      <c r="AB58" s="199"/>
      <c r="AC58" s="199"/>
      <c r="AD58" s="199"/>
      <c r="AE58" s="200"/>
      <c r="AF58" s="200"/>
      <c r="AG58" s="201" t="str">
        <f>J57</f>
        <v>Tarighemar AT</v>
      </c>
      <c r="AH58" s="202">
        <f>M57+L59+M60+L62</f>
        <v>0</v>
      </c>
      <c r="AI58" s="202">
        <f>L57+M59+L60+M62</f>
        <v>8</v>
      </c>
      <c r="AJ58" s="31">
        <f>AH58/AI58</f>
        <v>0</v>
      </c>
      <c r="AK58" s="202">
        <f>P57+S57+V57+O59+R59+U59+P60+S60+V60+O62+R62+U62</f>
        <v>95</v>
      </c>
      <c r="AL58" s="203">
        <f>O57+R57+P59+S59+V59+O60+R60+U60+P62+S62+V62</f>
        <v>160</v>
      </c>
      <c r="AM58" s="51">
        <f>AK58/AL58</f>
        <v>0.59375</v>
      </c>
      <c r="AN58" s="205"/>
      <c r="AO58" s="205"/>
      <c r="AQ58" s="201" t="s">
        <v>27</v>
      </c>
      <c r="AR58" s="202">
        <v>4</v>
      </c>
      <c r="AS58" s="202">
        <v>0</v>
      </c>
      <c r="AT58" s="202" t="e">
        <v>#DIV/0!</v>
      </c>
      <c r="AU58" s="202">
        <v>100</v>
      </c>
      <c r="AV58" s="203">
        <v>60</v>
      </c>
      <c r="AW58" s="204">
        <v>1.6666666666666667</v>
      </c>
      <c r="AY58" s="219" t="s">
        <v>123</v>
      </c>
      <c r="AZ58" s="205">
        <v>0</v>
      </c>
      <c r="BA58" s="205">
        <v>6</v>
      </c>
      <c r="BB58" s="205">
        <v>0</v>
      </c>
      <c r="BC58" s="205">
        <v>0</v>
      </c>
      <c r="BD58" s="205">
        <v>150</v>
      </c>
      <c r="BE58" s="220">
        <v>0</v>
      </c>
    </row>
    <row r="59" spans="1:57" s="206" customFormat="1" ht="15" customHeight="1">
      <c r="A59" s="80" t="s">
        <v>58</v>
      </c>
      <c r="B59" s="187">
        <v>103</v>
      </c>
      <c r="C59" s="188" t="s">
        <v>60</v>
      </c>
      <c r="D59" s="189">
        <v>41671</v>
      </c>
      <c r="E59" s="190" t="s">
        <v>114</v>
      </c>
      <c r="F59" s="63" t="s">
        <v>57</v>
      </c>
      <c r="G59" s="63" t="s">
        <v>24</v>
      </c>
      <c r="H59" s="63" t="s">
        <v>23</v>
      </c>
      <c r="I59" s="191" t="str">
        <f>J57</f>
        <v>Tarighemar AT</v>
      </c>
      <c r="J59" s="192" t="str">
        <f>I58</f>
        <v>Girasoli TO</v>
      </c>
      <c r="K59" s="193"/>
      <c r="L59" s="194">
        <v>0</v>
      </c>
      <c r="M59" s="195">
        <v>2</v>
      </c>
      <c r="N59" s="17"/>
      <c r="O59" s="194">
        <v>10</v>
      </c>
      <c r="P59" s="195">
        <v>15</v>
      </c>
      <c r="Q59" s="196"/>
      <c r="R59" s="194">
        <v>10</v>
      </c>
      <c r="S59" s="195">
        <v>15</v>
      </c>
      <c r="T59" s="196"/>
      <c r="U59" s="194"/>
      <c r="V59" s="195"/>
      <c r="W59" s="197"/>
      <c r="X59" s="198"/>
      <c r="Y59" s="198"/>
      <c r="Z59" s="198"/>
      <c r="AA59" s="198"/>
      <c r="AB59" s="199"/>
      <c r="AC59" s="199"/>
      <c r="AD59" s="199"/>
      <c r="AE59" s="200"/>
      <c r="AF59" s="200"/>
      <c r="AG59" s="201" t="str">
        <f>I58</f>
        <v>Girasoli TO</v>
      </c>
      <c r="AH59" s="202">
        <f>L58+M59+L61+M62</f>
        <v>5</v>
      </c>
      <c r="AI59" s="202">
        <f>M58+L59+M61+L62</f>
        <v>4</v>
      </c>
      <c r="AJ59" s="31">
        <f>AH59/AI59</f>
        <v>1.25</v>
      </c>
      <c r="AK59" s="202">
        <f>O58+R58+U58+P59+S59+V59+O61+R61+U61+P62+S62+V62</f>
        <v>141</v>
      </c>
      <c r="AL59" s="203">
        <f>P58+S58+V58+O59+R59+U59+P61+S61+V61+O62+R62+U62</f>
        <v>141</v>
      </c>
      <c r="AM59" s="51">
        <f>AK59/AL59</f>
        <v>1</v>
      </c>
      <c r="AN59" s="205"/>
      <c r="AO59" s="205"/>
      <c r="AQ59" s="201" t="s">
        <v>28</v>
      </c>
      <c r="AR59" s="202">
        <v>0</v>
      </c>
      <c r="AS59" s="202">
        <v>8</v>
      </c>
      <c r="AT59" s="202">
        <v>0</v>
      </c>
      <c r="AU59" s="202">
        <v>95</v>
      </c>
      <c r="AV59" s="203">
        <v>160</v>
      </c>
      <c r="AW59" s="204">
        <v>0.59375</v>
      </c>
      <c r="AY59" s="219"/>
      <c r="AZ59" s="205"/>
      <c r="BA59" s="205"/>
      <c r="BB59" s="205"/>
      <c r="BC59" s="205"/>
      <c r="BD59" s="205"/>
      <c r="BE59" s="220"/>
    </row>
    <row r="60" spans="1:57" ht="15" customHeight="1">
      <c r="A60" s="80" t="s">
        <v>58</v>
      </c>
      <c r="B60" s="67">
        <v>104</v>
      </c>
      <c r="C60" s="68" t="s">
        <v>60</v>
      </c>
      <c r="D60" s="69">
        <v>41671</v>
      </c>
      <c r="E60" s="70" t="s">
        <v>114</v>
      </c>
      <c r="F60" s="63" t="s">
        <v>26</v>
      </c>
      <c r="G60" s="63" t="s">
        <v>24</v>
      </c>
      <c r="H60" s="63" t="s">
        <v>23</v>
      </c>
      <c r="I60" s="72" t="str">
        <f aca="true" t="shared" si="20" ref="I60:J62">I57</f>
        <v>Soleado TO</v>
      </c>
      <c r="J60" s="39" t="str">
        <f t="shared" si="20"/>
        <v>Tarighemar AT</v>
      </c>
      <c r="K60" s="32"/>
      <c r="L60" s="6">
        <v>2</v>
      </c>
      <c r="M60" s="44">
        <v>0</v>
      </c>
      <c r="N60" s="13"/>
      <c r="O60" s="6">
        <v>25</v>
      </c>
      <c r="P60" s="44">
        <v>22</v>
      </c>
      <c r="Q60" s="7"/>
      <c r="R60" s="6">
        <v>25</v>
      </c>
      <c r="S60" s="44">
        <v>11</v>
      </c>
      <c r="T60" s="7"/>
      <c r="U60" s="6"/>
      <c r="V60" s="44"/>
      <c r="W60" s="107"/>
      <c r="X60" s="24"/>
      <c r="Y60" s="24"/>
      <c r="Z60" s="24"/>
      <c r="AA60" s="24"/>
      <c r="AB60" s="21"/>
      <c r="AC60" s="21"/>
      <c r="AD60" s="21"/>
      <c r="AE60" s="104"/>
      <c r="AF60" s="104"/>
      <c r="AG60" s="50"/>
      <c r="AH60" s="31"/>
      <c r="AI60" s="31"/>
      <c r="AJ60" s="31"/>
      <c r="AK60" s="31"/>
      <c r="AL60" s="45"/>
      <c r="AM60" s="51"/>
      <c r="AN60" s="8"/>
      <c r="AO60" s="8"/>
      <c r="AQ60" s="50"/>
      <c r="AR60" s="31"/>
      <c r="AS60" s="31"/>
      <c r="AT60" s="31"/>
      <c r="AU60" s="31"/>
      <c r="AV60" s="45"/>
      <c r="AW60" s="51"/>
      <c r="AY60" s="95"/>
      <c r="AZ60" s="8"/>
      <c r="BA60" s="8"/>
      <c r="BB60" s="8"/>
      <c r="BC60" s="8"/>
      <c r="BD60" s="8"/>
      <c r="BE60" s="96"/>
    </row>
    <row r="61" spans="1:57" ht="15" customHeight="1">
      <c r="A61" s="80" t="s">
        <v>58</v>
      </c>
      <c r="B61" s="67">
        <v>105</v>
      </c>
      <c r="C61" s="68" t="s">
        <v>60</v>
      </c>
      <c r="D61" s="69">
        <v>41671</v>
      </c>
      <c r="E61" s="70" t="s">
        <v>115</v>
      </c>
      <c r="F61" s="63" t="s">
        <v>109</v>
      </c>
      <c r="G61" s="63" t="s">
        <v>24</v>
      </c>
      <c r="H61" s="63" t="s">
        <v>23</v>
      </c>
      <c r="I61" s="72" t="str">
        <f t="shared" si="20"/>
        <v>Girasoli TO</v>
      </c>
      <c r="J61" s="39" t="str">
        <f t="shared" si="20"/>
        <v>Soleado TO</v>
      </c>
      <c r="K61" s="32"/>
      <c r="L61" s="102">
        <v>1</v>
      </c>
      <c r="M61" s="39">
        <v>2</v>
      </c>
      <c r="N61" s="13"/>
      <c r="O61" s="102">
        <v>16</v>
      </c>
      <c r="P61" s="39">
        <v>25</v>
      </c>
      <c r="Q61" s="7"/>
      <c r="R61" s="102">
        <v>25</v>
      </c>
      <c r="S61" s="39">
        <v>16</v>
      </c>
      <c r="T61" s="7"/>
      <c r="U61" s="102">
        <v>13</v>
      </c>
      <c r="V61" s="39">
        <v>15</v>
      </c>
      <c r="W61" s="107"/>
      <c r="X61" s="24"/>
      <c r="Y61" s="24"/>
      <c r="Z61" s="24"/>
      <c r="AA61" s="24"/>
      <c r="AB61" s="21"/>
      <c r="AC61" s="21"/>
      <c r="AD61" s="21"/>
      <c r="AE61" s="104"/>
      <c r="AF61" s="104"/>
      <c r="AG61" s="50"/>
      <c r="AH61" s="31"/>
      <c r="AI61" s="31"/>
      <c r="AJ61" s="31"/>
      <c r="AK61" s="31"/>
      <c r="AL61" s="45"/>
      <c r="AM61" s="51"/>
      <c r="AN61" s="8"/>
      <c r="AO61" s="8"/>
      <c r="AQ61" s="50"/>
      <c r="AR61" s="31"/>
      <c r="AS61" s="31"/>
      <c r="AT61" s="31"/>
      <c r="AU61" s="31"/>
      <c r="AV61" s="45"/>
      <c r="AW61" s="51"/>
      <c r="AY61" s="95"/>
      <c r="AZ61" s="8"/>
      <c r="BA61" s="8"/>
      <c r="BB61" s="8"/>
      <c r="BC61" s="8"/>
      <c r="BD61" s="8"/>
      <c r="BE61" s="96"/>
    </row>
    <row r="62" spans="1:57" ht="15" customHeight="1" thickBot="1">
      <c r="A62" s="81" t="s">
        <v>58</v>
      </c>
      <c r="B62" s="82">
        <v>106</v>
      </c>
      <c r="C62" s="83" t="s">
        <v>60</v>
      </c>
      <c r="D62" s="84">
        <v>41671</v>
      </c>
      <c r="E62" s="85" t="s">
        <v>113</v>
      </c>
      <c r="F62" s="64" t="s">
        <v>57</v>
      </c>
      <c r="G62" s="64" t="s">
        <v>24</v>
      </c>
      <c r="H62" s="64" t="s">
        <v>23</v>
      </c>
      <c r="I62" s="86" t="str">
        <f t="shared" si="20"/>
        <v>Tarighemar AT</v>
      </c>
      <c r="J62" s="41" t="str">
        <f t="shared" si="20"/>
        <v>Girasoli TO</v>
      </c>
      <c r="K62" s="32"/>
      <c r="L62" s="28">
        <v>0</v>
      </c>
      <c r="M62" s="41">
        <v>2</v>
      </c>
      <c r="N62" s="13"/>
      <c r="O62" s="28">
        <v>8</v>
      </c>
      <c r="P62" s="41">
        <v>15</v>
      </c>
      <c r="Q62" s="7"/>
      <c r="R62" s="28">
        <v>7</v>
      </c>
      <c r="S62" s="41">
        <v>15</v>
      </c>
      <c r="T62" s="7"/>
      <c r="U62" s="28"/>
      <c r="V62" s="41"/>
      <c r="W62" s="107"/>
      <c r="X62" s="24"/>
      <c r="Y62" s="24"/>
      <c r="Z62" s="24"/>
      <c r="AA62" s="24"/>
      <c r="AB62" s="21"/>
      <c r="AC62" s="21"/>
      <c r="AD62" s="21"/>
      <c r="AE62" s="104"/>
      <c r="AF62" s="104"/>
      <c r="AG62" s="52"/>
      <c r="AH62" s="53"/>
      <c r="AI62" s="53"/>
      <c r="AJ62" s="53"/>
      <c r="AK62" s="53"/>
      <c r="AL62" s="54"/>
      <c r="AM62" s="208"/>
      <c r="AN62" s="8"/>
      <c r="AO62" s="8"/>
      <c r="AQ62" s="52"/>
      <c r="AR62" s="53"/>
      <c r="AS62" s="53"/>
      <c r="AT62" s="53"/>
      <c r="AU62" s="53"/>
      <c r="AV62" s="54"/>
      <c r="AW62" s="208"/>
      <c r="AY62" s="97"/>
      <c r="AZ62" s="98"/>
      <c r="BA62" s="98"/>
      <c r="BB62" s="98"/>
      <c r="BC62" s="98"/>
      <c r="BD62" s="98"/>
      <c r="BE62" s="99"/>
    </row>
    <row r="63" spans="1:49" ht="15" customHeight="1" thickBot="1">
      <c r="A63" s="12"/>
      <c r="B63" s="25"/>
      <c r="C63" s="14"/>
      <c r="D63" s="15"/>
      <c r="E63" s="26"/>
      <c r="F63" s="11"/>
      <c r="G63" s="11"/>
      <c r="H63" s="11"/>
      <c r="I63" s="4"/>
      <c r="J63" s="4"/>
      <c r="K63" s="1"/>
      <c r="L63" s="4"/>
      <c r="M63" s="4"/>
      <c r="N63" s="4"/>
      <c r="O63" s="4"/>
      <c r="P63" s="4"/>
      <c r="R63" s="4"/>
      <c r="S63" s="4"/>
      <c r="U63" s="4"/>
      <c r="V63" s="4"/>
      <c r="W63" s="107"/>
      <c r="X63" s="109"/>
      <c r="Y63" s="109"/>
      <c r="Z63" s="109"/>
      <c r="AA63" s="109"/>
      <c r="AB63" s="109"/>
      <c r="AC63" s="109"/>
      <c r="AD63" s="109"/>
      <c r="AE63" s="24"/>
      <c r="AF63" s="24"/>
      <c r="AG63" s="110"/>
      <c r="AH63" s="111"/>
      <c r="AI63" s="111"/>
      <c r="AJ63" s="111"/>
      <c r="AK63" s="111"/>
      <c r="AL63" s="111"/>
      <c r="AM63" s="111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</row>
    <row r="64" spans="1:51" ht="15" customHeight="1" thickBot="1">
      <c r="A64" s="249" t="s">
        <v>92</v>
      </c>
      <c r="B64" s="250"/>
      <c r="C64" s="250"/>
      <c r="D64" s="250"/>
      <c r="E64" s="250"/>
      <c r="F64" s="250"/>
      <c r="G64" s="250"/>
      <c r="H64" s="250"/>
      <c r="I64" s="250"/>
      <c r="J64" s="251"/>
      <c r="K64" s="1"/>
      <c r="L64" s="4"/>
      <c r="M64" s="4"/>
      <c r="N64" s="4"/>
      <c r="O64" s="4"/>
      <c r="P64" s="4"/>
      <c r="Q64" s="8"/>
      <c r="R64" s="4"/>
      <c r="S64" s="4"/>
      <c r="T64" s="8"/>
      <c r="U64" s="4"/>
      <c r="V64" s="4"/>
      <c r="W64" s="107"/>
      <c r="X64" s="113"/>
      <c r="Y64" s="109"/>
      <c r="Z64" s="109"/>
      <c r="AA64" s="109"/>
      <c r="AB64" s="114"/>
      <c r="AC64" s="114"/>
      <c r="AD64" s="115"/>
      <c r="AE64" s="24"/>
      <c r="AF64" s="24"/>
      <c r="AG64" s="111"/>
      <c r="AH64" s="111"/>
      <c r="AI64" s="111"/>
      <c r="AJ64" s="111"/>
      <c r="AK64" s="111"/>
      <c r="AL64" s="111"/>
      <c r="AM64" s="111"/>
      <c r="AN64" s="104"/>
      <c r="AO64" s="104"/>
      <c r="AP64" s="104"/>
      <c r="AQ64" s="104" t="s">
        <v>124</v>
      </c>
      <c r="AR64" s="104"/>
      <c r="AS64" s="104"/>
      <c r="AT64" s="104"/>
      <c r="AU64" s="104"/>
      <c r="AV64" s="104"/>
      <c r="AW64" s="104"/>
      <c r="AY64" s="221" t="s">
        <v>125</v>
      </c>
    </row>
    <row r="65" spans="1:57" ht="15" customHeight="1" thickBot="1">
      <c r="A65" s="65" t="s">
        <v>2</v>
      </c>
      <c r="B65" s="58" t="s">
        <v>3</v>
      </c>
      <c r="C65" s="58" t="s">
        <v>4</v>
      </c>
      <c r="D65" s="66" t="s">
        <v>5</v>
      </c>
      <c r="E65" s="58" t="s">
        <v>6</v>
      </c>
      <c r="F65" s="58" t="s">
        <v>19</v>
      </c>
      <c r="G65" s="58" t="s">
        <v>20</v>
      </c>
      <c r="H65" s="58" t="s">
        <v>21</v>
      </c>
      <c r="I65" s="58" t="s">
        <v>7</v>
      </c>
      <c r="J65" s="59" t="s">
        <v>8</v>
      </c>
      <c r="K65" s="30"/>
      <c r="L65" s="244" t="s">
        <v>9</v>
      </c>
      <c r="M65" s="245"/>
      <c r="N65" s="30"/>
      <c r="O65" s="244" t="s">
        <v>10</v>
      </c>
      <c r="P65" s="245"/>
      <c r="Q65" s="30"/>
      <c r="R65" s="244" t="s">
        <v>11</v>
      </c>
      <c r="S65" s="245"/>
      <c r="T65" s="30"/>
      <c r="U65" s="244" t="s">
        <v>12</v>
      </c>
      <c r="V65" s="245"/>
      <c r="AG65" s="46" t="s">
        <v>48</v>
      </c>
      <c r="AH65" s="47" t="s">
        <v>49</v>
      </c>
      <c r="AI65" s="47" t="s">
        <v>50</v>
      </c>
      <c r="AJ65" s="47" t="s">
        <v>51</v>
      </c>
      <c r="AK65" s="47" t="s">
        <v>47</v>
      </c>
      <c r="AL65" s="48" t="s">
        <v>52</v>
      </c>
      <c r="AM65" s="49" t="s">
        <v>53</v>
      </c>
      <c r="AN65" s="8"/>
      <c r="AO65" s="8"/>
      <c r="AQ65" s="46" t="s">
        <v>48</v>
      </c>
      <c r="AR65" s="47" t="s">
        <v>49</v>
      </c>
      <c r="AS65" s="47" t="s">
        <v>50</v>
      </c>
      <c r="AT65" s="47" t="s">
        <v>51</v>
      </c>
      <c r="AU65" s="47" t="s">
        <v>47</v>
      </c>
      <c r="AV65" s="48" t="s">
        <v>52</v>
      </c>
      <c r="AW65" s="49" t="s">
        <v>53</v>
      </c>
      <c r="AX65">
        <v>1</v>
      </c>
      <c r="AY65" s="92" t="str">
        <f>AQ66</f>
        <v>CASELETTE TO</v>
      </c>
      <c r="AZ65" s="93"/>
      <c r="BA65" s="93"/>
      <c r="BB65" s="93"/>
      <c r="BC65" s="93"/>
      <c r="BD65" s="93"/>
      <c r="BE65" s="94"/>
    </row>
    <row r="66" spans="1:57" ht="15" customHeight="1" thickBot="1">
      <c r="A66" s="73" t="s">
        <v>91</v>
      </c>
      <c r="B66" s="74" t="s">
        <v>34</v>
      </c>
      <c r="C66" s="75" t="s">
        <v>38</v>
      </c>
      <c r="D66" s="76">
        <v>41671</v>
      </c>
      <c r="E66" s="77">
        <v>0.3958333333333333</v>
      </c>
      <c r="F66" s="78" t="s">
        <v>57</v>
      </c>
      <c r="G66" s="78" t="s">
        <v>24</v>
      </c>
      <c r="H66" s="78" t="s">
        <v>23</v>
      </c>
      <c r="I66" s="79" t="str">
        <f>AY49</f>
        <v>A SAM STOF MO</v>
      </c>
      <c r="J66" s="60" t="str">
        <f>AY46</f>
        <v>NON SOLO BIKE PD</v>
      </c>
      <c r="K66" s="32"/>
      <c r="L66" s="29">
        <v>0</v>
      </c>
      <c r="M66" s="33">
        <v>2</v>
      </c>
      <c r="N66" s="34"/>
      <c r="O66" s="29">
        <v>13</v>
      </c>
      <c r="P66" s="33">
        <v>25</v>
      </c>
      <c r="Q66" s="35"/>
      <c r="R66" s="29">
        <v>18</v>
      </c>
      <c r="S66" s="33">
        <v>25</v>
      </c>
      <c r="T66" s="36"/>
      <c r="U66" s="29"/>
      <c r="V66" s="33"/>
      <c r="W66" s="20"/>
      <c r="X66" s="22"/>
      <c r="Y66" s="22"/>
      <c r="Z66" s="22"/>
      <c r="AA66" s="22"/>
      <c r="AB66" s="22"/>
      <c r="AC66" s="22"/>
      <c r="AD66" s="22"/>
      <c r="AE66" s="22"/>
      <c r="AF66" s="22"/>
      <c r="AG66" s="50" t="str">
        <f>I66</f>
        <v>A SAM STOF MO</v>
      </c>
      <c r="AH66" s="31">
        <f>L66+M67</f>
        <v>0</v>
      </c>
      <c r="AI66" s="31">
        <f>M66+L67</f>
        <v>4</v>
      </c>
      <c r="AJ66" s="31">
        <f>AH66/AI66</f>
        <v>0</v>
      </c>
      <c r="AK66" s="31">
        <f>O66+R66+P67+S67</f>
        <v>64</v>
      </c>
      <c r="AL66" s="45">
        <f>P66+S66+O67+R67+U67+V66</f>
        <v>100</v>
      </c>
      <c r="AM66" s="51">
        <f>AK66/AL66</f>
        <v>0.64</v>
      </c>
      <c r="AN66" s="8"/>
      <c r="AO66" s="8"/>
      <c r="AQ66" s="50" t="s">
        <v>89</v>
      </c>
      <c r="AR66" s="31">
        <v>4</v>
      </c>
      <c r="AS66" s="31">
        <v>1</v>
      </c>
      <c r="AT66" s="31">
        <v>4</v>
      </c>
      <c r="AU66" s="31">
        <v>120</v>
      </c>
      <c r="AV66" s="45">
        <v>96</v>
      </c>
      <c r="AW66" s="51">
        <v>1.25</v>
      </c>
      <c r="AY66" s="95" t="str">
        <f>AQ71</f>
        <v>FARMASAN LT</v>
      </c>
      <c r="AZ66" s="8"/>
      <c r="BA66" s="8"/>
      <c r="BB66" s="8"/>
      <c r="BC66" s="8"/>
      <c r="BD66" s="8"/>
      <c r="BE66" s="96"/>
    </row>
    <row r="67" spans="1:57" ht="15" customHeight="1" thickBot="1">
      <c r="A67" s="80" t="s">
        <v>91</v>
      </c>
      <c r="B67" s="67" t="s">
        <v>35</v>
      </c>
      <c r="C67" s="68" t="s">
        <v>38</v>
      </c>
      <c r="D67" s="69">
        <v>41671</v>
      </c>
      <c r="E67" s="70" t="s">
        <v>99</v>
      </c>
      <c r="F67" s="63" t="s">
        <v>57</v>
      </c>
      <c r="G67" s="63" t="s">
        <v>24</v>
      </c>
      <c r="H67" s="63" t="s">
        <v>23</v>
      </c>
      <c r="I67" s="71" t="str">
        <f>AY36</f>
        <v>CASELETTE TO</v>
      </c>
      <c r="J67" s="62" t="str">
        <f>I66</f>
        <v>A SAM STOF MO</v>
      </c>
      <c r="K67" s="32"/>
      <c r="L67" s="29">
        <v>2</v>
      </c>
      <c r="M67" s="33">
        <v>0</v>
      </c>
      <c r="N67" s="13"/>
      <c r="O67" s="38">
        <v>25</v>
      </c>
      <c r="P67" s="39">
        <v>17</v>
      </c>
      <c r="Q67" s="10"/>
      <c r="R67" s="38">
        <v>25</v>
      </c>
      <c r="S67" s="39">
        <v>16</v>
      </c>
      <c r="T67" s="10"/>
      <c r="U67" s="38"/>
      <c r="V67" s="39"/>
      <c r="W67" s="3"/>
      <c r="X67" s="10"/>
      <c r="Y67" s="10"/>
      <c r="Z67" s="10"/>
      <c r="AA67" s="10"/>
      <c r="AB67" s="10"/>
      <c r="AC67" s="10"/>
      <c r="AD67" s="10"/>
      <c r="AE67" s="10"/>
      <c r="AF67" s="10"/>
      <c r="AG67" s="50" t="str">
        <f>J66</f>
        <v>NON SOLO BIKE PD</v>
      </c>
      <c r="AH67" s="31">
        <f>M66+M68</f>
        <v>3</v>
      </c>
      <c r="AI67" s="31">
        <f>L66+L68</f>
        <v>2</v>
      </c>
      <c r="AJ67" s="31">
        <f>AH67/AI67</f>
        <v>1.5</v>
      </c>
      <c r="AK67" s="31">
        <f>P66+S66+P68+S68</f>
        <v>95</v>
      </c>
      <c r="AL67" s="45">
        <f>U66+U6866+R66+O68+R68+O66+U68</f>
        <v>101</v>
      </c>
      <c r="AM67" s="51">
        <f>AK67/AL67</f>
        <v>0.9405940594059405</v>
      </c>
      <c r="AN67" s="8"/>
      <c r="AO67" s="8"/>
      <c r="AQ67" s="50" t="s">
        <v>73</v>
      </c>
      <c r="AR67" s="31">
        <v>3</v>
      </c>
      <c r="AS67" s="31">
        <v>2</v>
      </c>
      <c r="AT67" s="31">
        <v>1.5</v>
      </c>
      <c r="AU67" s="31">
        <v>95</v>
      </c>
      <c r="AV67" s="45">
        <v>101</v>
      </c>
      <c r="AW67" s="51">
        <v>0.9405940594059405</v>
      </c>
      <c r="AY67" s="95" t="str">
        <f>AQ76</f>
        <v>ARCA VOLLEY TO</v>
      </c>
      <c r="AZ67" s="8"/>
      <c r="BA67" s="8"/>
      <c r="BB67" s="8"/>
      <c r="BC67" s="8"/>
      <c r="BD67" s="8"/>
      <c r="BE67" s="96"/>
    </row>
    <row r="68" spans="1:57" ht="15" customHeight="1" thickBot="1">
      <c r="A68" s="81" t="s">
        <v>91</v>
      </c>
      <c r="B68" s="167" t="s">
        <v>36</v>
      </c>
      <c r="C68" s="168" t="s">
        <v>38</v>
      </c>
      <c r="D68" s="84">
        <v>41671</v>
      </c>
      <c r="E68" s="85" t="s">
        <v>100</v>
      </c>
      <c r="F68" s="64" t="s">
        <v>57</v>
      </c>
      <c r="G68" s="64" t="s">
        <v>24</v>
      </c>
      <c r="H68" s="64" t="s">
        <v>23</v>
      </c>
      <c r="I68" s="169" t="str">
        <f>I67</f>
        <v>CASELETTE TO</v>
      </c>
      <c r="J68" s="170" t="str">
        <f>J66</f>
        <v>NON SOLO BIKE PD</v>
      </c>
      <c r="K68" s="32"/>
      <c r="L68" s="29">
        <v>2</v>
      </c>
      <c r="M68" s="33">
        <v>1</v>
      </c>
      <c r="N68" s="13"/>
      <c r="O68" s="38">
        <v>25</v>
      </c>
      <c r="P68" s="39">
        <v>27</v>
      </c>
      <c r="Q68" s="10"/>
      <c r="R68" s="38">
        <v>25</v>
      </c>
      <c r="S68" s="39">
        <v>18</v>
      </c>
      <c r="T68" s="10"/>
      <c r="U68" s="38">
        <v>20</v>
      </c>
      <c r="V68" s="39">
        <v>18</v>
      </c>
      <c r="W68" s="3"/>
      <c r="X68" s="37"/>
      <c r="Y68" s="10"/>
      <c r="Z68" s="10"/>
      <c r="AA68" s="10"/>
      <c r="AB68" s="55"/>
      <c r="AC68" s="55"/>
      <c r="AD68" s="7"/>
      <c r="AE68" s="7"/>
      <c r="AF68" s="7"/>
      <c r="AG68" s="52" t="str">
        <f>I67</f>
        <v>CASELETTE TO</v>
      </c>
      <c r="AH68" s="53">
        <f>L68+L67</f>
        <v>4</v>
      </c>
      <c r="AI68" s="53">
        <f>M68+M67</f>
        <v>1</v>
      </c>
      <c r="AJ68" s="53">
        <f>AH68/AI68</f>
        <v>4</v>
      </c>
      <c r="AK68" s="53">
        <f>O68+R68+U67+R67+O67+U68</f>
        <v>120</v>
      </c>
      <c r="AL68" s="54">
        <f>P68+S68+V68+V67+S67+P67</f>
        <v>96</v>
      </c>
      <c r="AM68" s="208">
        <f>AK68/AL68</f>
        <v>1.25</v>
      </c>
      <c r="AN68" s="8"/>
      <c r="AO68" s="8"/>
      <c r="AQ68" s="52" t="s">
        <v>90</v>
      </c>
      <c r="AR68" s="53">
        <v>0</v>
      </c>
      <c r="AS68" s="53">
        <v>4</v>
      </c>
      <c r="AT68" s="53">
        <v>0</v>
      </c>
      <c r="AU68" s="53">
        <v>64</v>
      </c>
      <c r="AV68" s="54">
        <v>100</v>
      </c>
      <c r="AW68" s="208">
        <v>0.64</v>
      </c>
      <c r="AY68" s="95" t="str">
        <f>AQ81</f>
        <v>ESTA VOLLEY PD</v>
      </c>
      <c r="AZ68" s="8"/>
      <c r="BA68" s="8"/>
      <c r="BB68" s="8"/>
      <c r="BC68" s="8"/>
      <c r="BD68" s="8"/>
      <c r="BE68" s="96"/>
    </row>
    <row r="69" spans="1:57" ht="15" customHeight="1" thickBot="1">
      <c r="A69" s="249" t="s">
        <v>93</v>
      </c>
      <c r="B69" s="250"/>
      <c r="C69" s="250"/>
      <c r="D69" s="250"/>
      <c r="E69" s="250"/>
      <c r="F69" s="250"/>
      <c r="G69" s="250"/>
      <c r="H69" s="250"/>
      <c r="I69" s="250"/>
      <c r="J69" s="251"/>
      <c r="K69" s="1"/>
      <c r="L69" s="4"/>
      <c r="M69" s="4"/>
      <c r="N69" s="4"/>
      <c r="O69" s="4"/>
      <c r="P69" s="4"/>
      <c r="Q69" s="8"/>
      <c r="R69" s="4"/>
      <c r="S69" s="4"/>
      <c r="T69" s="8"/>
      <c r="U69" s="4"/>
      <c r="V69" s="4"/>
      <c r="W69" s="3"/>
      <c r="X69" s="37"/>
      <c r="Y69" s="10"/>
      <c r="Z69" s="10"/>
      <c r="AA69" s="10"/>
      <c r="AB69" s="55"/>
      <c r="AC69" s="55"/>
      <c r="AD69" s="7"/>
      <c r="AE69" s="7"/>
      <c r="AF69" s="7"/>
      <c r="AG69" s="10"/>
      <c r="AH69" s="10"/>
      <c r="AI69" s="10"/>
      <c r="AJ69" s="10"/>
      <c r="AK69" s="10"/>
      <c r="AL69" s="8"/>
      <c r="AM69" s="8"/>
      <c r="AN69" s="8"/>
      <c r="AO69" s="8"/>
      <c r="AY69" s="95"/>
      <c r="AZ69" s="8"/>
      <c r="BA69" s="8"/>
      <c r="BB69" s="8"/>
      <c r="BC69" s="8"/>
      <c r="BD69" s="8"/>
      <c r="BE69" s="96"/>
    </row>
    <row r="70" spans="1:58" ht="15" customHeight="1" thickBot="1">
      <c r="A70" s="65" t="s">
        <v>2</v>
      </c>
      <c r="B70" s="58" t="s">
        <v>3</v>
      </c>
      <c r="C70" s="58" t="s">
        <v>4</v>
      </c>
      <c r="D70" s="66" t="s">
        <v>5</v>
      </c>
      <c r="E70" s="58" t="s">
        <v>6</v>
      </c>
      <c r="F70" s="58" t="s">
        <v>19</v>
      </c>
      <c r="G70" s="58" t="s">
        <v>20</v>
      </c>
      <c r="H70" s="58" t="s">
        <v>21</v>
      </c>
      <c r="I70" s="58" t="s">
        <v>7</v>
      </c>
      <c r="J70" s="59" t="s">
        <v>8</v>
      </c>
      <c r="K70" s="30"/>
      <c r="L70" s="244" t="s">
        <v>9</v>
      </c>
      <c r="M70" s="245"/>
      <c r="N70" s="30"/>
      <c r="O70" s="244" t="s">
        <v>10</v>
      </c>
      <c r="P70" s="245"/>
      <c r="Q70" s="30"/>
      <c r="R70" s="244" t="s">
        <v>11</v>
      </c>
      <c r="S70" s="245"/>
      <c r="T70" s="30"/>
      <c r="U70" s="244" t="s">
        <v>12</v>
      </c>
      <c r="V70" s="245"/>
      <c r="W70" s="3"/>
      <c r="X70" s="37"/>
      <c r="Y70" s="10"/>
      <c r="Z70" s="10"/>
      <c r="AA70" s="10"/>
      <c r="AB70" s="55"/>
      <c r="AC70" s="55"/>
      <c r="AD70" s="7"/>
      <c r="AE70" s="7"/>
      <c r="AF70" s="7"/>
      <c r="AG70" s="46" t="s">
        <v>48</v>
      </c>
      <c r="AH70" s="47" t="s">
        <v>49</v>
      </c>
      <c r="AI70" s="47" t="s">
        <v>50</v>
      </c>
      <c r="AJ70" s="47" t="s">
        <v>51</v>
      </c>
      <c r="AK70" s="47" t="s">
        <v>47</v>
      </c>
      <c r="AL70" s="48" t="s">
        <v>52</v>
      </c>
      <c r="AM70" s="49" t="s">
        <v>53</v>
      </c>
      <c r="AN70" s="8"/>
      <c r="AO70" s="8"/>
      <c r="AQ70" s="46" t="s">
        <v>48</v>
      </c>
      <c r="AR70" s="47" t="s">
        <v>49</v>
      </c>
      <c r="AS70" s="47" t="s">
        <v>50</v>
      </c>
      <c r="AT70" s="47" t="s">
        <v>51</v>
      </c>
      <c r="AU70" s="47" t="s">
        <v>47</v>
      </c>
      <c r="AV70" s="48" t="s">
        <v>52</v>
      </c>
      <c r="AW70" s="49" t="s">
        <v>53</v>
      </c>
      <c r="AX70">
        <v>2</v>
      </c>
      <c r="AY70" s="95" t="str">
        <f>AQ67</f>
        <v>NON SOLO BIKE PD</v>
      </c>
      <c r="AZ70" s="8"/>
      <c r="BA70" s="8"/>
      <c r="BB70" s="8"/>
      <c r="BC70" s="8"/>
      <c r="BD70" s="8"/>
      <c r="BE70" s="96"/>
      <c r="BF70" s="128"/>
    </row>
    <row r="71" spans="1:58" ht="15" customHeight="1" thickBot="1">
      <c r="A71" s="73" t="s">
        <v>96</v>
      </c>
      <c r="B71" s="74" t="s">
        <v>34</v>
      </c>
      <c r="C71" s="75" t="s">
        <v>38</v>
      </c>
      <c r="D71" s="76">
        <v>41671</v>
      </c>
      <c r="E71" s="77">
        <v>0.3958333333333333</v>
      </c>
      <c r="F71" s="78" t="s">
        <v>26</v>
      </c>
      <c r="G71" s="78" t="s">
        <v>24</v>
      </c>
      <c r="H71" s="78" t="s">
        <v>23</v>
      </c>
      <c r="I71" s="79" t="str">
        <f>AY48</f>
        <v>BARBAIOCCHI MO</v>
      </c>
      <c r="J71" s="60" t="str">
        <f>AY45</f>
        <v>VIGUVOLLEY AL</v>
      </c>
      <c r="K71" s="32"/>
      <c r="L71" s="29">
        <v>2</v>
      </c>
      <c r="M71" s="33">
        <v>0</v>
      </c>
      <c r="N71" s="34"/>
      <c r="O71" s="29">
        <v>25</v>
      </c>
      <c r="P71" s="33">
        <v>20</v>
      </c>
      <c r="Q71" s="35"/>
      <c r="R71" s="29">
        <v>25</v>
      </c>
      <c r="S71" s="33">
        <v>18</v>
      </c>
      <c r="T71" s="36"/>
      <c r="U71" s="29"/>
      <c r="V71" s="33"/>
      <c r="W71" s="3"/>
      <c r="X71" s="37"/>
      <c r="Y71" s="10"/>
      <c r="Z71" s="10"/>
      <c r="AA71" s="10"/>
      <c r="AB71" s="55"/>
      <c r="AC71" s="55"/>
      <c r="AD71" s="7"/>
      <c r="AE71" s="7"/>
      <c r="AF71" s="7"/>
      <c r="AG71" s="50" t="str">
        <f>I71</f>
        <v>BARBAIOCCHI MO</v>
      </c>
      <c r="AH71" s="31">
        <f>L71+M73</f>
        <v>2</v>
      </c>
      <c r="AI71">
        <f>M71+L73</f>
        <v>2</v>
      </c>
      <c r="AJ71" s="31">
        <f>AH71/AI71</f>
        <v>1</v>
      </c>
      <c r="AK71" s="31">
        <f>O71+R71+U71+P73+S73+V73</f>
        <v>74</v>
      </c>
      <c r="AL71" s="45">
        <f>P71+S71+V71+O73+R73+U73</f>
        <v>88</v>
      </c>
      <c r="AM71" s="51">
        <f>AK71/AL71</f>
        <v>0.8409090909090909</v>
      </c>
      <c r="AN71" s="8"/>
      <c r="AO71" s="8"/>
      <c r="AQ71" s="50" t="s">
        <v>81</v>
      </c>
      <c r="AR71" s="31">
        <v>4</v>
      </c>
      <c r="AS71" s="31">
        <v>0</v>
      </c>
      <c r="AT71" s="31" t="e">
        <v>#DIV/0!</v>
      </c>
      <c r="AU71" s="31">
        <v>100</v>
      </c>
      <c r="AV71" s="45">
        <v>42</v>
      </c>
      <c r="AW71" s="51">
        <v>2.380952380952381</v>
      </c>
      <c r="AY71" s="95" t="str">
        <f>AQ72</f>
        <v>BARBAIOCCHI MO</v>
      </c>
      <c r="AZ71" s="8"/>
      <c r="BA71" s="8"/>
      <c r="BB71" s="8"/>
      <c r="BC71" s="8"/>
      <c r="BD71" s="8"/>
      <c r="BE71" s="96"/>
      <c r="BF71" s="128"/>
    </row>
    <row r="72" spans="1:58" ht="15" customHeight="1" thickBot="1">
      <c r="A72" s="80" t="s">
        <v>96</v>
      </c>
      <c r="B72" s="67" t="s">
        <v>35</v>
      </c>
      <c r="C72" s="68" t="s">
        <v>38</v>
      </c>
      <c r="D72" s="69">
        <v>41671</v>
      </c>
      <c r="E72" s="70" t="s">
        <v>99</v>
      </c>
      <c r="F72" s="63" t="s">
        <v>26</v>
      </c>
      <c r="G72" s="63" t="s">
        <v>24</v>
      </c>
      <c r="H72" s="63" t="s">
        <v>23</v>
      </c>
      <c r="I72" s="71" t="str">
        <f>AY37</f>
        <v>FARMASAN LT</v>
      </c>
      <c r="J72" s="62" t="str">
        <f>J71</f>
        <v>VIGUVOLLEY AL</v>
      </c>
      <c r="K72" s="32"/>
      <c r="L72" s="29">
        <v>2</v>
      </c>
      <c r="M72" s="33">
        <v>0</v>
      </c>
      <c r="N72" s="13"/>
      <c r="O72" s="38">
        <v>25</v>
      </c>
      <c r="P72" s="39">
        <v>12</v>
      </c>
      <c r="Q72" s="10"/>
      <c r="R72" s="38">
        <v>25</v>
      </c>
      <c r="S72" s="39">
        <v>6</v>
      </c>
      <c r="T72" s="10"/>
      <c r="U72" s="38"/>
      <c r="V72" s="39"/>
      <c r="W72" s="3"/>
      <c r="X72" s="37"/>
      <c r="Y72" s="10"/>
      <c r="Z72" s="10"/>
      <c r="AA72" s="10"/>
      <c r="AB72" s="55"/>
      <c r="AC72" s="55"/>
      <c r="AD72" s="7"/>
      <c r="AE72" s="7"/>
      <c r="AF72" s="7"/>
      <c r="AG72" s="50" t="str">
        <f>J71</f>
        <v>VIGUVOLLEY AL</v>
      </c>
      <c r="AH72" s="31">
        <f>M71+M72</f>
        <v>0</v>
      </c>
      <c r="AI72" s="31">
        <f>L71+L72</f>
        <v>4</v>
      </c>
      <c r="AJ72" s="31">
        <f>AH72/AI72</f>
        <v>0</v>
      </c>
      <c r="AK72" s="31">
        <f>P71+S71+V71+P72+S72+V72</f>
        <v>56</v>
      </c>
      <c r="AL72" s="45">
        <f>O71+R71+O72+R72+U71+U72</f>
        <v>100</v>
      </c>
      <c r="AM72" s="51">
        <f>AK72/AL72</f>
        <v>0.56</v>
      </c>
      <c r="AN72" s="8"/>
      <c r="AO72" s="8"/>
      <c r="AQ72" s="50" t="s">
        <v>82</v>
      </c>
      <c r="AR72" s="31">
        <v>2</v>
      </c>
      <c r="AS72" s="31">
        <v>2</v>
      </c>
      <c r="AT72" s="31">
        <v>1</v>
      </c>
      <c r="AU72" s="31">
        <v>74</v>
      </c>
      <c r="AV72" s="45">
        <v>88</v>
      </c>
      <c r="AW72" s="51">
        <v>0.8409090909090909</v>
      </c>
      <c r="AY72" s="95" t="str">
        <f>AQ77</f>
        <v>RC VOLLEY PD</v>
      </c>
      <c r="AZ72" s="8"/>
      <c r="BA72" s="8"/>
      <c r="BB72" s="8"/>
      <c r="BC72" s="8"/>
      <c r="BD72" s="8"/>
      <c r="BE72" s="96"/>
      <c r="BF72" s="128"/>
    </row>
    <row r="73" spans="1:58" ht="15" customHeight="1" thickBot="1">
      <c r="A73" s="81" t="s">
        <v>96</v>
      </c>
      <c r="B73" s="167" t="s">
        <v>36</v>
      </c>
      <c r="C73" s="168" t="s">
        <v>38</v>
      </c>
      <c r="D73" s="84">
        <v>41671</v>
      </c>
      <c r="E73" s="85" t="s">
        <v>100</v>
      </c>
      <c r="F73" s="64" t="s">
        <v>26</v>
      </c>
      <c r="G73" s="64" t="s">
        <v>24</v>
      </c>
      <c r="H73" s="64" t="s">
        <v>23</v>
      </c>
      <c r="I73" s="169" t="str">
        <f>I72</f>
        <v>FARMASAN LT</v>
      </c>
      <c r="J73" s="170" t="str">
        <f>I71</f>
        <v>BARBAIOCCHI MO</v>
      </c>
      <c r="K73" s="32"/>
      <c r="L73" s="29">
        <v>2</v>
      </c>
      <c r="M73" s="33">
        <v>0</v>
      </c>
      <c r="N73" s="13"/>
      <c r="O73" s="38">
        <v>25</v>
      </c>
      <c r="P73" s="39">
        <v>14</v>
      </c>
      <c r="Q73" s="10"/>
      <c r="R73" s="38">
        <v>25</v>
      </c>
      <c r="S73" s="39">
        <v>10</v>
      </c>
      <c r="T73" s="10"/>
      <c r="U73" s="38"/>
      <c r="V73" s="39"/>
      <c r="W73" s="3"/>
      <c r="X73" s="37"/>
      <c r="Y73" s="10"/>
      <c r="Z73" s="10"/>
      <c r="AA73" s="10"/>
      <c r="AB73" s="55"/>
      <c r="AC73" s="55"/>
      <c r="AD73" s="7"/>
      <c r="AE73" s="7"/>
      <c r="AF73" s="7"/>
      <c r="AG73" s="52" t="str">
        <f>I72</f>
        <v>FARMASAN LT</v>
      </c>
      <c r="AH73" s="53">
        <f>L73+L72</f>
        <v>4</v>
      </c>
      <c r="AI73" s="53">
        <f>M73+M72</f>
        <v>0</v>
      </c>
      <c r="AJ73" s="53" t="e">
        <f>AH73/AI73</f>
        <v>#DIV/0!</v>
      </c>
      <c r="AK73" s="53">
        <f>O73+R73+U72+R72+O72+U73</f>
        <v>100</v>
      </c>
      <c r="AL73" s="54">
        <f>P73+S73+V73+V72+S72+P72</f>
        <v>42</v>
      </c>
      <c r="AM73" s="208">
        <f>AK73/AL73</f>
        <v>2.380952380952381</v>
      </c>
      <c r="AN73" s="8"/>
      <c r="AO73" s="8"/>
      <c r="AQ73" s="52" t="s">
        <v>78</v>
      </c>
      <c r="AR73" s="53">
        <v>0</v>
      </c>
      <c r="AS73" s="53">
        <v>4</v>
      </c>
      <c r="AT73" s="53">
        <v>0</v>
      </c>
      <c r="AU73" s="53">
        <v>56</v>
      </c>
      <c r="AV73" s="54">
        <v>100</v>
      </c>
      <c r="AW73" s="208">
        <v>0.56</v>
      </c>
      <c r="AY73" s="95" t="str">
        <f>AQ82</f>
        <v>ARCADIA</v>
      </c>
      <c r="AZ73" s="8"/>
      <c r="BA73" s="8"/>
      <c r="BB73" s="8"/>
      <c r="BC73" s="8"/>
      <c r="BD73" s="8"/>
      <c r="BE73" s="96"/>
      <c r="BF73" s="128"/>
    </row>
    <row r="74" spans="1:58" ht="15" customHeight="1" thickBot="1">
      <c r="A74" s="249" t="s">
        <v>94</v>
      </c>
      <c r="B74" s="250"/>
      <c r="C74" s="250"/>
      <c r="D74" s="250"/>
      <c r="E74" s="250"/>
      <c r="F74" s="250"/>
      <c r="G74" s="250"/>
      <c r="H74" s="250"/>
      <c r="I74" s="250"/>
      <c r="J74" s="251"/>
      <c r="K74" s="1"/>
      <c r="L74" s="4"/>
      <c r="M74" s="4"/>
      <c r="N74" s="4"/>
      <c r="O74" s="4"/>
      <c r="P74" s="4"/>
      <c r="Q74" s="8"/>
      <c r="R74" s="4"/>
      <c r="S74" s="4"/>
      <c r="T74" s="8"/>
      <c r="U74" s="4"/>
      <c r="V74" s="4"/>
      <c r="W74" s="3"/>
      <c r="X74" s="37"/>
      <c r="Y74" s="10"/>
      <c r="Z74" s="10"/>
      <c r="AA74" s="10"/>
      <c r="AB74" s="55"/>
      <c r="AC74" s="55"/>
      <c r="AD74" s="7"/>
      <c r="AE74" s="7"/>
      <c r="AF74" s="7"/>
      <c r="AG74" s="10"/>
      <c r="AH74" s="10"/>
      <c r="AI74" s="10"/>
      <c r="AJ74" s="10"/>
      <c r="AK74" s="10"/>
      <c r="AL74" s="8"/>
      <c r="AM74" s="8"/>
      <c r="AN74" s="8"/>
      <c r="AO74" s="8"/>
      <c r="AY74" s="95"/>
      <c r="AZ74" s="8"/>
      <c r="BA74" s="8"/>
      <c r="BB74" s="8"/>
      <c r="BC74" s="8"/>
      <c r="BD74" s="8"/>
      <c r="BE74" s="96"/>
      <c r="BF74" s="128"/>
    </row>
    <row r="75" spans="1:58" ht="15" customHeight="1" thickBot="1">
      <c r="A75" s="65" t="s">
        <v>2</v>
      </c>
      <c r="B75" s="58" t="s">
        <v>3</v>
      </c>
      <c r="C75" s="58" t="s">
        <v>4</v>
      </c>
      <c r="D75" s="66" t="s">
        <v>5</v>
      </c>
      <c r="E75" s="58" t="s">
        <v>6</v>
      </c>
      <c r="F75" s="58" t="s">
        <v>19</v>
      </c>
      <c r="G75" s="58" t="s">
        <v>20</v>
      </c>
      <c r="H75" s="58" t="s">
        <v>21</v>
      </c>
      <c r="I75" s="58" t="s">
        <v>7</v>
      </c>
      <c r="J75" s="59" t="s">
        <v>8</v>
      </c>
      <c r="K75" s="30"/>
      <c r="L75" s="244" t="s">
        <v>9</v>
      </c>
      <c r="M75" s="245"/>
      <c r="N75" s="30"/>
      <c r="O75" s="244" t="s">
        <v>10</v>
      </c>
      <c r="P75" s="245"/>
      <c r="Q75" s="30"/>
      <c r="R75" s="244" t="s">
        <v>11</v>
      </c>
      <c r="S75" s="245"/>
      <c r="T75" s="30"/>
      <c r="U75" s="244" t="s">
        <v>12</v>
      </c>
      <c r="V75" s="245"/>
      <c r="W75" s="3"/>
      <c r="X75" s="37"/>
      <c r="Y75" s="10"/>
      <c r="Z75" s="10"/>
      <c r="AA75" s="10"/>
      <c r="AB75" s="55"/>
      <c r="AC75" s="55"/>
      <c r="AD75" s="7"/>
      <c r="AE75" s="7"/>
      <c r="AF75" s="7"/>
      <c r="AG75" s="46" t="s">
        <v>48</v>
      </c>
      <c r="AH75" s="47" t="s">
        <v>49</v>
      </c>
      <c r="AI75" s="47" t="s">
        <v>50</v>
      </c>
      <c r="AJ75" s="47" t="s">
        <v>51</v>
      </c>
      <c r="AK75" s="47" t="s">
        <v>47</v>
      </c>
      <c r="AL75" s="48" t="s">
        <v>52</v>
      </c>
      <c r="AM75" s="49" t="s">
        <v>53</v>
      </c>
      <c r="AN75" s="8"/>
      <c r="AO75" s="8"/>
      <c r="AQ75" s="46" t="s">
        <v>48</v>
      </c>
      <c r="AR75" s="47" t="s">
        <v>49</v>
      </c>
      <c r="AS75" s="47" t="s">
        <v>50</v>
      </c>
      <c r="AT75" s="47" t="s">
        <v>51</v>
      </c>
      <c r="AU75" s="47" t="s">
        <v>47</v>
      </c>
      <c r="AV75" s="48" t="s">
        <v>52</v>
      </c>
      <c r="AW75" s="49" t="s">
        <v>53</v>
      </c>
      <c r="AX75">
        <v>3</v>
      </c>
      <c r="AY75" s="95" t="str">
        <f>AQ68</f>
        <v>A SAM STOF MO</v>
      </c>
      <c r="AZ75" s="8"/>
      <c r="BA75" s="8"/>
      <c r="BB75" s="8"/>
      <c r="BC75" s="8"/>
      <c r="BD75" s="8"/>
      <c r="BE75" s="96"/>
      <c r="BF75" s="128"/>
    </row>
    <row r="76" spans="1:58" ht="15" customHeight="1" thickBot="1">
      <c r="A76" s="73" t="s">
        <v>97</v>
      </c>
      <c r="B76" s="74" t="s">
        <v>34</v>
      </c>
      <c r="C76" s="75" t="s">
        <v>38</v>
      </c>
      <c r="D76" s="76">
        <v>41671</v>
      </c>
      <c r="E76" s="77">
        <v>0.3958333333333333</v>
      </c>
      <c r="F76" s="78" t="s">
        <v>59</v>
      </c>
      <c r="G76" s="78" t="s">
        <v>24</v>
      </c>
      <c r="H76" s="78" t="s">
        <v>23</v>
      </c>
      <c r="I76" s="79" t="str">
        <f>AY44</f>
        <v>I PIRULI  TO</v>
      </c>
      <c r="J76" s="60" t="str">
        <f>AY43</f>
        <v>RC VOLLEY PD</v>
      </c>
      <c r="K76" s="32"/>
      <c r="L76" s="29">
        <v>1</v>
      </c>
      <c r="M76" s="33">
        <v>2</v>
      </c>
      <c r="N76" s="34"/>
      <c r="O76" s="29">
        <v>25</v>
      </c>
      <c r="P76" s="33">
        <v>19</v>
      </c>
      <c r="Q76" s="35"/>
      <c r="R76" s="29">
        <v>18</v>
      </c>
      <c r="S76" s="33">
        <v>25</v>
      </c>
      <c r="T76" s="36"/>
      <c r="U76" s="29">
        <v>11</v>
      </c>
      <c r="V76" s="33">
        <v>15</v>
      </c>
      <c r="W76" s="3"/>
      <c r="X76" s="37"/>
      <c r="Y76" s="10"/>
      <c r="Z76" s="10"/>
      <c r="AA76" s="10"/>
      <c r="AB76" s="55"/>
      <c r="AC76" s="55"/>
      <c r="AD76" s="7"/>
      <c r="AE76" s="7"/>
      <c r="AF76" s="7"/>
      <c r="AG76" s="50" t="str">
        <f>I76</f>
        <v>I PIRULI  TO</v>
      </c>
      <c r="AH76" s="31">
        <f>L76+M77</f>
        <v>1</v>
      </c>
      <c r="AI76" s="31">
        <f>M76+L77</f>
        <v>4</v>
      </c>
      <c r="AJ76" s="31">
        <f>AH76/AI76</f>
        <v>0.25</v>
      </c>
      <c r="AK76" s="31">
        <f>O76+R76+U76+P77+S77+V77</f>
        <v>84</v>
      </c>
      <c r="AL76" s="45">
        <f>P76+S76+V76</f>
        <v>59</v>
      </c>
      <c r="AM76" s="51">
        <f>AK76/AL76</f>
        <v>1.423728813559322</v>
      </c>
      <c r="AN76" s="8"/>
      <c r="AO76" s="8"/>
      <c r="AQ76" s="50" t="s">
        <v>76</v>
      </c>
      <c r="AR76" s="31">
        <v>4</v>
      </c>
      <c r="AS76" s="31">
        <v>0</v>
      </c>
      <c r="AT76" s="31" t="e">
        <v>#DIV/0!</v>
      </c>
      <c r="AU76" s="31">
        <v>101</v>
      </c>
      <c r="AV76" s="45">
        <v>76</v>
      </c>
      <c r="AW76" s="51">
        <v>1.3289473684210527</v>
      </c>
      <c r="AY76" s="95" t="str">
        <f>AQ73</f>
        <v>VIGUVOLLEY AL</v>
      </c>
      <c r="AZ76" s="8"/>
      <c r="BA76" s="8"/>
      <c r="BB76" s="8"/>
      <c r="BC76" s="8"/>
      <c r="BD76" s="8"/>
      <c r="BE76" s="96"/>
      <c r="BF76" s="128"/>
    </row>
    <row r="77" spans="1:58" ht="15" customHeight="1" thickBot="1">
      <c r="A77" s="80" t="s">
        <v>97</v>
      </c>
      <c r="B77" s="67" t="s">
        <v>35</v>
      </c>
      <c r="C77" s="68" t="s">
        <v>38</v>
      </c>
      <c r="D77" s="69">
        <v>41671</v>
      </c>
      <c r="E77" s="70" t="s">
        <v>99</v>
      </c>
      <c r="F77" s="63" t="s">
        <v>59</v>
      </c>
      <c r="G77" s="63" t="s">
        <v>24</v>
      </c>
      <c r="H77" s="63" t="s">
        <v>23</v>
      </c>
      <c r="I77" s="71" t="str">
        <f>AY38</f>
        <v>ARCA VOLLEY TO</v>
      </c>
      <c r="J77" s="62" t="str">
        <f>I76</f>
        <v>I PIRULI  TO</v>
      </c>
      <c r="K77" s="32"/>
      <c r="L77" s="29">
        <v>2</v>
      </c>
      <c r="M77" s="33">
        <v>0</v>
      </c>
      <c r="N77" s="13"/>
      <c r="O77" s="38">
        <v>25</v>
      </c>
      <c r="P77" s="39">
        <v>11</v>
      </c>
      <c r="Q77" s="10"/>
      <c r="R77" s="38">
        <v>25</v>
      </c>
      <c r="S77" s="39">
        <v>19</v>
      </c>
      <c r="T77" s="10"/>
      <c r="U77" s="38"/>
      <c r="V77" s="39"/>
      <c r="W77" s="3"/>
      <c r="X77" s="37"/>
      <c r="Y77" s="10"/>
      <c r="Z77" s="10"/>
      <c r="AA77" s="10"/>
      <c r="AB77" s="55"/>
      <c r="AC77" s="55"/>
      <c r="AD77" s="7"/>
      <c r="AE77" s="7"/>
      <c r="AF77" s="7"/>
      <c r="AG77" s="50" t="str">
        <f>J76</f>
        <v>RC VOLLEY PD</v>
      </c>
      <c r="AH77" s="31">
        <f>M76+M78</f>
        <v>2</v>
      </c>
      <c r="AI77" s="31">
        <f>L76+L78</f>
        <v>3</v>
      </c>
      <c r="AJ77" s="31">
        <f>AH77/AI77</f>
        <v>0.6666666666666666</v>
      </c>
      <c r="AK77" s="31">
        <f>P76+S76+V76+P78+S78+V78</f>
        <v>105</v>
      </c>
      <c r="AL77" s="45">
        <f>O76+R76+U76+O78+R78+U78</f>
        <v>105</v>
      </c>
      <c r="AM77" s="51">
        <f>AK77/AL77</f>
        <v>1</v>
      </c>
      <c r="AN77" s="8"/>
      <c r="AO77" s="8"/>
      <c r="AQ77" s="50" t="s">
        <v>70</v>
      </c>
      <c r="AR77" s="31">
        <v>2</v>
      </c>
      <c r="AS77" s="31">
        <v>3</v>
      </c>
      <c r="AT77" s="31">
        <v>0.6666666666666666</v>
      </c>
      <c r="AU77" s="31">
        <v>105</v>
      </c>
      <c r="AV77" s="45">
        <v>105</v>
      </c>
      <c r="AW77" s="51">
        <v>1</v>
      </c>
      <c r="AY77" s="95" t="str">
        <f>AQ78</f>
        <v>I PIRULI  TO</v>
      </c>
      <c r="AZ77" s="8"/>
      <c r="BA77" s="8"/>
      <c r="BB77" s="8"/>
      <c r="BC77" s="8"/>
      <c r="BD77" s="8"/>
      <c r="BE77" s="96"/>
      <c r="BF77" s="128"/>
    </row>
    <row r="78" spans="1:58" ht="15" customHeight="1" thickBot="1">
      <c r="A78" s="81" t="s">
        <v>97</v>
      </c>
      <c r="B78" s="167" t="s">
        <v>36</v>
      </c>
      <c r="C78" s="168" t="s">
        <v>38</v>
      </c>
      <c r="D78" s="84">
        <v>41671</v>
      </c>
      <c r="E78" s="85" t="s">
        <v>100</v>
      </c>
      <c r="F78" s="64" t="s">
        <v>59</v>
      </c>
      <c r="G78" s="64" t="s">
        <v>24</v>
      </c>
      <c r="H78" s="64" t="s">
        <v>23</v>
      </c>
      <c r="I78" s="169" t="str">
        <f>I77</f>
        <v>ARCA VOLLEY TO</v>
      </c>
      <c r="J78" s="170" t="str">
        <f>J76</f>
        <v>RC VOLLEY PD</v>
      </c>
      <c r="K78" s="32"/>
      <c r="L78" s="29">
        <v>2</v>
      </c>
      <c r="M78" s="33">
        <v>0</v>
      </c>
      <c r="N78" s="13"/>
      <c r="O78" s="38">
        <v>26</v>
      </c>
      <c r="P78" s="39">
        <v>24</v>
      </c>
      <c r="Q78" s="10"/>
      <c r="R78" s="38">
        <v>25</v>
      </c>
      <c r="S78" s="39">
        <v>22</v>
      </c>
      <c r="T78" s="10"/>
      <c r="U78" s="38"/>
      <c r="V78" s="39"/>
      <c r="W78" s="3"/>
      <c r="X78" s="37"/>
      <c r="Y78" s="10"/>
      <c r="Z78" s="10"/>
      <c r="AA78" s="10"/>
      <c r="AB78" s="55"/>
      <c r="AC78" s="55"/>
      <c r="AD78" s="7"/>
      <c r="AE78" s="7"/>
      <c r="AF78" s="7"/>
      <c r="AG78" s="52" t="str">
        <f>I77</f>
        <v>ARCA VOLLEY TO</v>
      </c>
      <c r="AH78" s="53">
        <f>L78+L77</f>
        <v>4</v>
      </c>
      <c r="AI78" s="53">
        <f>M78+M77</f>
        <v>0</v>
      </c>
      <c r="AJ78" s="53" t="e">
        <f>AH78/AI78</f>
        <v>#DIV/0!</v>
      </c>
      <c r="AK78" s="53">
        <f>O78+R78+U77+R77+O77+U78</f>
        <v>101</v>
      </c>
      <c r="AL78" s="54">
        <f>P78+S78+V78+V77+S77+P77</f>
        <v>76</v>
      </c>
      <c r="AM78" s="208">
        <f>AK78/AL78</f>
        <v>1.3289473684210527</v>
      </c>
      <c r="AN78" s="8"/>
      <c r="AO78" s="8"/>
      <c r="AQ78" s="52" t="s">
        <v>88</v>
      </c>
      <c r="AR78" s="53">
        <v>1</v>
      </c>
      <c r="AS78" s="53">
        <v>4</v>
      </c>
      <c r="AT78" s="53">
        <v>0.25</v>
      </c>
      <c r="AU78" s="53">
        <v>84</v>
      </c>
      <c r="AV78" s="54">
        <v>59</v>
      </c>
      <c r="AW78" s="208">
        <v>1.423728813559322</v>
      </c>
      <c r="AY78" s="97" t="str">
        <f>AQ83</f>
        <v>SERENISSIMA VE</v>
      </c>
      <c r="AZ78" s="98"/>
      <c r="BA78" s="98"/>
      <c r="BB78" s="98"/>
      <c r="BC78" s="98"/>
      <c r="BD78" s="98"/>
      <c r="BE78" s="99"/>
      <c r="BF78" s="128"/>
    </row>
    <row r="79" spans="1:58" ht="15" customHeight="1" thickBot="1">
      <c r="A79" s="249" t="s">
        <v>95</v>
      </c>
      <c r="B79" s="250"/>
      <c r="C79" s="250"/>
      <c r="D79" s="250"/>
      <c r="E79" s="250"/>
      <c r="F79" s="250"/>
      <c r="G79" s="250"/>
      <c r="H79" s="250"/>
      <c r="I79" s="250"/>
      <c r="J79" s="251"/>
      <c r="K79" s="1"/>
      <c r="L79" s="4"/>
      <c r="M79" s="4"/>
      <c r="N79" s="4"/>
      <c r="O79" s="4"/>
      <c r="P79" s="4"/>
      <c r="Q79" s="8"/>
      <c r="R79" s="4"/>
      <c r="S79" s="4"/>
      <c r="T79" s="8"/>
      <c r="U79" s="4"/>
      <c r="V79" s="4"/>
      <c r="W79" s="3"/>
      <c r="X79" s="37"/>
      <c r="Y79" s="10"/>
      <c r="Z79" s="10"/>
      <c r="AA79" s="10"/>
      <c r="AB79" s="55"/>
      <c r="AC79" s="55"/>
      <c r="AD79" s="7"/>
      <c r="AE79" s="7"/>
      <c r="AF79" s="7"/>
      <c r="AG79" s="10"/>
      <c r="AH79" s="10"/>
      <c r="AI79" s="10"/>
      <c r="AJ79" s="10"/>
      <c r="AK79" s="10"/>
      <c r="AL79" s="8"/>
      <c r="AM79" s="8"/>
      <c r="AN79" s="8"/>
      <c r="AO79" s="8"/>
      <c r="AY79" s="95"/>
      <c r="AZ79" s="8"/>
      <c r="BA79" s="8"/>
      <c r="BB79" s="8"/>
      <c r="BC79" s="8"/>
      <c r="BD79" s="8"/>
      <c r="BE79" s="96"/>
      <c r="BF79" s="128"/>
    </row>
    <row r="80" spans="1:58" ht="15" customHeight="1" thickBot="1">
      <c r="A80" s="65" t="s">
        <v>2</v>
      </c>
      <c r="B80" s="58" t="s">
        <v>3</v>
      </c>
      <c r="C80" s="58" t="s">
        <v>4</v>
      </c>
      <c r="D80" s="66" t="s">
        <v>5</v>
      </c>
      <c r="E80" s="58" t="s">
        <v>6</v>
      </c>
      <c r="F80" s="58" t="s">
        <v>19</v>
      </c>
      <c r="G80" s="58" t="s">
        <v>20</v>
      </c>
      <c r="H80" s="58" t="s">
        <v>21</v>
      </c>
      <c r="I80" s="58" t="s">
        <v>7</v>
      </c>
      <c r="J80" s="59" t="s">
        <v>8</v>
      </c>
      <c r="K80" s="30"/>
      <c r="L80" s="244" t="s">
        <v>9</v>
      </c>
      <c r="M80" s="245"/>
      <c r="N80" s="30"/>
      <c r="O80" s="244" t="s">
        <v>10</v>
      </c>
      <c r="P80" s="245"/>
      <c r="Q80" s="30"/>
      <c r="R80" s="244" t="s">
        <v>11</v>
      </c>
      <c r="S80" s="245"/>
      <c r="T80" s="30"/>
      <c r="U80" s="244" t="s">
        <v>12</v>
      </c>
      <c r="V80" s="245"/>
      <c r="W80" s="3"/>
      <c r="X80" s="37"/>
      <c r="Y80" s="10"/>
      <c r="Z80" s="10"/>
      <c r="AA80" s="10"/>
      <c r="AB80" s="55"/>
      <c r="AC80" s="55"/>
      <c r="AD80" s="7"/>
      <c r="AE80" s="7"/>
      <c r="AF80" s="7"/>
      <c r="AG80" s="46" t="s">
        <v>48</v>
      </c>
      <c r="AH80" s="47" t="s">
        <v>49</v>
      </c>
      <c r="AI80" s="47" t="s">
        <v>50</v>
      </c>
      <c r="AJ80" s="47" t="s">
        <v>51</v>
      </c>
      <c r="AK80" s="47" t="s">
        <v>47</v>
      </c>
      <c r="AL80" s="48" t="s">
        <v>52</v>
      </c>
      <c r="AM80" s="49" t="s">
        <v>53</v>
      </c>
      <c r="AN80" s="8"/>
      <c r="AO80" s="8"/>
      <c r="AQ80" s="46" t="s">
        <v>48</v>
      </c>
      <c r="AR80" s="47" t="s">
        <v>49</v>
      </c>
      <c r="AS80" s="47" t="s">
        <v>50</v>
      </c>
      <c r="AT80" s="47" t="s">
        <v>51</v>
      </c>
      <c r="AU80" s="47" t="s">
        <v>47</v>
      </c>
      <c r="AV80" s="48" t="s">
        <v>52</v>
      </c>
      <c r="AW80" s="49" t="s">
        <v>53</v>
      </c>
      <c r="AX80">
        <v>1</v>
      </c>
      <c r="AY80" s="92" t="s">
        <v>89</v>
      </c>
      <c r="AZ80" s="93"/>
      <c r="BA80" s="93"/>
      <c r="BB80" s="93"/>
      <c r="BC80" s="93"/>
      <c r="BD80" s="93"/>
      <c r="BE80" s="94"/>
      <c r="BF80" s="128"/>
    </row>
    <row r="81" spans="1:58" ht="15" customHeight="1" thickBot="1">
      <c r="A81" s="73" t="s">
        <v>98</v>
      </c>
      <c r="B81" s="74" t="s">
        <v>34</v>
      </c>
      <c r="C81" s="75" t="s">
        <v>38</v>
      </c>
      <c r="D81" s="76">
        <v>41671</v>
      </c>
      <c r="E81" s="77">
        <v>0.3958333333333333</v>
      </c>
      <c r="F81" s="78" t="s">
        <v>109</v>
      </c>
      <c r="G81" s="78" t="s">
        <v>24</v>
      </c>
      <c r="H81" s="78" t="s">
        <v>23</v>
      </c>
      <c r="I81" s="79" t="str">
        <f>AY40</f>
        <v>ESTA VOLLEY PD</v>
      </c>
      <c r="J81" s="60" t="str">
        <f>AY42</f>
        <v>ARCADIA</v>
      </c>
      <c r="K81" s="32"/>
      <c r="L81" s="29">
        <v>2</v>
      </c>
      <c r="M81" s="33">
        <v>1</v>
      </c>
      <c r="N81" s="34"/>
      <c r="O81" s="29">
        <v>18</v>
      </c>
      <c r="P81" s="33">
        <v>25</v>
      </c>
      <c r="Q81" s="35"/>
      <c r="R81" s="29">
        <v>26</v>
      </c>
      <c r="S81" s="33">
        <v>24</v>
      </c>
      <c r="T81" s="36"/>
      <c r="U81" s="29">
        <v>15</v>
      </c>
      <c r="V81" s="33">
        <v>10</v>
      </c>
      <c r="W81" s="3"/>
      <c r="X81" s="37"/>
      <c r="Y81" s="10"/>
      <c r="Z81" s="10"/>
      <c r="AA81" s="10"/>
      <c r="AB81" s="55"/>
      <c r="AC81" s="55"/>
      <c r="AD81" s="7"/>
      <c r="AE81" s="7"/>
      <c r="AF81" s="7"/>
      <c r="AG81" s="50" t="str">
        <f>I81</f>
        <v>ESTA VOLLEY PD</v>
      </c>
      <c r="AH81" s="31">
        <f>L81+M83</f>
        <v>4</v>
      </c>
      <c r="AI81" s="31">
        <f>M81+L83</f>
        <v>1</v>
      </c>
      <c r="AJ81" s="31">
        <f>AH81/AI81</f>
        <v>4</v>
      </c>
      <c r="AK81" s="31">
        <f>O81+R81+U81+P83+S83+V83</f>
        <v>112</v>
      </c>
      <c r="AL81" s="45">
        <f>P81+S81+O83+R83+U83+V81</f>
        <v>107</v>
      </c>
      <c r="AM81" s="51">
        <f>AK81/AL81</f>
        <v>1.0467289719626167</v>
      </c>
      <c r="AN81" s="8"/>
      <c r="AO81" s="8"/>
      <c r="AQ81" s="50" t="s">
        <v>72</v>
      </c>
      <c r="AR81" s="31">
        <v>4</v>
      </c>
      <c r="AS81" s="31">
        <v>1</v>
      </c>
      <c r="AT81" s="31">
        <v>4</v>
      </c>
      <c r="AU81" s="31">
        <v>112</v>
      </c>
      <c r="AV81" s="45">
        <v>107</v>
      </c>
      <c r="AW81" s="51">
        <v>1.0467289719626167</v>
      </c>
      <c r="AY81" s="95" t="s">
        <v>81</v>
      </c>
      <c r="AZ81" s="8"/>
      <c r="BA81" s="8"/>
      <c r="BB81" s="8"/>
      <c r="BC81" s="8"/>
      <c r="BD81" s="8"/>
      <c r="BE81" s="96"/>
      <c r="BF81" s="128"/>
    </row>
    <row r="82" spans="1:58" ht="15" customHeight="1" thickBot="1">
      <c r="A82" s="80" t="s">
        <v>98</v>
      </c>
      <c r="B82" s="67" t="s">
        <v>35</v>
      </c>
      <c r="C82" s="68" t="s">
        <v>38</v>
      </c>
      <c r="D82" s="69">
        <v>41671</v>
      </c>
      <c r="E82" s="70" t="s">
        <v>99</v>
      </c>
      <c r="F82" s="63" t="s">
        <v>109</v>
      </c>
      <c r="G82" s="63" t="s">
        <v>24</v>
      </c>
      <c r="H82" s="63" t="s">
        <v>23</v>
      </c>
      <c r="I82" s="71" t="str">
        <f>AY39</f>
        <v>SERENISSIMA VE</v>
      </c>
      <c r="J82" s="62" t="str">
        <f>J81</f>
        <v>ARCADIA</v>
      </c>
      <c r="K82" s="32"/>
      <c r="L82" s="29">
        <v>0</v>
      </c>
      <c r="M82" s="33">
        <v>2</v>
      </c>
      <c r="N82" s="13"/>
      <c r="O82" s="38">
        <v>20</v>
      </c>
      <c r="P82" s="39">
        <v>25</v>
      </c>
      <c r="Q82" s="10"/>
      <c r="R82" s="38">
        <v>22</v>
      </c>
      <c r="S82" s="39">
        <v>25</v>
      </c>
      <c r="T82" s="10"/>
      <c r="U82" s="38"/>
      <c r="V82" s="39"/>
      <c r="W82" s="3"/>
      <c r="X82" s="37"/>
      <c r="Y82" s="10"/>
      <c r="Z82" s="10"/>
      <c r="AA82" s="10"/>
      <c r="AB82" s="55"/>
      <c r="AC82" s="55"/>
      <c r="AD82" s="7"/>
      <c r="AE82" s="7"/>
      <c r="AF82" s="7"/>
      <c r="AG82" s="50" t="str">
        <f>J81</f>
        <v>ARCADIA</v>
      </c>
      <c r="AH82" s="31">
        <f>M81+M82</f>
        <v>3</v>
      </c>
      <c r="AI82" s="31">
        <f>L81+L82</f>
        <v>2</v>
      </c>
      <c r="AJ82" s="31">
        <f>AH82/AI82</f>
        <v>1.5</v>
      </c>
      <c r="AK82" s="31">
        <f>P81+S81+V81+P82+S82+V82</f>
        <v>109</v>
      </c>
      <c r="AL82" s="45">
        <f>O82+R82+U82+U81+R81+O81</f>
        <v>101</v>
      </c>
      <c r="AM82" s="51">
        <f>AK82/AL82</f>
        <v>1.0792079207920793</v>
      </c>
      <c r="AN82" s="8"/>
      <c r="AO82" s="8"/>
      <c r="AQ82" s="50" t="s">
        <v>119</v>
      </c>
      <c r="AR82" s="31">
        <v>3</v>
      </c>
      <c r="AS82" s="31">
        <v>2</v>
      </c>
      <c r="AT82" s="31">
        <v>1.5</v>
      </c>
      <c r="AU82" s="31">
        <v>109</v>
      </c>
      <c r="AV82" s="45">
        <v>101</v>
      </c>
      <c r="AW82" s="51">
        <v>1.0792079207920793</v>
      </c>
      <c r="AY82" s="95" t="s">
        <v>76</v>
      </c>
      <c r="AZ82" s="8"/>
      <c r="BA82" s="8"/>
      <c r="BB82" s="8"/>
      <c r="BC82" s="8"/>
      <c r="BD82" s="8"/>
      <c r="BE82" s="96"/>
      <c r="BF82" s="128"/>
    </row>
    <row r="83" spans="1:58" ht="15" customHeight="1" thickBot="1">
      <c r="A83" s="81" t="s">
        <v>98</v>
      </c>
      <c r="B83" s="167" t="s">
        <v>36</v>
      </c>
      <c r="C83" s="168" t="s">
        <v>38</v>
      </c>
      <c r="D83" s="84">
        <v>41671</v>
      </c>
      <c r="E83" s="85" t="s">
        <v>100</v>
      </c>
      <c r="F83" s="64" t="s">
        <v>109</v>
      </c>
      <c r="G83" s="64" t="s">
        <v>24</v>
      </c>
      <c r="H83" s="64" t="s">
        <v>23</v>
      </c>
      <c r="I83" s="169" t="str">
        <f>I82</f>
        <v>SERENISSIMA VE</v>
      </c>
      <c r="J83" s="170" t="str">
        <f>I81</f>
        <v>ESTA VOLLEY PD</v>
      </c>
      <c r="K83" s="32"/>
      <c r="L83" s="29">
        <v>0</v>
      </c>
      <c r="M83" s="33">
        <v>2</v>
      </c>
      <c r="N83" s="13"/>
      <c r="O83" s="38">
        <v>22</v>
      </c>
      <c r="P83" s="39">
        <v>25</v>
      </c>
      <c r="Q83" s="10"/>
      <c r="R83" s="38">
        <v>26</v>
      </c>
      <c r="S83" s="39">
        <v>28</v>
      </c>
      <c r="T83" s="10"/>
      <c r="U83" s="38"/>
      <c r="V83" s="39"/>
      <c r="W83" s="3"/>
      <c r="X83" s="37"/>
      <c r="Y83" s="10"/>
      <c r="Z83" s="10"/>
      <c r="AA83" s="10"/>
      <c r="AB83" s="55"/>
      <c r="AC83" s="55"/>
      <c r="AD83" s="7"/>
      <c r="AE83" s="7"/>
      <c r="AF83" s="7"/>
      <c r="AG83" s="52" t="str">
        <f>I82</f>
        <v>SERENISSIMA VE</v>
      </c>
      <c r="AH83" s="53">
        <f>L83+L82</f>
        <v>0</v>
      </c>
      <c r="AI83" s="53">
        <f>M83+M82</f>
        <v>4</v>
      </c>
      <c r="AJ83" s="53">
        <f>AH83/AI83</f>
        <v>0</v>
      </c>
      <c r="AK83" s="53">
        <f>O83+R83+U82+R82+O82+U83</f>
        <v>90</v>
      </c>
      <c r="AL83" s="54">
        <f>P83+S83+V83+V82+S82+P82</f>
        <v>103</v>
      </c>
      <c r="AM83" s="208">
        <f>AK83/AL83</f>
        <v>0.8737864077669902</v>
      </c>
      <c r="AN83" s="8"/>
      <c r="AO83" s="8"/>
      <c r="AQ83" s="52" t="s">
        <v>74</v>
      </c>
      <c r="AR83" s="53">
        <v>0</v>
      </c>
      <c r="AS83" s="53">
        <v>4</v>
      </c>
      <c r="AT83" s="53">
        <v>0</v>
      </c>
      <c r="AU83" s="53">
        <v>90</v>
      </c>
      <c r="AV83" s="54">
        <v>103</v>
      </c>
      <c r="AW83" s="208">
        <v>0.8737864077669902</v>
      </c>
      <c r="AY83" s="95" t="s">
        <v>72</v>
      </c>
      <c r="AZ83" s="8"/>
      <c r="BA83" s="8"/>
      <c r="BB83" s="8"/>
      <c r="BC83" s="8"/>
      <c r="BD83" s="8"/>
      <c r="BE83" s="96"/>
      <c r="BF83" s="128"/>
    </row>
    <row r="84" spans="1:58" ht="15" customHeight="1" thickBot="1">
      <c r="A84" s="252" t="s">
        <v>45</v>
      </c>
      <c r="B84" s="253"/>
      <c r="C84" s="253"/>
      <c r="D84" s="253"/>
      <c r="E84" s="253"/>
      <c r="F84" s="253"/>
      <c r="G84" s="253"/>
      <c r="H84" s="253"/>
      <c r="I84" s="253"/>
      <c r="J84" s="254"/>
      <c r="K84" s="32"/>
      <c r="L84" s="17"/>
      <c r="M84" s="13"/>
      <c r="N84" s="13"/>
      <c r="O84" s="13"/>
      <c r="P84" s="13"/>
      <c r="Q84" s="10"/>
      <c r="R84" s="13"/>
      <c r="S84" s="13"/>
      <c r="T84" s="10"/>
      <c r="U84" s="13"/>
      <c r="V84" s="13"/>
      <c r="W84" s="3"/>
      <c r="X84" s="37"/>
      <c r="Y84" s="10"/>
      <c r="Z84" s="10"/>
      <c r="AA84" s="10"/>
      <c r="AB84" s="55"/>
      <c r="AC84" s="55"/>
      <c r="AD84" s="7"/>
      <c r="AE84" s="7"/>
      <c r="AF84" s="7"/>
      <c r="AG84" s="10"/>
      <c r="AH84" s="10"/>
      <c r="AI84" s="10"/>
      <c r="AJ84" s="10"/>
      <c r="AK84" s="10"/>
      <c r="AL84" s="8"/>
      <c r="AM84" s="8"/>
      <c r="AN84" s="8"/>
      <c r="AO84" s="8"/>
      <c r="AY84" s="95"/>
      <c r="AZ84" s="8"/>
      <c r="BA84" s="8"/>
      <c r="BB84" s="8"/>
      <c r="BC84" s="8"/>
      <c r="BD84" s="8"/>
      <c r="BE84" s="96"/>
      <c r="BF84" s="128"/>
    </row>
    <row r="85" spans="1:58" ht="15" customHeight="1" thickBot="1">
      <c r="A85" s="65" t="s">
        <v>2</v>
      </c>
      <c r="B85" s="58" t="s">
        <v>3</v>
      </c>
      <c r="C85" s="58" t="s">
        <v>4</v>
      </c>
      <c r="D85" s="66" t="s">
        <v>5</v>
      </c>
      <c r="E85" s="58" t="s">
        <v>6</v>
      </c>
      <c r="F85" s="58" t="s">
        <v>19</v>
      </c>
      <c r="G85" s="58" t="s">
        <v>20</v>
      </c>
      <c r="H85" s="58" t="s">
        <v>21</v>
      </c>
      <c r="I85" s="58" t="s">
        <v>7</v>
      </c>
      <c r="J85" s="59" t="s">
        <v>8</v>
      </c>
      <c r="K85" s="107"/>
      <c r="L85" s="244" t="s">
        <v>9</v>
      </c>
      <c r="M85" s="245"/>
      <c r="N85" s="30"/>
      <c r="O85" s="244" t="s">
        <v>10</v>
      </c>
      <c r="P85" s="245"/>
      <c r="Q85" s="30"/>
      <c r="R85" s="244" t="s">
        <v>11</v>
      </c>
      <c r="S85" s="245"/>
      <c r="T85" s="30"/>
      <c r="U85" s="244" t="s">
        <v>12</v>
      </c>
      <c r="V85" s="245"/>
      <c r="W85" s="3"/>
      <c r="X85" s="37"/>
      <c r="Y85" s="10"/>
      <c r="Z85" s="10"/>
      <c r="AA85" s="10"/>
      <c r="AB85" s="55"/>
      <c r="AC85" s="55"/>
      <c r="AD85" s="7"/>
      <c r="AE85" s="7"/>
      <c r="AF85" s="7"/>
      <c r="AG85" s="10"/>
      <c r="AH85" s="10"/>
      <c r="AI85" s="10"/>
      <c r="AJ85" s="10"/>
      <c r="AK85" s="10"/>
      <c r="AL85" s="8"/>
      <c r="AM85" s="8"/>
      <c r="AN85" s="8"/>
      <c r="AO85" s="8"/>
      <c r="AX85">
        <v>2</v>
      </c>
      <c r="AY85" s="95" t="s">
        <v>73</v>
      </c>
      <c r="AZ85" s="8"/>
      <c r="BA85" s="8"/>
      <c r="BB85" s="8"/>
      <c r="BC85" s="8"/>
      <c r="BD85" s="8"/>
      <c r="BE85" s="96"/>
      <c r="BF85" s="128"/>
    </row>
    <row r="86" spans="1:58" ht="15" customHeight="1">
      <c r="A86" s="73" t="s">
        <v>40</v>
      </c>
      <c r="B86" s="74" t="s">
        <v>34</v>
      </c>
      <c r="C86" s="75" t="s">
        <v>38</v>
      </c>
      <c r="D86" s="76">
        <v>41671</v>
      </c>
      <c r="E86" s="77" t="s">
        <v>113</v>
      </c>
      <c r="F86" s="78" t="s">
        <v>26</v>
      </c>
      <c r="G86" s="78" t="s">
        <v>24</v>
      </c>
      <c r="H86" s="78" t="s">
        <v>23</v>
      </c>
      <c r="I86" s="87" t="str">
        <f>AY81</f>
        <v>FARMASAN LT</v>
      </c>
      <c r="J86" s="33" t="str">
        <f>AY68</f>
        <v>ESTA VOLLEY PD</v>
      </c>
      <c r="K86" s="108"/>
      <c r="L86" s="29">
        <v>2</v>
      </c>
      <c r="M86" s="33">
        <v>0</v>
      </c>
      <c r="N86" s="34"/>
      <c r="O86" s="29">
        <v>25</v>
      </c>
      <c r="P86" s="33">
        <v>20</v>
      </c>
      <c r="Q86" s="35"/>
      <c r="R86" s="29">
        <v>25</v>
      </c>
      <c r="S86" s="33">
        <v>14</v>
      </c>
      <c r="T86" s="129"/>
      <c r="U86" s="29"/>
      <c r="V86" s="33"/>
      <c r="W86" s="3"/>
      <c r="X86" s="37"/>
      <c r="Y86" s="10"/>
      <c r="Z86" s="10"/>
      <c r="AA86" s="10"/>
      <c r="AB86" s="55"/>
      <c r="AC86" s="55"/>
      <c r="AD86" s="7"/>
      <c r="AE86" s="7"/>
      <c r="AF86" s="7"/>
      <c r="AG86" s="10"/>
      <c r="AH86" s="10"/>
      <c r="AI86" s="10"/>
      <c r="AJ86" s="10"/>
      <c r="AK86" s="10"/>
      <c r="AL86" s="8"/>
      <c r="AM86" s="8"/>
      <c r="AN86" s="8"/>
      <c r="AO86" s="8"/>
      <c r="AY86" s="219" t="s">
        <v>82</v>
      </c>
      <c r="AZ86" s="8"/>
      <c r="BA86" s="8"/>
      <c r="BB86" s="8"/>
      <c r="BC86" s="8"/>
      <c r="BD86" s="8"/>
      <c r="BE86" s="96"/>
      <c r="BF86" s="128"/>
    </row>
    <row r="87" spans="1:58" ht="15" customHeight="1" thickBot="1">
      <c r="A87" s="81" t="s">
        <v>40</v>
      </c>
      <c r="B87" s="82" t="s">
        <v>35</v>
      </c>
      <c r="C87" s="83" t="s">
        <v>38</v>
      </c>
      <c r="D87" s="84">
        <v>41671</v>
      </c>
      <c r="E87" s="85" t="s">
        <v>113</v>
      </c>
      <c r="F87" s="64" t="s">
        <v>59</v>
      </c>
      <c r="G87" s="64" t="s">
        <v>24</v>
      </c>
      <c r="H87" s="64" t="s">
        <v>23</v>
      </c>
      <c r="I87" s="86" t="str">
        <f>AY82</f>
        <v>ARCA VOLLEY TO</v>
      </c>
      <c r="J87" s="41" t="str">
        <f>AY80</f>
        <v>CASELETTE TO</v>
      </c>
      <c r="K87" s="112"/>
      <c r="L87" s="38">
        <v>2</v>
      </c>
      <c r="M87" s="39">
        <v>0</v>
      </c>
      <c r="N87" s="13"/>
      <c r="O87" s="40">
        <v>25</v>
      </c>
      <c r="P87" s="41">
        <v>20</v>
      </c>
      <c r="Q87" s="105"/>
      <c r="R87" s="40">
        <v>25</v>
      </c>
      <c r="S87" s="41">
        <v>13</v>
      </c>
      <c r="T87" s="105"/>
      <c r="U87" s="40"/>
      <c r="V87" s="41"/>
      <c r="W87" s="3"/>
      <c r="X87" s="37"/>
      <c r="Y87" s="10"/>
      <c r="Z87" s="10"/>
      <c r="AA87" s="10"/>
      <c r="AB87" s="55"/>
      <c r="AC87" s="55"/>
      <c r="AD87" s="7"/>
      <c r="AE87" s="7"/>
      <c r="AF87" s="7"/>
      <c r="AG87" s="10"/>
      <c r="AH87" s="10"/>
      <c r="AI87" s="10"/>
      <c r="AJ87" s="10"/>
      <c r="AK87" s="10"/>
      <c r="AL87" s="8"/>
      <c r="AM87" s="8"/>
      <c r="AN87" s="8"/>
      <c r="AO87" s="8"/>
      <c r="AY87" s="95" t="s">
        <v>70</v>
      </c>
      <c r="AZ87" s="8"/>
      <c r="BA87" s="8"/>
      <c r="BB87" s="8"/>
      <c r="BC87" s="8"/>
      <c r="BD87" s="8"/>
      <c r="BE87" s="96"/>
      <c r="BF87" s="128"/>
    </row>
    <row r="88" spans="1:58" ht="15" customHeight="1" thickBot="1">
      <c r="A88" s="249" t="s">
        <v>117</v>
      </c>
      <c r="B88" s="250"/>
      <c r="C88" s="250"/>
      <c r="D88" s="250"/>
      <c r="E88" s="250"/>
      <c r="F88" s="250"/>
      <c r="G88" s="250"/>
      <c r="H88" s="250"/>
      <c r="I88" s="250"/>
      <c r="J88" s="251"/>
      <c r="K88" s="1"/>
      <c r="L88" s="4"/>
      <c r="M88" s="4"/>
      <c r="N88" s="4"/>
      <c r="O88" s="4"/>
      <c r="P88" s="4"/>
      <c r="Q88" s="8"/>
      <c r="R88" s="4"/>
      <c r="S88" s="4"/>
      <c r="T88" s="8"/>
      <c r="U88" s="4"/>
      <c r="V88" s="4"/>
      <c r="W88" s="3"/>
      <c r="X88" s="37"/>
      <c r="Y88" s="10"/>
      <c r="Z88" s="10"/>
      <c r="AA88" s="10"/>
      <c r="AB88" s="55"/>
      <c r="AC88" s="55"/>
      <c r="AD88" s="7"/>
      <c r="AE88" s="7"/>
      <c r="AF88" s="7"/>
      <c r="AG88" s="10"/>
      <c r="AH88" s="10"/>
      <c r="AI88" s="10"/>
      <c r="AJ88" s="10"/>
      <c r="AK88" s="10"/>
      <c r="AL88" s="8"/>
      <c r="AM88" s="8"/>
      <c r="AN88" s="8"/>
      <c r="AO88" s="8"/>
      <c r="AY88" s="95" t="s">
        <v>119</v>
      </c>
      <c r="AZ88" s="8"/>
      <c r="BA88" s="8"/>
      <c r="BB88" s="8"/>
      <c r="BC88" s="8"/>
      <c r="BD88" s="8"/>
      <c r="BE88" s="96"/>
      <c r="BF88" s="128"/>
    </row>
    <row r="89" spans="1:58" ht="15" customHeight="1" thickBot="1">
      <c r="A89" s="65" t="s">
        <v>2</v>
      </c>
      <c r="B89" s="58" t="s">
        <v>3</v>
      </c>
      <c r="C89" s="58" t="s">
        <v>4</v>
      </c>
      <c r="D89" s="66" t="s">
        <v>5</v>
      </c>
      <c r="E89" s="58" t="s">
        <v>6</v>
      </c>
      <c r="F89" s="58" t="s">
        <v>19</v>
      </c>
      <c r="G89" s="58" t="s">
        <v>20</v>
      </c>
      <c r="H89" s="58" t="s">
        <v>21</v>
      </c>
      <c r="I89" s="58" t="s">
        <v>7</v>
      </c>
      <c r="J89" s="59" t="s">
        <v>8</v>
      </c>
      <c r="K89" s="30"/>
      <c r="L89" s="244" t="s">
        <v>9</v>
      </c>
      <c r="M89" s="245"/>
      <c r="N89" s="30"/>
      <c r="O89" s="244" t="s">
        <v>10</v>
      </c>
      <c r="P89" s="245"/>
      <c r="Q89" s="30"/>
      <c r="R89" s="244" t="s">
        <v>11</v>
      </c>
      <c r="S89" s="245"/>
      <c r="T89" s="30"/>
      <c r="U89" s="244" t="s">
        <v>12</v>
      </c>
      <c r="V89" s="245"/>
      <c r="W89" s="3"/>
      <c r="X89" s="37"/>
      <c r="Y89" s="10"/>
      <c r="Z89" s="10"/>
      <c r="AA89" s="10"/>
      <c r="AB89" s="55"/>
      <c r="AC89" s="55"/>
      <c r="AD89" s="7"/>
      <c r="AE89" s="7"/>
      <c r="AF89" s="7"/>
      <c r="AG89" s="10"/>
      <c r="AH89" s="10"/>
      <c r="AI89" s="10"/>
      <c r="AJ89" s="10"/>
      <c r="AK89" s="10"/>
      <c r="AL89" s="8"/>
      <c r="AM89" s="8"/>
      <c r="AN89" s="8"/>
      <c r="AO89" s="8"/>
      <c r="AY89" s="95"/>
      <c r="AZ89" s="8"/>
      <c r="BA89" s="8"/>
      <c r="BB89" s="8"/>
      <c r="BC89" s="8"/>
      <c r="BD89" s="8"/>
      <c r="BE89" s="96"/>
      <c r="BF89" s="128"/>
    </row>
    <row r="90" spans="1:57" ht="15" customHeight="1">
      <c r="A90" s="73" t="s">
        <v>103</v>
      </c>
      <c r="B90" s="171" t="s">
        <v>35</v>
      </c>
      <c r="C90" s="75" t="s">
        <v>38</v>
      </c>
      <c r="D90" s="76">
        <v>41671</v>
      </c>
      <c r="E90" s="77" t="s">
        <v>115</v>
      </c>
      <c r="F90" s="78" t="s">
        <v>26</v>
      </c>
      <c r="G90" s="78" t="s">
        <v>66</v>
      </c>
      <c r="H90" s="78" t="s">
        <v>23</v>
      </c>
      <c r="I90" s="79" t="str">
        <f>AY70</f>
        <v>NON SOLO BIKE PD</v>
      </c>
      <c r="J90" s="60" t="str">
        <f>AQ82</f>
        <v>ARCADIA</v>
      </c>
      <c r="K90" s="32"/>
      <c r="L90" s="29">
        <v>1</v>
      </c>
      <c r="M90" s="33">
        <v>2</v>
      </c>
      <c r="N90" s="34"/>
      <c r="O90" s="29">
        <v>22</v>
      </c>
      <c r="P90" s="33">
        <v>25</v>
      </c>
      <c r="Q90" s="35"/>
      <c r="R90" s="29">
        <v>32</v>
      </c>
      <c r="S90" s="33">
        <v>20</v>
      </c>
      <c r="T90" s="36"/>
      <c r="U90" s="29">
        <v>12</v>
      </c>
      <c r="V90" s="33">
        <v>15</v>
      </c>
      <c r="W90" s="3"/>
      <c r="X90" s="37"/>
      <c r="Y90" s="10"/>
      <c r="Z90" s="10"/>
      <c r="AA90" s="10"/>
      <c r="AB90" s="55"/>
      <c r="AC90" s="55"/>
      <c r="AD90" s="7"/>
      <c r="AE90" s="7"/>
      <c r="AF90" s="7"/>
      <c r="AG90" s="10"/>
      <c r="AH90" s="10"/>
      <c r="AI90" s="10"/>
      <c r="AJ90" s="10"/>
      <c r="AK90" s="10"/>
      <c r="AL90" s="10"/>
      <c r="AM90" s="10"/>
      <c r="AN90" s="8"/>
      <c r="AO90" s="8"/>
      <c r="AX90">
        <v>3</v>
      </c>
      <c r="AY90" s="95" t="str">
        <f>AY77</f>
        <v>I PIRULI  TO</v>
      </c>
      <c r="AZ90" s="8"/>
      <c r="BA90" s="8"/>
      <c r="BB90" s="8"/>
      <c r="BC90" s="8"/>
      <c r="BD90" s="8"/>
      <c r="BE90" s="96"/>
    </row>
    <row r="91" spans="1:57" ht="15" customHeight="1" thickBot="1">
      <c r="A91" s="80" t="s">
        <v>104</v>
      </c>
      <c r="B91" s="172" t="s">
        <v>36</v>
      </c>
      <c r="C91" s="68" t="s">
        <v>38</v>
      </c>
      <c r="D91" s="69">
        <v>41671</v>
      </c>
      <c r="E91" s="70" t="s">
        <v>115</v>
      </c>
      <c r="F91" s="63" t="s">
        <v>59</v>
      </c>
      <c r="G91" s="63" t="s">
        <v>24</v>
      </c>
      <c r="H91" s="63" t="s">
        <v>23</v>
      </c>
      <c r="I91" s="71" t="str">
        <f>AY72</f>
        <v>RC VOLLEY PD</v>
      </c>
      <c r="J91" s="62" t="str">
        <f>AQ72</f>
        <v>BARBAIOCCHI MO</v>
      </c>
      <c r="K91" s="32"/>
      <c r="L91" s="38">
        <v>2</v>
      </c>
      <c r="M91" s="39">
        <v>0</v>
      </c>
      <c r="N91" s="13"/>
      <c r="O91" s="38">
        <v>25</v>
      </c>
      <c r="P91" s="39">
        <v>17</v>
      </c>
      <c r="Q91" s="10"/>
      <c r="R91" s="38">
        <v>25</v>
      </c>
      <c r="S91" s="39">
        <v>22</v>
      </c>
      <c r="T91" s="10"/>
      <c r="U91" s="38"/>
      <c r="V91" s="39"/>
      <c r="W91" s="3"/>
      <c r="X91" s="37"/>
      <c r="Y91" s="10"/>
      <c r="Z91" s="10"/>
      <c r="AA91" s="10"/>
      <c r="AB91" s="55"/>
      <c r="AC91" s="55"/>
      <c r="AD91" s="7"/>
      <c r="AE91" s="7"/>
      <c r="AF91" s="7"/>
      <c r="AG91" s="10"/>
      <c r="AH91" s="10"/>
      <c r="AI91" s="10"/>
      <c r="AJ91" s="10"/>
      <c r="AK91" s="10"/>
      <c r="AL91" s="10"/>
      <c r="AM91" s="10"/>
      <c r="AN91" s="8"/>
      <c r="AO91" s="8"/>
      <c r="AY91" s="95" t="str">
        <f>AY78</f>
        <v>SERENISSIMA VE</v>
      </c>
      <c r="AZ91" s="8"/>
      <c r="BA91" s="8"/>
      <c r="BB91" s="8"/>
      <c r="BC91" s="8"/>
      <c r="BD91" s="8"/>
      <c r="BE91" s="96"/>
    </row>
    <row r="92" spans="1:57" ht="15" customHeight="1">
      <c r="A92" s="80" t="s">
        <v>105</v>
      </c>
      <c r="B92" s="172" t="s">
        <v>37</v>
      </c>
      <c r="C92" s="68" t="s">
        <v>38</v>
      </c>
      <c r="D92" s="69">
        <v>41671</v>
      </c>
      <c r="E92" s="70" t="s">
        <v>115</v>
      </c>
      <c r="F92" s="63" t="s">
        <v>57</v>
      </c>
      <c r="G92" s="63" t="s">
        <v>24</v>
      </c>
      <c r="H92" s="63" t="s">
        <v>23</v>
      </c>
      <c r="I92" s="71" t="str">
        <f>AY90</f>
        <v>I PIRULI  TO</v>
      </c>
      <c r="J92" s="62" t="str">
        <f>AY91</f>
        <v>SERENISSIMA VE</v>
      </c>
      <c r="K92" s="32"/>
      <c r="L92" s="6">
        <v>2</v>
      </c>
      <c r="M92" s="44">
        <v>0</v>
      </c>
      <c r="N92" s="34"/>
      <c r="O92" s="6">
        <v>25</v>
      </c>
      <c r="P92" s="44">
        <v>0</v>
      </c>
      <c r="Q92" s="35"/>
      <c r="R92" s="6">
        <v>25</v>
      </c>
      <c r="S92" s="44">
        <v>0</v>
      </c>
      <c r="T92" s="36"/>
      <c r="U92" s="6"/>
      <c r="V92" s="44"/>
      <c r="W92" s="3"/>
      <c r="X92" s="37"/>
      <c r="Y92" s="10"/>
      <c r="Z92" s="10"/>
      <c r="AA92" s="10"/>
      <c r="AB92" s="55"/>
      <c r="AC92" s="55"/>
      <c r="AD92" s="7"/>
      <c r="AE92" s="24"/>
      <c r="AF92" s="24"/>
      <c r="AG92" s="10"/>
      <c r="AH92" s="10"/>
      <c r="AI92" s="10"/>
      <c r="AJ92" s="10"/>
      <c r="AK92" s="10"/>
      <c r="AL92" s="10"/>
      <c r="AM92" s="10"/>
      <c r="AN92" s="8"/>
      <c r="AO92" s="8"/>
      <c r="AY92" s="95" t="str">
        <f>AY75</f>
        <v>A SAM STOF MO</v>
      </c>
      <c r="AZ92" s="8"/>
      <c r="BA92" s="8"/>
      <c r="BB92" s="8"/>
      <c r="BC92" s="8"/>
      <c r="BD92" s="8"/>
      <c r="BE92" s="96"/>
    </row>
    <row r="93" spans="1:57" ht="15" customHeight="1" thickBot="1">
      <c r="A93" s="81" t="s">
        <v>106</v>
      </c>
      <c r="B93" s="173" t="s">
        <v>102</v>
      </c>
      <c r="C93" s="168" t="s">
        <v>38</v>
      </c>
      <c r="D93" s="84">
        <v>41671</v>
      </c>
      <c r="E93" s="85" t="s">
        <v>113</v>
      </c>
      <c r="F93" s="64" t="s">
        <v>109</v>
      </c>
      <c r="G93" s="64" t="s">
        <v>24</v>
      </c>
      <c r="H93" s="64" t="s">
        <v>23</v>
      </c>
      <c r="I93" s="169" t="str">
        <f>AY92</f>
        <v>A SAM STOF MO</v>
      </c>
      <c r="J93" s="170" t="str">
        <f>AY93</f>
        <v>VIGUVOLLEY AL</v>
      </c>
      <c r="K93" s="32"/>
      <c r="L93" s="38">
        <v>0</v>
      </c>
      <c r="M93" s="39">
        <v>2</v>
      </c>
      <c r="N93" s="13"/>
      <c r="O93" s="38">
        <v>0</v>
      </c>
      <c r="P93" s="39">
        <v>25</v>
      </c>
      <c r="Q93" s="10"/>
      <c r="R93" s="38">
        <v>0</v>
      </c>
      <c r="S93" s="39">
        <v>25</v>
      </c>
      <c r="T93" s="10"/>
      <c r="U93" s="38"/>
      <c r="V93" s="39"/>
      <c r="W93" s="3"/>
      <c r="X93" s="37"/>
      <c r="Y93" s="10"/>
      <c r="Z93" s="10"/>
      <c r="AA93" s="10"/>
      <c r="AB93" s="55"/>
      <c r="AC93" s="55"/>
      <c r="AD93" s="7"/>
      <c r="AE93" s="24"/>
      <c r="AF93" s="24"/>
      <c r="AG93" s="10"/>
      <c r="AH93" s="10"/>
      <c r="AI93" s="10"/>
      <c r="AJ93" s="10"/>
      <c r="AK93" s="10"/>
      <c r="AL93" s="10"/>
      <c r="AM93" s="10"/>
      <c r="AQ93" s="221" t="s">
        <v>126</v>
      </c>
      <c r="AY93" s="95" t="str">
        <f>AY76</f>
        <v>VIGUVOLLEY AL</v>
      </c>
      <c r="AZ93" s="8"/>
      <c r="BA93" s="8"/>
      <c r="BB93" s="8"/>
      <c r="BC93" s="8"/>
      <c r="BD93" s="8"/>
      <c r="BE93" s="96"/>
    </row>
    <row r="94" spans="1:57" s="104" customFormat="1" ht="15" customHeight="1" thickBot="1">
      <c r="A94" s="252" t="s">
        <v>107</v>
      </c>
      <c r="B94" s="253"/>
      <c r="C94" s="253"/>
      <c r="D94" s="253"/>
      <c r="E94" s="253"/>
      <c r="F94" s="253"/>
      <c r="G94" s="253"/>
      <c r="H94" s="253"/>
      <c r="I94" s="253"/>
      <c r="J94" s="254"/>
      <c r="K94" s="1"/>
      <c r="L94" s="16"/>
      <c r="M94" s="4"/>
      <c r="N94" s="4"/>
      <c r="O94" s="17"/>
      <c r="P94" s="4"/>
      <c r="Q94" s="3"/>
      <c r="R94" s="16"/>
      <c r="S94" s="4"/>
      <c r="T94" s="3"/>
      <c r="U94" s="16"/>
      <c r="V94" s="4"/>
      <c r="W94" s="3"/>
      <c r="X94" s="24"/>
      <c r="Y94" s="24"/>
      <c r="Z94" s="24"/>
      <c r="AA94" s="24"/>
      <c r="AB94" s="21"/>
      <c r="AC94" s="21"/>
      <c r="AD94" s="21"/>
      <c r="AE94"/>
      <c r="AF94"/>
      <c r="AG94" s="3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Y94" s="97"/>
      <c r="AZ94" s="98"/>
      <c r="BA94" s="98"/>
      <c r="BB94" s="98"/>
      <c r="BC94" s="98"/>
      <c r="BD94" s="98"/>
      <c r="BE94" s="99"/>
    </row>
    <row r="95" spans="1:57" s="104" customFormat="1" ht="15" customHeight="1" thickBot="1">
      <c r="A95" s="65" t="s">
        <v>2</v>
      </c>
      <c r="B95" s="58" t="s">
        <v>3</v>
      </c>
      <c r="C95" s="58" t="s">
        <v>4</v>
      </c>
      <c r="D95" s="66" t="s">
        <v>5</v>
      </c>
      <c r="E95" s="58" t="s">
        <v>6</v>
      </c>
      <c r="F95" s="58" t="s">
        <v>19</v>
      </c>
      <c r="G95" s="58" t="s">
        <v>20</v>
      </c>
      <c r="H95" s="58" t="s">
        <v>21</v>
      </c>
      <c r="I95" s="58" t="s">
        <v>7</v>
      </c>
      <c r="J95" s="59" t="s">
        <v>8</v>
      </c>
      <c r="K95" s="107"/>
      <c r="L95" s="244" t="s">
        <v>9</v>
      </c>
      <c r="M95" s="245"/>
      <c r="N95" s="30"/>
      <c r="O95" s="255" t="s">
        <v>10</v>
      </c>
      <c r="P95" s="256"/>
      <c r="Q95" s="30"/>
      <c r="R95" s="244" t="s">
        <v>11</v>
      </c>
      <c r="S95" s="245"/>
      <c r="T95" s="30"/>
      <c r="U95" s="244" t="s">
        <v>12</v>
      </c>
      <c r="V95" s="245"/>
      <c r="W95" s="3"/>
      <c r="X95" s="24"/>
      <c r="Y95" s="24"/>
      <c r="Z95" s="24"/>
      <c r="AA95" s="24"/>
      <c r="AB95" s="21"/>
      <c r="AC95" s="21"/>
      <c r="AD95" s="21"/>
      <c r="AE95"/>
      <c r="AF95"/>
      <c r="AG95" s="46" t="s">
        <v>48</v>
      </c>
      <c r="AH95" s="47" t="s">
        <v>49</v>
      </c>
      <c r="AI95" s="47" t="s">
        <v>50</v>
      </c>
      <c r="AJ95" s="47" t="s">
        <v>51</v>
      </c>
      <c r="AK95" s="47" t="s">
        <v>47</v>
      </c>
      <c r="AL95" s="48" t="s">
        <v>52</v>
      </c>
      <c r="AM95" s="49" t="s">
        <v>53</v>
      </c>
      <c r="AN95"/>
      <c r="AO95"/>
      <c r="AP95"/>
      <c r="AQ95" s="224" t="s">
        <v>48</v>
      </c>
      <c r="AR95" s="225" t="s">
        <v>49</v>
      </c>
      <c r="AS95" s="225" t="s">
        <v>50</v>
      </c>
      <c r="AT95" s="225" t="s">
        <v>51</v>
      </c>
      <c r="AU95" s="225" t="s">
        <v>47</v>
      </c>
      <c r="AV95" s="225" t="s">
        <v>52</v>
      </c>
      <c r="AW95" s="226" t="s">
        <v>53</v>
      </c>
      <c r="AY95"/>
      <c r="AZ95"/>
      <c r="BA95"/>
      <c r="BB95"/>
      <c r="BC95"/>
      <c r="BD95"/>
      <c r="BE95"/>
    </row>
    <row r="96" spans="1:57" s="104" customFormat="1" ht="15">
      <c r="A96" s="130" t="s">
        <v>107</v>
      </c>
      <c r="B96" s="131">
        <v>101</v>
      </c>
      <c r="C96" s="75" t="s">
        <v>38</v>
      </c>
      <c r="D96" s="76">
        <v>41671</v>
      </c>
      <c r="E96" s="77">
        <v>0.3958333333333333</v>
      </c>
      <c r="F96" s="78" t="s">
        <v>64</v>
      </c>
      <c r="G96" s="78" t="s">
        <v>65</v>
      </c>
      <c r="H96" s="78" t="s">
        <v>23</v>
      </c>
      <c r="I96" s="146" t="str">
        <f>AY50</f>
        <v>REALE MUTUA TO</v>
      </c>
      <c r="J96" s="147" t="str">
        <f>AY55</f>
        <v>SEVEN VILLAGE PD</v>
      </c>
      <c r="K96" s="108"/>
      <c r="L96" s="29">
        <v>0</v>
      </c>
      <c r="M96" s="33">
        <v>2</v>
      </c>
      <c r="N96" s="34"/>
      <c r="O96" s="29">
        <v>21</v>
      </c>
      <c r="P96" s="33">
        <v>25</v>
      </c>
      <c r="Q96" s="35"/>
      <c r="R96" s="29">
        <v>14</v>
      </c>
      <c r="S96" s="33">
        <v>25</v>
      </c>
      <c r="T96" s="129"/>
      <c r="U96" s="29"/>
      <c r="V96" s="33"/>
      <c r="X96" s="113"/>
      <c r="Y96" s="109"/>
      <c r="Z96" s="109"/>
      <c r="AA96" s="109"/>
      <c r="AB96" s="114"/>
      <c r="AC96" s="114"/>
      <c r="AD96" s="115"/>
      <c r="AG96" s="50" t="str">
        <f>I96</f>
        <v>REALE MUTUA TO</v>
      </c>
      <c r="AH96" s="31">
        <f>L96+M99+M101</f>
        <v>0</v>
      </c>
      <c r="AI96" s="31">
        <f>M96+L99+L101</f>
        <v>6</v>
      </c>
      <c r="AJ96" s="31">
        <f>AH96/AI96</f>
        <v>0</v>
      </c>
      <c r="AK96" s="31">
        <f>O96+R96+U96+P99+S99+V99+P101+S101+V101</f>
        <v>106</v>
      </c>
      <c r="AL96" s="45">
        <f>P96+S96+V96+O99+R99+U99+O101+R101+U101</f>
        <v>152</v>
      </c>
      <c r="AM96" s="51">
        <f>AK96/AL96</f>
        <v>0.6973684210526315</v>
      </c>
      <c r="AQ96" s="227" t="s">
        <v>87</v>
      </c>
      <c r="AR96" s="223">
        <v>6</v>
      </c>
      <c r="AS96" s="223">
        <v>0</v>
      </c>
      <c r="AT96" s="223" t="e">
        <v>#DIV/0!</v>
      </c>
      <c r="AU96" s="223">
        <v>153</v>
      </c>
      <c r="AV96" s="223">
        <v>107</v>
      </c>
      <c r="AW96" s="228">
        <v>1.4299065420560748</v>
      </c>
      <c r="AY96"/>
      <c r="AZ96"/>
      <c r="BA96"/>
      <c r="BB96"/>
      <c r="BC96"/>
      <c r="BD96"/>
      <c r="BE96"/>
    </row>
    <row r="97" spans="1:57" s="104" customFormat="1" ht="15">
      <c r="A97" s="185" t="s">
        <v>107</v>
      </c>
      <c r="B97" s="72">
        <v>102</v>
      </c>
      <c r="C97" s="68" t="s">
        <v>38</v>
      </c>
      <c r="D97" s="69">
        <v>41671</v>
      </c>
      <c r="E97" s="70" t="s">
        <v>99</v>
      </c>
      <c r="F97" s="63" t="s">
        <v>64</v>
      </c>
      <c r="G97" s="63" t="s">
        <v>65</v>
      </c>
      <c r="H97" s="63" t="s">
        <v>23</v>
      </c>
      <c r="I97" s="177" t="str">
        <f>AY51</f>
        <v>VOLLEY SEMPRE VOLLEY TS</v>
      </c>
      <c r="J97" s="178" t="str">
        <f>AY52</f>
        <v>LE PIRILLE TO</v>
      </c>
      <c r="K97" s="108"/>
      <c r="L97" s="6">
        <v>0</v>
      </c>
      <c r="M97" s="44">
        <v>2</v>
      </c>
      <c r="N97" s="13"/>
      <c r="O97" s="102">
        <v>21</v>
      </c>
      <c r="P97" s="39">
        <v>25</v>
      </c>
      <c r="Q97" s="17"/>
      <c r="R97" s="102">
        <v>26</v>
      </c>
      <c r="S97" s="39">
        <v>28</v>
      </c>
      <c r="T97" s="105"/>
      <c r="U97" s="102"/>
      <c r="V97" s="39"/>
      <c r="X97" s="113"/>
      <c r="Y97" s="109"/>
      <c r="Z97" s="109"/>
      <c r="AA97" s="109"/>
      <c r="AB97" s="114"/>
      <c r="AC97" s="114"/>
      <c r="AD97" s="115"/>
      <c r="AG97" s="50" t="str">
        <f>J96</f>
        <v>SEVEN VILLAGE PD</v>
      </c>
      <c r="AH97" s="31">
        <f>M96+L98+M100</f>
        <v>4</v>
      </c>
      <c r="AI97" s="31">
        <f>L96+M98+L100</f>
        <v>3</v>
      </c>
      <c r="AJ97" s="31">
        <f>AH97/AI97</f>
        <v>1.3333333333333333</v>
      </c>
      <c r="AK97" s="31">
        <f>P96+S96+V96+O98+R98+U98+P100+S100+V100</f>
        <v>145</v>
      </c>
      <c r="AL97" s="45">
        <f>O96+R96+U96+O99+R99+U99+O101+R101+U101</f>
        <v>137</v>
      </c>
      <c r="AM97" s="51">
        <f>AK97/AL97</f>
        <v>1.0583941605839415</v>
      </c>
      <c r="AQ97" s="227" t="s">
        <v>71</v>
      </c>
      <c r="AR97" s="223">
        <v>4</v>
      </c>
      <c r="AS97" s="223">
        <v>3</v>
      </c>
      <c r="AT97" s="223">
        <v>1.3333333333333333</v>
      </c>
      <c r="AU97" s="223">
        <v>145</v>
      </c>
      <c r="AV97" s="223">
        <v>137</v>
      </c>
      <c r="AW97" s="228">
        <v>1.0583941605839415</v>
      </c>
      <c r="AY97"/>
      <c r="AZ97"/>
      <c r="BA97"/>
      <c r="BB97"/>
      <c r="BC97"/>
      <c r="BD97"/>
      <c r="BE97"/>
    </row>
    <row r="98" spans="1:57" s="104" customFormat="1" ht="15">
      <c r="A98" s="185" t="s">
        <v>107</v>
      </c>
      <c r="B98" s="72">
        <v>103</v>
      </c>
      <c r="C98" s="68" t="s">
        <v>38</v>
      </c>
      <c r="D98" s="69">
        <v>41671</v>
      </c>
      <c r="E98" s="70" t="s">
        <v>100</v>
      </c>
      <c r="F98" s="63" t="s">
        <v>64</v>
      </c>
      <c r="G98" s="63" t="s">
        <v>65</v>
      </c>
      <c r="H98" s="63" t="s">
        <v>23</v>
      </c>
      <c r="I98" s="174" t="str">
        <f>J96</f>
        <v>SEVEN VILLAGE PD</v>
      </c>
      <c r="J98" s="178" t="str">
        <f>I97</f>
        <v>VOLLEY SEMPRE VOLLEY TS</v>
      </c>
      <c r="K98" s="108"/>
      <c r="L98" s="6">
        <v>2</v>
      </c>
      <c r="M98" s="44">
        <v>1</v>
      </c>
      <c r="N98" s="13"/>
      <c r="O98" s="102">
        <v>25</v>
      </c>
      <c r="P98" s="39">
        <v>20</v>
      </c>
      <c r="Q98" s="17"/>
      <c r="R98" s="102">
        <v>22</v>
      </c>
      <c r="S98" s="39">
        <v>25</v>
      </c>
      <c r="T98" s="105"/>
      <c r="U98" s="102">
        <v>15</v>
      </c>
      <c r="V98" s="39">
        <v>10</v>
      </c>
      <c r="X98" s="110"/>
      <c r="Y98" s="111"/>
      <c r="Z98" s="111"/>
      <c r="AA98" s="111"/>
      <c r="AG98" s="50" t="str">
        <f>I97</f>
        <v>VOLLEY SEMPRE VOLLEY TS</v>
      </c>
      <c r="AH98" s="31">
        <f>L97+M98+L101</f>
        <v>3</v>
      </c>
      <c r="AI98" s="31">
        <f>M97+L98+M101</f>
        <v>4</v>
      </c>
      <c r="AJ98" s="31">
        <f>AH98/AI98</f>
        <v>0.75</v>
      </c>
      <c r="AK98" s="31">
        <f>O97+R97+U97+P98+S98+V98+O101+R101+U101</f>
        <v>154</v>
      </c>
      <c r="AL98" s="45">
        <f>P97+S97+V97+O98+R98+U98+P101+S101+V101</f>
        <v>159</v>
      </c>
      <c r="AM98" s="51">
        <f>AK98/AL98</f>
        <v>0.9685534591194969</v>
      </c>
      <c r="AQ98" s="227" t="s">
        <v>79</v>
      </c>
      <c r="AR98" s="223">
        <v>3</v>
      </c>
      <c r="AS98" s="223">
        <v>4</v>
      </c>
      <c r="AT98" s="223">
        <v>0.75</v>
      </c>
      <c r="AU98" s="223">
        <v>154</v>
      </c>
      <c r="AV98" s="223">
        <v>159</v>
      </c>
      <c r="AW98" s="228">
        <v>0.9685534591194969</v>
      </c>
      <c r="AY98"/>
      <c r="AZ98"/>
      <c r="BA98"/>
      <c r="BB98"/>
      <c r="BC98"/>
      <c r="BD98"/>
      <c r="BE98"/>
    </row>
    <row r="99" spans="1:49" s="104" customFormat="1" ht="15.75" thickBot="1">
      <c r="A99" s="185" t="s">
        <v>107</v>
      </c>
      <c r="B99" s="72">
        <v>104</v>
      </c>
      <c r="C99" s="89" t="s">
        <v>38</v>
      </c>
      <c r="D99" s="69">
        <v>41671</v>
      </c>
      <c r="E99" s="70" t="s">
        <v>116</v>
      </c>
      <c r="F99" s="63" t="s">
        <v>64</v>
      </c>
      <c r="G99" s="63" t="s">
        <v>65</v>
      </c>
      <c r="H99" s="63" t="s">
        <v>23</v>
      </c>
      <c r="I99" s="177" t="str">
        <f>J97</f>
        <v>LE PIRILLE TO</v>
      </c>
      <c r="J99" s="178" t="str">
        <f>I96</f>
        <v>REALE MUTUA TO</v>
      </c>
      <c r="K99" s="108"/>
      <c r="L99" s="6">
        <v>2</v>
      </c>
      <c r="M99" s="44">
        <v>0</v>
      </c>
      <c r="N99" s="13"/>
      <c r="O99" s="175">
        <v>25</v>
      </c>
      <c r="P99" s="176">
        <v>16</v>
      </c>
      <c r="Q99" s="17"/>
      <c r="R99" s="175">
        <v>25</v>
      </c>
      <c r="S99" s="176">
        <v>11</v>
      </c>
      <c r="T99" s="105"/>
      <c r="U99" s="175"/>
      <c r="V99" s="176"/>
      <c r="X99" s="110"/>
      <c r="Y99" s="111"/>
      <c r="Z99" s="111"/>
      <c r="AA99" s="111"/>
      <c r="AG99" s="52" t="str">
        <f>J97</f>
        <v>LE PIRILLE TO</v>
      </c>
      <c r="AH99" s="53">
        <f>M97+L99+L100</f>
        <v>6</v>
      </c>
      <c r="AI99" s="53">
        <f>L97+M99+M100</f>
        <v>0</v>
      </c>
      <c r="AJ99" s="53" t="e">
        <f>AH99/AI99</f>
        <v>#DIV/0!</v>
      </c>
      <c r="AK99" s="53">
        <f>P97+S97+V97+O99+R99+U99+O100+R100+U100</f>
        <v>153</v>
      </c>
      <c r="AL99" s="54">
        <f>O97+R97+U97+P99+S99+V99+P100+S100+V100</f>
        <v>107</v>
      </c>
      <c r="AM99" s="208">
        <f>AK99/AL99</f>
        <v>1.4299065420560748</v>
      </c>
      <c r="AQ99" s="229" t="s">
        <v>77</v>
      </c>
      <c r="AR99" s="230">
        <v>0</v>
      </c>
      <c r="AS99" s="230">
        <v>6</v>
      </c>
      <c r="AT99" s="230">
        <v>0</v>
      </c>
      <c r="AU99" s="230">
        <v>106</v>
      </c>
      <c r="AV99" s="230">
        <v>152</v>
      </c>
      <c r="AW99" s="231">
        <v>0.6973684210526315</v>
      </c>
    </row>
    <row r="100" spans="1:27" s="104" customFormat="1" ht="15">
      <c r="A100" s="185" t="s">
        <v>107</v>
      </c>
      <c r="B100" s="72">
        <v>105</v>
      </c>
      <c r="C100" s="68" t="s">
        <v>38</v>
      </c>
      <c r="D100" s="69">
        <v>41671</v>
      </c>
      <c r="E100" s="70" t="s">
        <v>112</v>
      </c>
      <c r="F100" s="63" t="s">
        <v>64</v>
      </c>
      <c r="G100" s="63" t="s">
        <v>65</v>
      </c>
      <c r="H100" s="63" t="s">
        <v>23</v>
      </c>
      <c r="I100" s="177" t="str">
        <f>J97</f>
        <v>LE PIRILLE TO</v>
      </c>
      <c r="J100" s="179" t="str">
        <f>J96</f>
        <v>SEVEN VILLAGE PD</v>
      </c>
      <c r="K100" s="108"/>
      <c r="L100" s="6">
        <v>2</v>
      </c>
      <c r="M100" s="44">
        <v>0</v>
      </c>
      <c r="N100" s="13"/>
      <c r="O100" s="175">
        <v>25</v>
      </c>
      <c r="P100" s="176">
        <v>14</v>
      </c>
      <c r="Q100" s="17"/>
      <c r="R100" s="175">
        <v>25</v>
      </c>
      <c r="S100" s="176">
        <v>19</v>
      </c>
      <c r="T100" s="105"/>
      <c r="U100" s="175"/>
      <c r="V100" s="176"/>
      <c r="X100" s="110"/>
      <c r="Y100" s="111"/>
      <c r="Z100" s="111"/>
      <c r="AA100" s="111"/>
    </row>
    <row r="101" spans="1:27" s="104" customFormat="1" ht="15.75" thickBot="1">
      <c r="A101" s="186" t="s">
        <v>107</v>
      </c>
      <c r="B101" s="86">
        <v>106</v>
      </c>
      <c r="C101" s="83" t="s">
        <v>38</v>
      </c>
      <c r="D101" s="84">
        <v>41671</v>
      </c>
      <c r="E101" s="85" t="s">
        <v>111</v>
      </c>
      <c r="F101" s="64" t="s">
        <v>64</v>
      </c>
      <c r="G101" s="64" t="s">
        <v>65</v>
      </c>
      <c r="H101" s="64" t="s">
        <v>23</v>
      </c>
      <c r="I101" s="180" t="str">
        <f>I97</f>
        <v>VOLLEY SEMPRE VOLLEY TS</v>
      </c>
      <c r="J101" s="181" t="str">
        <f>I96</f>
        <v>REALE MUTUA TO</v>
      </c>
      <c r="K101" s="112"/>
      <c r="L101" s="38">
        <v>2</v>
      </c>
      <c r="M101" s="39">
        <v>0</v>
      </c>
      <c r="N101" s="13"/>
      <c r="O101" s="40">
        <v>27</v>
      </c>
      <c r="P101" s="41">
        <v>25</v>
      </c>
      <c r="Q101" s="105"/>
      <c r="R101" s="40">
        <v>25</v>
      </c>
      <c r="S101" s="41">
        <v>19</v>
      </c>
      <c r="T101" s="105"/>
      <c r="U101" s="40"/>
      <c r="V101" s="41"/>
      <c r="X101" s="110"/>
      <c r="Y101" s="111"/>
      <c r="Z101" s="111"/>
      <c r="AA101" s="111"/>
    </row>
    <row r="102" spans="1:27" s="104" customFormat="1" ht="15.75" thickBot="1">
      <c r="A102" s="252" t="s">
        <v>120</v>
      </c>
      <c r="B102" s="253"/>
      <c r="C102" s="253"/>
      <c r="D102" s="253"/>
      <c r="E102" s="253"/>
      <c r="F102" s="253"/>
      <c r="G102" s="253"/>
      <c r="H102" s="253"/>
      <c r="I102" s="253"/>
      <c r="J102" s="254"/>
      <c r="K102" s="1"/>
      <c r="L102" s="16"/>
      <c r="M102" s="4"/>
      <c r="N102" s="4"/>
      <c r="O102" s="17"/>
      <c r="P102" s="4"/>
      <c r="Q102" s="3"/>
      <c r="R102" s="16"/>
      <c r="S102" s="4"/>
      <c r="T102" s="3"/>
      <c r="U102" s="16"/>
      <c r="V102" s="4"/>
      <c r="X102" s="110"/>
      <c r="Y102" s="111"/>
      <c r="Z102" s="111"/>
      <c r="AA102" s="111"/>
    </row>
    <row r="103" spans="1:49" s="104" customFormat="1" ht="15.75" thickBot="1">
      <c r="A103" s="65" t="s">
        <v>2</v>
      </c>
      <c r="B103" s="58" t="s">
        <v>3</v>
      </c>
      <c r="C103" s="58" t="s">
        <v>4</v>
      </c>
      <c r="D103" s="66" t="s">
        <v>5</v>
      </c>
      <c r="E103" s="58" t="s">
        <v>6</v>
      </c>
      <c r="F103" s="58" t="s">
        <v>19</v>
      </c>
      <c r="G103" s="58" t="s">
        <v>20</v>
      </c>
      <c r="H103" s="58" t="s">
        <v>21</v>
      </c>
      <c r="I103" s="58" t="s">
        <v>7</v>
      </c>
      <c r="J103" s="59" t="s">
        <v>8</v>
      </c>
      <c r="K103" s="107"/>
      <c r="L103" s="244" t="s">
        <v>9</v>
      </c>
      <c r="M103" s="245"/>
      <c r="N103" s="30"/>
      <c r="O103" s="244" t="s">
        <v>10</v>
      </c>
      <c r="P103" s="245"/>
      <c r="Q103" s="30"/>
      <c r="R103" s="244" t="s">
        <v>11</v>
      </c>
      <c r="S103" s="245"/>
      <c r="T103" s="30"/>
      <c r="U103" s="244" t="s">
        <v>12</v>
      </c>
      <c r="V103" s="245"/>
      <c r="X103" s="110"/>
      <c r="Y103" s="111"/>
      <c r="Z103" s="111"/>
      <c r="AA103" s="111"/>
      <c r="AG103" s="46" t="s">
        <v>48</v>
      </c>
      <c r="AH103" s="47" t="s">
        <v>49</v>
      </c>
      <c r="AI103" s="47" t="s">
        <v>50</v>
      </c>
      <c r="AJ103" s="47" t="s">
        <v>51</v>
      </c>
      <c r="AK103" s="47" t="s">
        <v>47</v>
      </c>
      <c r="AL103" s="48" t="s">
        <v>52</v>
      </c>
      <c r="AM103" s="49" t="s">
        <v>53</v>
      </c>
      <c r="AQ103" s="224" t="s">
        <v>48</v>
      </c>
      <c r="AR103" s="225" t="s">
        <v>49</v>
      </c>
      <c r="AS103" s="225" t="s">
        <v>50</v>
      </c>
      <c r="AT103" s="225" t="s">
        <v>51</v>
      </c>
      <c r="AU103" s="225" t="s">
        <v>47</v>
      </c>
      <c r="AV103" s="225" t="s">
        <v>52</v>
      </c>
      <c r="AW103" s="226" t="s">
        <v>53</v>
      </c>
    </row>
    <row r="104" spans="1:49" s="104" customFormat="1" ht="15">
      <c r="A104" s="130" t="s">
        <v>108</v>
      </c>
      <c r="B104" s="131">
        <v>101</v>
      </c>
      <c r="C104" s="75" t="s">
        <v>38</v>
      </c>
      <c r="D104" s="76">
        <v>41671</v>
      </c>
      <c r="E104" s="77">
        <v>0.3958333333333333</v>
      </c>
      <c r="F104" s="78" t="s">
        <v>54</v>
      </c>
      <c r="G104" s="78" t="s">
        <v>63</v>
      </c>
      <c r="H104" s="78" t="s">
        <v>22</v>
      </c>
      <c r="I104" s="146" t="str">
        <f>AY56</f>
        <v>NEW TEAM TO</v>
      </c>
      <c r="J104" s="182" t="str">
        <f>AY57</f>
        <v>ESTAZZO MO</v>
      </c>
      <c r="K104" s="108"/>
      <c r="L104" s="29">
        <v>2</v>
      </c>
      <c r="M104" s="33">
        <v>0</v>
      </c>
      <c r="N104" s="34"/>
      <c r="O104" s="29">
        <v>25</v>
      </c>
      <c r="P104" s="33">
        <v>20</v>
      </c>
      <c r="Q104" s="35"/>
      <c r="R104" s="29">
        <v>28</v>
      </c>
      <c r="S104" s="33">
        <v>26</v>
      </c>
      <c r="T104" s="129"/>
      <c r="U104" s="29"/>
      <c r="V104" s="33"/>
      <c r="X104" s="110"/>
      <c r="Y104" s="111"/>
      <c r="Z104" s="111"/>
      <c r="AA104" s="111"/>
      <c r="AG104" s="50" t="str">
        <f>I104</f>
        <v>NEW TEAM TO</v>
      </c>
      <c r="AH104" s="31">
        <f>L104+M105+L107+M108</f>
        <v>4</v>
      </c>
      <c r="AI104" s="31">
        <f>M104+L105+M107+L108</f>
        <v>1</v>
      </c>
      <c r="AJ104" s="31">
        <f>AH104/AI104</f>
        <v>4</v>
      </c>
      <c r="AK104" s="31">
        <f>O104+R104+U104+P105+S105+V105+O107+R107+U107+P108+S108+V108</f>
        <v>116</v>
      </c>
      <c r="AL104" s="45">
        <f>P104+S104+V104+O105+R105+U105+P107+S107+V107+O108+R108+U108</f>
        <v>98</v>
      </c>
      <c r="AM104" s="51">
        <f>AK104/AL104</f>
        <v>1.183673469387755</v>
      </c>
      <c r="AQ104" s="227" t="s">
        <v>75</v>
      </c>
      <c r="AR104" s="223">
        <v>4</v>
      </c>
      <c r="AS104" s="223">
        <v>1</v>
      </c>
      <c r="AT104" s="223">
        <v>4</v>
      </c>
      <c r="AU104" s="223">
        <v>116</v>
      </c>
      <c r="AV104" s="223">
        <v>98</v>
      </c>
      <c r="AW104" s="228">
        <v>1.183673469387755</v>
      </c>
    </row>
    <row r="105" spans="1:49" s="104" customFormat="1" ht="15">
      <c r="A105" s="185" t="s">
        <v>108</v>
      </c>
      <c r="B105" s="72">
        <v>102</v>
      </c>
      <c r="C105" s="68" t="s">
        <v>38</v>
      </c>
      <c r="D105" s="69">
        <v>41671</v>
      </c>
      <c r="E105" s="70" t="s">
        <v>99</v>
      </c>
      <c r="F105" s="63" t="s">
        <v>54</v>
      </c>
      <c r="G105" s="63" t="s">
        <v>63</v>
      </c>
      <c r="H105" s="63" t="s">
        <v>22</v>
      </c>
      <c r="I105" s="177" t="str">
        <f>AY58</f>
        <v>RIVIERA DELLE ALPI</v>
      </c>
      <c r="J105" s="178" t="str">
        <f>I104</f>
        <v>NEW TEAM TO</v>
      </c>
      <c r="K105" s="108"/>
      <c r="L105" s="6">
        <v>0</v>
      </c>
      <c r="M105" s="44">
        <v>0</v>
      </c>
      <c r="N105" s="13"/>
      <c r="O105" s="102">
        <v>0</v>
      </c>
      <c r="P105" s="39">
        <v>0</v>
      </c>
      <c r="Q105" s="17"/>
      <c r="R105" s="102">
        <v>0</v>
      </c>
      <c r="S105" s="39">
        <v>0</v>
      </c>
      <c r="T105" s="105"/>
      <c r="U105" s="102">
        <v>0</v>
      </c>
      <c r="V105" s="39">
        <v>0</v>
      </c>
      <c r="X105" s="110"/>
      <c r="Y105" s="111"/>
      <c r="Z105" s="111"/>
      <c r="AA105" s="111"/>
      <c r="AG105" s="201" t="str">
        <f>J104</f>
        <v>ESTAZZO MO</v>
      </c>
      <c r="AH105" s="202">
        <f>M104+L106+M107+L109</f>
        <v>1</v>
      </c>
      <c r="AI105" s="202">
        <f>L104+M106+L107+M109</f>
        <v>4</v>
      </c>
      <c r="AJ105" s="31">
        <f>AH105/AI105</f>
        <v>0.25</v>
      </c>
      <c r="AK105" s="202">
        <f>P104+S104+V104+O106+R106+U106+P107+S107+V107+O109+R109+U109</f>
        <v>98</v>
      </c>
      <c r="AL105" s="203">
        <f>O104+R104+P106+S106+V106+O107+R107+U107+P109+S109+V109</f>
        <v>116</v>
      </c>
      <c r="AM105" s="51">
        <f>AK105/AL105</f>
        <v>0.8448275862068966</v>
      </c>
      <c r="AQ105" s="227" t="s">
        <v>80</v>
      </c>
      <c r="AR105" s="223">
        <v>1</v>
      </c>
      <c r="AS105" s="223">
        <v>4</v>
      </c>
      <c r="AT105" s="223">
        <v>0.25</v>
      </c>
      <c r="AU105" s="223">
        <v>98</v>
      </c>
      <c r="AV105" s="223">
        <v>116</v>
      </c>
      <c r="AW105" s="228">
        <v>0.8448275862068966</v>
      </c>
    </row>
    <row r="106" spans="1:49" s="104" customFormat="1" ht="15">
      <c r="A106" s="185" t="s">
        <v>108</v>
      </c>
      <c r="B106" s="72">
        <v>103</v>
      </c>
      <c r="C106" s="68" t="s">
        <v>38</v>
      </c>
      <c r="D106" s="69">
        <v>41671</v>
      </c>
      <c r="E106" s="70" t="s">
        <v>100</v>
      </c>
      <c r="F106" s="63" t="s">
        <v>54</v>
      </c>
      <c r="G106" s="63" t="s">
        <v>63</v>
      </c>
      <c r="H106" s="63" t="s">
        <v>22</v>
      </c>
      <c r="I106" s="177" t="str">
        <f>J104</f>
        <v>ESTAZZO MO</v>
      </c>
      <c r="J106" s="178" t="str">
        <f>I105</f>
        <v>RIVIERA DELLE ALPI</v>
      </c>
      <c r="K106" s="108"/>
      <c r="L106" s="6">
        <v>0</v>
      </c>
      <c r="M106" s="44">
        <v>0</v>
      </c>
      <c r="N106" s="13"/>
      <c r="O106" s="102">
        <v>0</v>
      </c>
      <c r="P106" s="39">
        <v>0</v>
      </c>
      <c r="Q106" s="17"/>
      <c r="R106" s="102">
        <v>0</v>
      </c>
      <c r="S106" s="39">
        <v>0</v>
      </c>
      <c r="T106" s="105"/>
      <c r="U106" s="102">
        <v>0</v>
      </c>
      <c r="V106" s="39">
        <v>0</v>
      </c>
      <c r="X106" s="110"/>
      <c r="Y106" s="111"/>
      <c r="Z106" s="111"/>
      <c r="AA106" s="111"/>
      <c r="AG106" s="201" t="str">
        <f>I105</f>
        <v>RIVIERA DELLE ALPI</v>
      </c>
      <c r="AH106" s="202">
        <f>L105+M106+L108+M109</f>
        <v>0</v>
      </c>
      <c r="AI106" s="202">
        <f>M105+L106+M108+L109</f>
        <v>0</v>
      </c>
      <c r="AJ106" s="31" t="e">
        <f>AH106/AI106</f>
        <v>#DIV/0!</v>
      </c>
      <c r="AK106" s="202">
        <f>O105+R105+U105+P106+S106+V106+O108+R108+U108+P109+S109+V109</f>
        <v>0</v>
      </c>
      <c r="AL106" s="203">
        <f>P105+S105+V105+O106+R106+U106+P108+S108+V108+O109+R109+U109</f>
        <v>0</v>
      </c>
      <c r="AM106" s="51" t="e">
        <f>AK106/AL106</f>
        <v>#DIV/0!</v>
      </c>
      <c r="AQ106" s="227" t="s">
        <v>123</v>
      </c>
      <c r="AR106" s="223">
        <v>0</v>
      </c>
      <c r="AS106" s="223">
        <v>0</v>
      </c>
      <c r="AT106" s="223" t="e">
        <v>#DIV/0!</v>
      </c>
      <c r="AU106" s="223">
        <v>0</v>
      </c>
      <c r="AV106" s="223">
        <v>0</v>
      </c>
      <c r="AW106" s="228" t="e">
        <v>#DIV/0!</v>
      </c>
    </row>
    <row r="107" spans="1:49" s="104" customFormat="1" ht="15.75" thickBot="1">
      <c r="A107" s="185" t="s">
        <v>108</v>
      </c>
      <c r="B107" s="72">
        <v>104</v>
      </c>
      <c r="C107" s="89" t="s">
        <v>38</v>
      </c>
      <c r="D107" s="69">
        <v>41671</v>
      </c>
      <c r="E107" s="70" t="s">
        <v>116</v>
      </c>
      <c r="F107" s="63" t="s">
        <v>54</v>
      </c>
      <c r="G107" s="63" t="s">
        <v>63</v>
      </c>
      <c r="H107" s="63" t="s">
        <v>22</v>
      </c>
      <c r="I107" s="177" t="str">
        <f>J105</f>
        <v>NEW TEAM TO</v>
      </c>
      <c r="J107" s="178" t="str">
        <f>AY57</f>
        <v>ESTAZZO MO</v>
      </c>
      <c r="K107" s="108"/>
      <c r="L107" s="6">
        <v>2</v>
      </c>
      <c r="M107" s="44">
        <v>1</v>
      </c>
      <c r="N107" s="13"/>
      <c r="O107" s="102">
        <v>25</v>
      </c>
      <c r="P107" s="39">
        <v>18</v>
      </c>
      <c r="Q107" s="17"/>
      <c r="R107" s="102">
        <v>23</v>
      </c>
      <c r="S107" s="39">
        <v>25</v>
      </c>
      <c r="T107" s="105"/>
      <c r="U107" s="102">
        <v>15</v>
      </c>
      <c r="V107" s="39">
        <v>9</v>
      </c>
      <c r="X107" s="110"/>
      <c r="Y107" s="111"/>
      <c r="Z107" s="111"/>
      <c r="AA107" s="111"/>
      <c r="AG107" s="50"/>
      <c r="AH107" s="31"/>
      <c r="AI107" s="31"/>
      <c r="AJ107" s="31"/>
      <c r="AK107" s="31"/>
      <c r="AL107" s="45"/>
      <c r="AM107" s="51"/>
      <c r="AQ107" s="229"/>
      <c r="AR107" s="230"/>
      <c r="AS107" s="230"/>
      <c r="AT107" s="230"/>
      <c r="AU107" s="230"/>
      <c r="AV107" s="230"/>
      <c r="AW107" s="231"/>
    </row>
    <row r="108" spans="1:39" s="104" customFormat="1" ht="15">
      <c r="A108" s="185" t="s">
        <v>108</v>
      </c>
      <c r="B108" s="72">
        <v>105</v>
      </c>
      <c r="C108" s="68" t="s">
        <v>38</v>
      </c>
      <c r="D108" s="69">
        <v>41671</v>
      </c>
      <c r="E108" s="70" t="s">
        <v>112</v>
      </c>
      <c r="F108" s="63" t="s">
        <v>54</v>
      </c>
      <c r="G108" s="63" t="s">
        <v>63</v>
      </c>
      <c r="H108" s="63" t="s">
        <v>22</v>
      </c>
      <c r="I108" s="177" t="str">
        <f>I105</f>
        <v>RIVIERA DELLE ALPI</v>
      </c>
      <c r="J108" s="178" t="str">
        <f>J105</f>
        <v>NEW TEAM TO</v>
      </c>
      <c r="K108" s="108"/>
      <c r="L108" s="6">
        <v>0</v>
      </c>
      <c r="M108" s="44">
        <v>0</v>
      </c>
      <c r="N108" s="13"/>
      <c r="O108" s="102">
        <v>0</v>
      </c>
      <c r="P108" s="39">
        <v>0</v>
      </c>
      <c r="Q108" s="17"/>
      <c r="R108" s="102">
        <v>0</v>
      </c>
      <c r="S108" s="39">
        <v>0</v>
      </c>
      <c r="T108" s="105"/>
      <c r="U108" s="102">
        <v>0</v>
      </c>
      <c r="V108" s="39">
        <v>0</v>
      </c>
      <c r="X108" s="110"/>
      <c r="Y108" s="111"/>
      <c r="Z108" s="111"/>
      <c r="AA108" s="111"/>
      <c r="AG108" s="50"/>
      <c r="AH108" s="31"/>
      <c r="AI108" s="31"/>
      <c r="AJ108" s="31"/>
      <c r="AK108" s="31"/>
      <c r="AL108" s="45"/>
      <c r="AM108" s="51"/>
    </row>
    <row r="109" spans="1:39" s="104" customFormat="1" ht="15.75" thickBot="1">
      <c r="A109" s="186" t="s">
        <v>108</v>
      </c>
      <c r="B109" s="86">
        <v>106</v>
      </c>
      <c r="C109" s="83" t="s">
        <v>38</v>
      </c>
      <c r="D109" s="84">
        <v>41671</v>
      </c>
      <c r="E109" s="85" t="s">
        <v>111</v>
      </c>
      <c r="F109" s="64" t="s">
        <v>54</v>
      </c>
      <c r="G109" s="64" t="s">
        <v>63</v>
      </c>
      <c r="H109" s="64" t="s">
        <v>22</v>
      </c>
      <c r="I109" s="180" t="str">
        <f>J104</f>
        <v>ESTAZZO MO</v>
      </c>
      <c r="J109" s="181" t="str">
        <f>AY58</f>
        <v>RIVIERA DELLE ALPI</v>
      </c>
      <c r="K109" s="108"/>
      <c r="L109" s="6">
        <v>0</v>
      </c>
      <c r="M109" s="44">
        <v>0</v>
      </c>
      <c r="N109" s="13"/>
      <c r="O109" s="102">
        <v>0</v>
      </c>
      <c r="P109" s="39">
        <v>0</v>
      </c>
      <c r="Q109" s="17"/>
      <c r="R109" s="102">
        <v>0</v>
      </c>
      <c r="S109" s="39">
        <v>0</v>
      </c>
      <c r="T109" s="105"/>
      <c r="U109" s="102">
        <v>0</v>
      </c>
      <c r="V109" s="39">
        <v>0</v>
      </c>
      <c r="X109" s="110"/>
      <c r="Y109" s="111"/>
      <c r="Z109" s="111"/>
      <c r="AA109" s="111"/>
      <c r="AG109" s="52"/>
      <c r="AH109" s="53"/>
      <c r="AI109" s="53"/>
      <c r="AJ109" s="53"/>
      <c r="AK109" s="53"/>
      <c r="AL109" s="54"/>
      <c r="AM109" s="208"/>
    </row>
    <row r="110" spans="1:27" s="104" customFormat="1" ht="15.75" thickBot="1">
      <c r="A110" s="249" t="s">
        <v>46</v>
      </c>
      <c r="B110" s="250"/>
      <c r="C110" s="250"/>
      <c r="D110" s="250"/>
      <c r="E110" s="250"/>
      <c r="F110" s="250"/>
      <c r="G110" s="250"/>
      <c r="H110" s="250"/>
      <c r="I110" s="250"/>
      <c r="J110" s="251"/>
      <c r="K110" s="117"/>
      <c r="L110" s="118"/>
      <c r="M110" s="119"/>
      <c r="N110" s="119"/>
      <c r="O110" s="120"/>
      <c r="P110" s="119"/>
      <c r="R110" s="118"/>
      <c r="S110" s="119"/>
      <c r="U110" s="118"/>
      <c r="V110" s="119"/>
      <c r="X110" s="110"/>
      <c r="Y110" s="111"/>
      <c r="Z110" s="111"/>
      <c r="AA110" s="111"/>
    </row>
    <row r="111" spans="1:27" s="104" customFormat="1" ht="15.75" thickBot="1">
      <c r="A111" s="65" t="s">
        <v>2</v>
      </c>
      <c r="B111" s="58" t="s">
        <v>3</v>
      </c>
      <c r="C111" s="58" t="s">
        <v>4</v>
      </c>
      <c r="D111" s="66" t="s">
        <v>5</v>
      </c>
      <c r="E111" s="58" t="s">
        <v>6</v>
      </c>
      <c r="F111" s="58" t="s">
        <v>19</v>
      </c>
      <c r="G111" s="58" t="s">
        <v>20</v>
      </c>
      <c r="H111" s="58" t="s">
        <v>21</v>
      </c>
      <c r="I111" s="58" t="s">
        <v>7</v>
      </c>
      <c r="J111" s="59" t="s">
        <v>8</v>
      </c>
      <c r="L111" s="244" t="s">
        <v>9</v>
      </c>
      <c r="M111" s="245"/>
      <c r="N111" s="106"/>
      <c r="O111" s="244" t="s">
        <v>10</v>
      </c>
      <c r="P111" s="245"/>
      <c r="Q111" s="106"/>
      <c r="R111" s="244" t="s">
        <v>11</v>
      </c>
      <c r="S111" s="245"/>
      <c r="T111" s="30"/>
      <c r="U111" s="244" t="s">
        <v>12</v>
      </c>
      <c r="V111" s="245"/>
      <c r="X111" s="110"/>
      <c r="Y111" s="111"/>
      <c r="Z111" s="111"/>
      <c r="AA111" s="111"/>
    </row>
    <row r="112" spans="1:32" s="104" customFormat="1" ht="15">
      <c r="A112" s="73" t="s">
        <v>41</v>
      </c>
      <c r="B112" s="74"/>
      <c r="C112" s="75" t="s">
        <v>39</v>
      </c>
      <c r="D112" s="76">
        <v>41672</v>
      </c>
      <c r="E112" s="77">
        <v>0.4375</v>
      </c>
      <c r="F112" s="78" t="s">
        <v>25</v>
      </c>
      <c r="G112" s="78" t="s">
        <v>24</v>
      </c>
      <c r="H112" s="78" t="s">
        <v>23</v>
      </c>
      <c r="I112" s="87" t="s">
        <v>121</v>
      </c>
      <c r="J112" s="33" t="s">
        <v>122</v>
      </c>
      <c r="K112" s="108"/>
      <c r="L112" s="6"/>
      <c r="M112" s="44"/>
      <c r="N112" s="13"/>
      <c r="O112" s="29"/>
      <c r="P112" s="33"/>
      <c r="Q112" s="106"/>
      <c r="R112" s="29"/>
      <c r="S112" s="33"/>
      <c r="T112" s="106"/>
      <c r="U112" s="29"/>
      <c r="V112" s="33"/>
      <c r="X112" s="110"/>
      <c r="Y112" s="111"/>
      <c r="Z112" s="111"/>
      <c r="AA112" s="111"/>
      <c r="AB112" s="111"/>
      <c r="AC112" s="111"/>
      <c r="AD112" s="111"/>
      <c r="AE112" s="111"/>
      <c r="AF112" s="111"/>
    </row>
    <row r="113" spans="1:32" s="104" customFormat="1" ht="15">
      <c r="A113" s="80" t="s">
        <v>101</v>
      </c>
      <c r="B113" s="172"/>
      <c r="C113" s="68" t="s">
        <v>39</v>
      </c>
      <c r="D113" s="69">
        <v>41672</v>
      </c>
      <c r="E113" s="70" t="s">
        <v>84</v>
      </c>
      <c r="F113" s="63" t="s">
        <v>26</v>
      </c>
      <c r="G113" s="63" t="s">
        <v>24</v>
      </c>
      <c r="H113" s="63" t="s">
        <v>23</v>
      </c>
      <c r="I113" s="71" t="str">
        <f>J86</f>
        <v>ESTA VOLLEY PD</v>
      </c>
      <c r="J113" s="62" t="str">
        <f>J87</f>
        <v>CASELETTE TO</v>
      </c>
      <c r="K113" s="108"/>
      <c r="L113" s="184">
        <v>2</v>
      </c>
      <c r="M113" s="183">
        <v>0</v>
      </c>
      <c r="N113" s="13"/>
      <c r="O113" s="184">
        <v>25</v>
      </c>
      <c r="P113" s="183">
        <v>0</v>
      </c>
      <c r="Q113" s="106"/>
      <c r="R113" s="184">
        <v>25</v>
      </c>
      <c r="S113" s="183">
        <v>0</v>
      </c>
      <c r="T113" s="106"/>
      <c r="U113" s="184"/>
      <c r="V113" s="183"/>
      <c r="X113" s="110"/>
      <c r="Y113" s="111"/>
      <c r="Z113" s="111"/>
      <c r="AA113" s="111"/>
      <c r="AB113" s="111"/>
      <c r="AC113" s="111"/>
      <c r="AD113" s="111"/>
      <c r="AE113" s="111"/>
      <c r="AF113" s="111"/>
    </row>
    <row r="114" spans="1:32" s="104" customFormat="1" ht="15.75" thickBot="1">
      <c r="A114" s="81" t="s">
        <v>110</v>
      </c>
      <c r="B114" s="82"/>
      <c r="C114" s="83" t="s">
        <v>39</v>
      </c>
      <c r="D114" s="84">
        <v>41672</v>
      </c>
      <c r="E114" s="85">
        <v>0.375</v>
      </c>
      <c r="F114" s="64" t="s">
        <v>25</v>
      </c>
      <c r="G114" s="64" t="s">
        <v>24</v>
      </c>
      <c r="H114" s="64" t="s">
        <v>23</v>
      </c>
      <c r="I114" s="86" t="str">
        <f>I87</f>
        <v>ARCA VOLLEY TO</v>
      </c>
      <c r="J114" s="41" t="str">
        <f>I86</f>
        <v>FARMASAN LT</v>
      </c>
      <c r="K114" s="112"/>
      <c r="L114" s="28">
        <v>2</v>
      </c>
      <c r="M114" s="41">
        <v>3</v>
      </c>
      <c r="N114" s="13"/>
      <c r="O114" s="40">
        <v>25</v>
      </c>
      <c r="P114" s="41">
        <v>21</v>
      </c>
      <c r="Q114" s="105"/>
      <c r="R114" s="40">
        <v>15</v>
      </c>
      <c r="S114" s="41">
        <v>25</v>
      </c>
      <c r="T114" s="105"/>
      <c r="U114" s="40">
        <v>25</v>
      </c>
      <c r="V114" s="41">
        <v>23</v>
      </c>
      <c r="X114" s="110"/>
      <c r="Y114" s="111"/>
      <c r="Z114" s="111"/>
      <c r="AA114" s="111"/>
      <c r="AB114" s="111"/>
      <c r="AC114" s="111"/>
      <c r="AD114" s="111"/>
      <c r="AE114" s="111"/>
      <c r="AF114" s="111"/>
    </row>
    <row r="115" spans="1:32" s="104" customFormat="1" ht="15.75" thickBot="1">
      <c r="A115" s="115"/>
      <c r="B115" s="124"/>
      <c r="C115" s="115"/>
      <c r="D115" s="125"/>
      <c r="E115" s="115"/>
      <c r="F115" s="115"/>
      <c r="G115" s="115"/>
      <c r="H115" s="115"/>
      <c r="I115" s="115"/>
      <c r="J115" s="115"/>
      <c r="K115" s="112"/>
      <c r="X115" s="110"/>
      <c r="Y115" s="111"/>
      <c r="Z115" s="111"/>
      <c r="AA115" s="111"/>
      <c r="AB115" s="111"/>
      <c r="AC115" s="111"/>
      <c r="AD115" s="111"/>
      <c r="AE115" s="111"/>
      <c r="AF115" s="111"/>
    </row>
    <row r="116" spans="1:32" s="104" customFormat="1" ht="15.75" thickBot="1">
      <c r="A116" s="115"/>
      <c r="B116" s="124"/>
      <c r="C116" s="115"/>
      <c r="D116" s="125"/>
      <c r="E116" s="115"/>
      <c r="F116" s="115"/>
      <c r="G116" s="115"/>
      <c r="H116" s="115"/>
      <c r="I116" s="115"/>
      <c r="J116" s="115"/>
      <c r="K116" s="115"/>
      <c r="L116" s="106"/>
      <c r="M116" s="106"/>
      <c r="N116" s="106"/>
      <c r="O116" s="244" t="s">
        <v>42</v>
      </c>
      <c r="P116" s="245"/>
      <c r="Q116" s="30"/>
      <c r="R116" s="244" t="s">
        <v>43</v>
      </c>
      <c r="S116" s="245"/>
      <c r="T116" s="106"/>
      <c r="U116" s="106"/>
      <c r="V116" s="106"/>
      <c r="X116" s="110"/>
      <c r="Y116" s="111"/>
      <c r="Z116" s="111"/>
      <c r="AA116" s="111"/>
      <c r="AB116" s="111"/>
      <c r="AC116" s="111"/>
      <c r="AD116" s="111"/>
      <c r="AE116" s="111"/>
      <c r="AF116" s="111"/>
    </row>
    <row r="117" spans="1:32" s="104" customFormat="1" ht="15">
      <c r="A117" s="115"/>
      <c r="B117" s="124"/>
      <c r="C117" s="115"/>
      <c r="D117" s="125"/>
      <c r="E117" s="115"/>
      <c r="F117" s="115"/>
      <c r="G117" s="115"/>
      <c r="H117" s="115"/>
      <c r="I117" s="115"/>
      <c r="J117" s="115"/>
      <c r="K117" s="115"/>
      <c r="L117" s="106"/>
      <c r="M117" s="106"/>
      <c r="N117" s="106"/>
      <c r="O117" s="121"/>
      <c r="P117" s="122"/>
      <c r="Q117" s="115"/>
      <c r="R117" s="121"/>
      <c r="S117" s="122"/>
      <c r="T117" s="106"/>
      <c r="U117" s="106"/>
      <c r="V117" s="106"/>
      <c r="X117" s="110"/>
      <c r="Y117" s="111"/>
      <c r="Z117" s="111"/>
      <c r="AA117" s="111"/>
      <c r="AB117" s="111"/>
      <c r="AC117" s="111"/>
      <c r="AD117" s="111"/>
      <c r="AE117" s="111"/>
      <c r="AF117" s="111"/>
    </row>
    <row r="118" spans="1:32" s="104" customFormat="1" ht="15.75" thickBot="1">
      <c r="A118" s="115"/>
      <c r="B118" s="124"/>
      <c r="C118" s="115"/>
      <c r="D118" s="12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23">
        <v>22</v>
      </c>
      <c r="P118" s="116">
        <v>25</v>
      </c>
      <c r="Q118" s="115"/>
      <c r="R118" s="123">
        <v>11</v>
      </c>
      <c r="S118" s="116">
        <v>15</v>
      </c>
      <c r="T118" s="115"/>
      <c r="U118" s="115"/>
      <c r="V118" s="115"/>
      <c r="X118" s="110"/>
      <c r="Y118" s="111"/>
      <c r="Z118" s="111"/>
      <c r="AA118" s="111"/>
      <c r="AB118" s="111"/>
      <c r="AC118" s="111"/>
      <c r="AD118" s="111"/>
      <c r="AE118" s="111"/>
      <c r="AF118" s="111"/>
    </row>
    <row r="119" spans="2:32" s="104" customFormat="1" ht="15">
      <c r="B119" s="126"/>
      <c r="D119" s="127"/>
      <c r="J119" s="115"/>
      <c r="K119" s="115"/>
      <c r="L119" s="115"/>
      <c r="M119" s="115"/>
      <c r="N119" s="115"/>
      <c r="T119" s="115"/>
      <c r="U119" s="115"/>
      <c r="V119" s="115"/>
      <c r="X119" s="110"/>
      <c r="Y119" s="111"/>
      <c r="Z119" s="111"/>
      <c r="AA119" s="111"/>
      <c r="AB119" s="111"/>
      <c r="AC119" s="111"/>
      <c r="AD119" s="111"/>
      <c r="AE119" s="111"/>
      <c r="AF119" s="111"/>
    </row>
    <row r="120" spans="1:32" s="104" customFormat="1" ht="15.75" thickBot="1">
      <c r="A120"/>
      <c r="B120" s="19"/>
      <c r="C120" t="s">
        <v>146</v>
      </c>
      <c r="D120" s="2"/>
      <c r="E120"/>
      <c r="F120"/>
      <c r="G120"/>
      <c r="H120"/>
      <c r="I120"/>
      <c r="J120" s="7"/>
      <c r="X120" s="110"/>
      <c r="Y120" s="111"/>
      <c r="Z120" s="111"/>
      <c r="AA120" s="111"/>
      <c r="AB120" s="111"/>
      <c r="AC120" s="111"/>
      <c r="AD120" s="111"/>
      <c r="AE120" s="111"/>
      <c r="AF120" s="111"/>
    </row>
    <row r="121" spans="1:32" s="104" customFormat="1" ht="15">
      <c r="A121"/>
      <c r="B121" s="19"/>
      <c r="C121" s="232" t="s">
        <v>127</v>
      </c>
      <c r="D121" s="241" t="str">
        <f>IF(L114&gt;M114,I114,J114)</f>
        <v>FARMASAN LT</v>
      </c>
      <c r="E121" s="242"/>
      <c r="F121" s="242"/>
      <c r="G121" s="242"/>
      <c r="H121" s="242"/>
      <c r="I121" s="242"/>
      <c r="J121" s="243"/>
      <c r="K121"/>
      <c r="L121"/>
      <c r="M121"/>
      <c r="N121"/>
      <c r="O121"/>
      <c r="P121"/>
      <c r="Q121"/>
      <c r="R121"/>
      <c r="S121"/>
      <c r="T121"/>
      <c r="U121"/>
      <c r="V121"/>
      <c r="X121" s="110"/>
      <c r="Y121" s="111"/>
      <c r="Z121" s="111"/>
      <c r="AA121" s="111"/>
      <c r="AB121" s="111"/>
      <c r="AC121" s="111"/>
      <c r="AD121" s="111"/>
      <c r="AE121" s="111"/>
      <c r="AF121" s="111"/>
    </row>
    <row r="122" spans="3:57" ht="15">
      <c r="C122" s="233" t="s">
        <v>128</v>
      </c>
      <c r="D122" s="235" t="str">
        <f>IF(L114&lt;M114,I114,J114)</f>
        <v>ARCA VOLLEY TO</v>
      </c>
      <c r="E122" s="236"/>
      <c r="F122" s="236"/>
      <c r="G122" s="236"/>
      <c r="H122" s="236"/>
      <c r="I122" s="236"/>
      <c r="J122" s="237"/>
      <c r="AY122" s="104"/>
      <c r="AZ122" s="104"/>
      <c r="BA122" s="104"/>
      <c r="BB122" s="104"/>
      <c r="BC122" s="104"/>
      <c r="BD122" s="104"/>
      <c r="BE122" s="104"/>
    </row>
    <row r="123" spans="3:57" ht="15">
      <c r="C123" s="233" t="s">
        <v>129</v>
      </c>
      <c r="D123" s="235" t="str">
        <f>IF(L113&gt;M113,I113,J113)</f>
        <v>ESTA VOLLEY PD</v>
      </c>
      <c r="E123" s="236"/>
      <c r="F123" s="236"/>
      <c r="G123" s="236"/>
      <c r="H123" s="236"/>
      <c r="I123" s="236"/>
      <c r="J123" s="237"/>
      <c r="AY123" s="104"/>
      <c r="AZ123" s="104"/>
      <c r="BA123" s="104"/>
      <c r="BB123" s="104"/>
      <c r="BC123" s="104"/>
      <c r="BD123" s="104"/>
      <c r="BE123" s="104"/>
    </row>
    <row r="124" spans="3:57" ht="15">
      <c r="C124" s="233" t="s">
        <v>130</v>
      </c>
      <c r="D124" s="235" t="str">
        <f>IF(L113&lt;M113,I113,J113)</f>
        <v>CASELETTE TO</v>
      </c>
      <c r="E124" s="236"/>
      <c r="F124" s="236"/>
      <c r="G124" s="236"/>
      <c r="H124" s="236"/>
      <c r="I124" s="236"/>
      <c r="J124" s="237"/>
      <c r="AY124" s="104"/>
      <c r="AZ124" s="104"/>
      <c r="BA124" s="104"/>
      <c r="BB124" s="104"/>
      <c r="BC124" s="104"/>
      <c r="BD124" s="104"/>
      <c r="BE124" s="104"/>
    </row>
    <row r="125" spans="3:57" ht="15">
      <c r="C125" s="233" t="s">
        <v>131</v>
      </c>
      <c r="D125" s="235" t="str">
        <f>IF(L90&gt;M90,I90,J90)</f>
        <v>ARCADIA</v>
      </c>
      <c r="E125" s="236"/>
      <c r="F125" s="236"/>
      <c r="G125" s="236"/>
      <c r="H125" s="236"/>
      <c r="I125" s="236"/>
      <c r="J125" s="237"/>
      <c r="AY125" s="104"/>
      <c r="AZ125" s="104"/>
      <c r="BA125" s="104"/>
      <c r="BB125" s="104"/>
      <c r="BC125" s="104"/>
      <c r="BD125" s="104"/>
      <c r="BE125" s="104"/>
    </row>
    <row r="126" spans="3:57" ht="15">
      <c r="C126" s="233" t="s">
        <v>132</v>
      </c>
      <c r="D126" s="235" t="str">
        <f>IF(L90&lt;M90,I90,J90)</f>
        <v>NON SOLO BIKE PD</v>
      </c>
      <c r="E126" s="236"/>
      <c r="F126" s="236"/>
      <c r="G126" s="236"/>
      <c r="H126" s="236"/>
      <c r="I126" s="236"/>
      <c r="J126" s="237"/>
      <c r="AY126" s="104"/>
      <c r="AZ126" s="104"/>
      <c r="BA126" s="104"/>
      <c r="BB126" s="104"/>
      <c r="BC126" s="104"/>
      <c r="BD126" s="104"/>
      <c r="BE126" s="104"/>
    </row>
    <row r="127" spans="3:10" ht="15">
      <c r="C127" s="233" t="s">
        <v>133</v>
      </c>
      <c r="D127" s="235" t="str">
        <f>IF(L91&gt;M91,I91,J91)</f>
        <v>RC VOLLEY PD</v>
      </c>
      <c r="E127" s="236"/>
      <c r="F127" s="236"/>
      <c r="G127" s="236"/>
      <c r="H127" s="236"/>
      <c r="I127" s="236"/>
      <c r="J127" s="237"/>
    </row>
    <row r="128" spans="3:10" ht="15">
      <c r="C128" s="233" t="s">
        <v>134</v>
      </c>
      <c r="D128" s="235" t="str">
        <f>IF(L91&lt;M91,I91,J91)</f>
        <v>BARBAIOCCHI MO</v>
      </c>
      <c r="E128" s="236"/>
      <c r="F128" s="236"/>
      <c r="G128" s="236"/>
      <c r="H128" s="236"/>
      <c r="I128" s="236"/>
      <c r="J128" s="237"/>
    </row>
    <row r="129" spans="3:10" ht="15">
      <c r="C129" s="233" t="s">
        <v>135</v>
      </c>
      <c r="D129" s="235" t="str">
        <f>IF(L92&gt;M92,I92,J92)</f>
        <v>I PIRULI  TO</v>
      </c>
      <c r="E129" s="236"/>
      <c r="F129" s="236"/>
      <c r="G129" s="236"/>
      <c r="H129" s="236"/>
      <c r="I129" s="236"/>
      <c r="J129" s="237"/>
    </row>
    <row r="130" spans="3:10" ht="15">
      <c r="C130" s="233" t="s">
        <v>136</v>
      </c>
      <c r="D130" s="235" t="str">
        <f>IF(L92&lt;M92,I92,J92)</f>
        <v>SERENISSIMA VE</v>
      </c>
      <c r="E130" s="236"/>
      <c r="F130" s="236"/>
      <c r="G130" s="236"/>
      <c r="H130" s="236"/>
      <c r="I130" s="236"/>
      <c r="J130" s="237"/>
    </row>
    <row r="131" spans="3:10" ht="15">
      <c r="C131" s="233" t="s">
        <v>137</v>
      </c>
      <c r="D131" s="235" t="str">
        <f>IF(L93&gt;M93,I93,J93)</f>
        <v>VIGUVOLLEY AL</v>
      </c>
      <c r="E131" s="236"/>
      <c r="F131" s="236"/>
      <c r="G131" s="236"/>
      <c r="H131" s="236"/>
      <c r="I131" s="236"/>
      <c r="J131" s="237"/>
    </row>
    <row r="132" spans="3:10" ht="15">
      <c r="C132" s="233" t="s">
        <v>138</v>
      </c>
      <c r="D132" s="235" t="str">
        <f>IF(L93&lt;M93,I93,J93)</f>
        <v>A SAM STOF MO</v>
      </c>
      <c r="E132" s="236"/>
      <c r="F132" s="236"/>
      <c r="G132" s="236"/>
      <c r="H132" s="236"/>
      <c r="I132" s="236"/>
      <c r="J132" s="237"/>
    </row>
    <row r="133" spans="3:10" ht="15">
      <c r="C133" s="233" t="s">
        <v>139</v>
      </c>
      <c r="D133" s="235" t="str">
        <f>AQ96</f>
        <v>LE PIRILLE TO</v>
      </c>
      <c r="E133" s="236"/>
      <c r="F133" s="236"/>
      <c r="G133" s="236"/>
      <c r="H133" s="236"/>
      <c r="I133" s="236"/>
      <c r="J133" s="237"/>
    </row>
    <row r="134" spans="3:10" ht="15">
      <c r="C134" s="233" t="s">
        <v>140</v>
      </c>
      <c r="D134" s="235" t="str">
        <f>AQ97</f>
        <v>SEVEN VILLAGE PD</v>
      </c>
      <c r="E134" s="236"/>
      <c r="F134" s="236"/>
      <c r="G134" s="236"/>
      <c r="H134" s="236"/>
      <c r="I134" s="236"/>
      <c r="J134" s="237"/>
    </row>
    <row r="135" spans="3:10" ht="15">
      <c r="C135" s="233" t="s">
        <v>141</v>
      </c>
      <c r="D135" s="235" t="str">
        <f>AQ98</f>
        <v>VOLLEY SEMPRE VOLLEY TS</v>
      </c>
      <c r="E135" s="236"/>
      <c r="F135" s="236"/>
      <c r="G135" s="236"/>
      <c r="H135" s="236"/>
      <c r="I135" s="236"/>
      <c r="J135" s="237"/>
    </row>
    <row r="136" spans="3:10" ht="15">
      <c r="C136" s="233" t="s">
        <v>142</v>
      </c>
      <c r="D136" s="235" t="str">
        <f>AQ99</f>
        <v>REALE MUTUA TO</v>
      </c>
      <c r="E136" s="236"/>
      <c r="F136" s="236"/>
      <c r="G136" s="236"/>
      <c r="H136" s="236"/>
      <c r="I136" s="236"/>
      <c r="J136" s="237"/>
    </row>
    <row r="137" spans="3:10" ht="15">
      <c r="C137" s="233" t="s">
        <v>143</v>
      </c>
      <c r="D137" s="235" t="str">
        <f>AQ104</f>
        <v>NEW TEAM TO</v>
      </c>
      <c r="E137" s="236"/>
      <c r="F137" s="236"/>
      <c r="G137" s="236"/>
      <c r="H137" s="236"/>
      <c r="I137" s="236"/>
      <c r="J137" s="237"/>
    </row>
    <row r="138" spans="3:10" ht="15">
      <c r="C138" s="233" t="s">
        <v>144</v>
      </c>
      <c r="D138" s="235" t="str">
        <f>AQ105</f>
        <v>ESTAZZO MO</v>
      </c>
      <c r="E138" s="236"/>
      <c r="F138" s="236"/>
      <c r="G138" s="236"/>
      <c r="H138" s="236"/>
      <c r="I138" s="236"/>
      <c r="J138" s="237"/>
    </row>
    <row r="139" spans="3:10" ht="15">
      <c r="C139" s="233" t="s">
        <v>145</v>
      </c>
      <c r="D139" s="235" t="str">
        <f>AQ106</f>
        <v>RIVIERA DELLE ALPI</v>
      </c>
      <c r="E139" s="236"/>
      <c r="F139" s="236"/>
      <c r="G139" s="236"/>
      <c r="H139" s="236"/>
      <c r="I139" s="236"/>
      <c r="J139" s="237"/>
    </row>
    <row r="140" spans="3:10" ht="15.75" thickBot="1">
      <c r="C140" s="234"/>
      <c r="D140" s="238"/>
      <c r="E140" s="239"/>
      <c r="F140" s="239"/>
      <c r="G140" s="239"/>
      <c r="H140" s="239"/>
      <c r="I140" s="239"/>
      <c r="J140" s="240"/>
    </row>
  </sheetData>
  <sheetProtection/>
  <mergeCells count="98">
    <mergeCell ref="R85:S85"/>
    <mergeCell ref="U75:V75"/>
    <mergeCell ref="A94:J94"/>
    <mergeCell ref="L95:M95"/>
    <mergeCell ref="L75:M75"/>
    <mergeCell ref="U56:V56"/>
    <mergeCell ref="U111:V111"/>
    <mergeCell ref="A79:J79"/>
    <mergeCell ref="L80:M80"/>
    <mergeCell ref="O80:P80"/>
    <mergeCell ref="R80:S80"/>
    <mergeCell ref="U80:V80"/>
    <mergeCell ref="O95:P95"/>
    <mergeCell ref="O70:P70"/>
    <mergeCell ref="R70:S70"/>
    <mergeCell ref="U70:V70"/>
    <mergeCell ref="O116:P116"/>
    <mergeCell ref="R116:S116"/>
    <mergeCell ref="R89:S89"/>
    <mergeCell ref="U89:V89"/>
    <mergeCell ref="U85:V85"/>
    <mergeCell ref="O75:P75"/>
    <mergeCell ref="R75:S75"/>
    <mergeCell ref="U95:V95"/>
    <mergeCell ref="R95:S95"/>
    <mergeCell ref="A102:J102"/>
    <mergeCell ref="O85:P85"/>
    <mergeCell ref="L89:M89"/>
    <mergeCell ref="O89:P89"/>
    <mergeCell ref="L85:M85"/>
    <mergeCell ref="A88:J88"/>
    <mergeCell ref="L111:M111"/>
    <mergeCell ref="O111:P111"/>
    <mergeCell ref="R111:S111"/>
    <mergeCell ref="A110:J110"/>
    <mergeCell ref="A19:J19"/>
    <mergeCell ref="L20:M20"/>
    <mergeCell ref="A55:J55"/>
    <mergeCell ref="A46:J46"/>
    <mergeCell ref="A74:J74"/>
    <mergeCell ref="U11:V11"/>
    <mergeCell ref="U29:V29"/>
    <mergeCell ref="A84:J84"/>
    <mergeCell ref="A37:J37"/>
    <mergeCell ref="A69:J69"/>
    <mergeCell ref="L70:M70"/>
    <mergeCell ref="L56:M56"/>
    <mergeCell ref="A64:J64"/>
    <mergeCell ref="U65:V65"/>
    <mergeCell ref="O65:P65"/>
    <mergeCell ref="U20:V20"/>
    <mergeCell ref="A9:V9"/>
    <mergeCell ref="L38:M38"/>
    <mergeCell ref="O38:P38"/>
    <mergeCell ref="R38:S38"/>
    <mergeCell ref="O11:P11"/>
    <mergeCell ref="A28:J28"/>
    <mergeCell ref="A10:J10"/>
    <mergeCell ref="R20:S20"/>
    <mergeCell ref="R29:S29"/>
    <mergeCell ref="L29:M29"/>
    <mergeCell ref="L47:M47"/>
    <mergeCell ref="R11:S11"/>
    <mergeCell ref="O29:P29"/>
    <mergeCell ref="O47:P47"/>
    <mergeCell ref="R47:S47"/>
    <mergeCell ref="L11:M11"/>
    <mergeCell ref="O20:P20"/>
    <mergeCell ref="U47:V47"/>
    <mergeCell ref="U38:V38"/>
    <mergeCell ref="L103:M103"/>
    <mergeCell ref="O103:P103"/>
    <mergeCell ref="R103:S103"/>
    <mergeCell ref="U103:V103"/>
    <mergeCell ref="R65:S65"/>
    <mergeCell ref="L65:M65"/>
    <mergeCell ref="R56:S56"/>
    <mergeCell ref="O56:P56"/>
    <mergeCell ref="D121:J121"/>
    <mergeCell ref="D122:J122"/>
    <mergeCell ref="D123:J123"/>
    <mergeCell ref="D124:J124"/>
    <mergeCell ref="D125:J125"/>
    <mergeCell ref="D126:J126"/>
    <mergeCell ref="D127:J127"/>
    <mergeCell ref="D128:J128"/>
    <mergeCell ref="D129:J129"/>
    <mergeCell ref="D130:J130"/>
    <mergeCell ref="D131:J131"/>
    <mergeCell ref="D132:J132"/>
    <mergeCell ref="D133:J133"/>
    <mergeCell ref="D134:J134"/>
    <mergeCell ref="D135:J135"/>
    <mergeCell ref="D136:J136"/>
    <mergeCell ref="D137:J137"/>
    <mergeCell ref="D138:J138"/>
    <mergeCell ref="D139:J139"/>
    <mergeCell ref="D140:J140"/>
  </mergeCells>
  <printOptions/>
  <pageMargins left="0.17" right="0.17" top="0.59" bottom="1.01" header="0.83" footer="1.01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d.remo</dc:creator>
  <cp:keywords/>
  <dc:description/>
  <cp:lastModifiedBy>Paolo</cp:lastModifiedBy>
  <cp:lastPrinted>2013-02-03T08:12:21Z</cp:lastPrinted>
  <dcterms:created xsi:type="dcterms:W3CDTF">2010-01-21T15:21:46Z</dcterms:created>
  <dcterms:modified xsi:type="dcterms:W3CDTF">2014-02-02T10:43:24Z</dcterms:modified>
  <cp:category/>
  <cp:version/>
  <cp:contentType/>
  <cp:contentStatus/>
</cp:coreProperties>
</file>