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8445" tabRatio="892"/>
  </bookViews>
  <sheets>
    <sheet name="2^Jun" sheetId="5" r:id="rId1"/>
    <sheet name="2^Sen" sheetId="6" r:id="rId2"/>
    <sheet name="3^Jun" sheetId="8" r:id="rId3"/>
    <sheet name="3^Sen" sheetId="9" r:id="rId4"/>
    <sheet name="4^Jun" sheetId="11" r:id="rId5"/>
    <sheet name="4^Sen" sheetId="12" r:id="rId6"/>
    <sheet name="5^Jun" sheetId="14" r:id="rId7"/>
    <sheet name="5^Sen" sheetId="18" r:id="rId8"/>
    <sheet name="6^ A" sheetId="23" r:id="rId9"/>
    <sheet name="6^C Sen" sheetId="22" r:id="rId10"/>
    <sheet name="6^D Jun" sheetId="19" r:id="rId11"/>
    <sheet name="6^D Sen" sheetId="20" r:id="rId12"/>
    <sheet name="OVER Sen" sheetId="15" r:id="rId13"/>
    <sheet name="SPECIALITA" sheetId="16" r:id="rId14"/>
  </sheets>
  <definedNames>
    <definedName name="_xlnm.Print_Area" localSheetId="9">'6^C Sen'!$A$1:$AE$11</definedName>
  </definedNames>
  <calcPr calcId="125725"/>
</workbook>
</file>

<file path=xl/calcChain.xml><?xml version="1.0" encoding="utf-8"?>
<calcChain xmlns="http://schemas.openxmlformats.org/spreadsheetml/2006/main">
  <c r="A30" i="5"/>
  <c r="A19" i="6"/>
  <c r="A15"/>
  <c r="A16"/>
  <c r="A17"/>
  <c r="A18"/>
  <c r="A24" i="5"/>
  <c r="A25"/>
  <c r="A26"/>
  <c r="A27"/>
  <c r="A28"/>
  <c r="A29"/>
  <c r="H18"/>
  <c r="I18"/>
  <c r="L18"/>
  <c r="M18"/>
  <c r="N18"/>
  <c r="R18"/>
  <c r="S18"/>
  <c r="W18"/>
  <c r="X18"/>
  <c r="AB18"/>
  <c r="AC18"/>
  <c r="AE18"/>
  <c r="H21"/>
  <c r="I21"/>
  <c r="L21"/>
  <c r="M21"/>
  <c r="N21"/>
  <c r="R21"/>
  <c r="S21"/>
  <c r="W21"/>
  <c r="X21"/>
  <c r="AB21"/>
  <c r="AC21"/>
  <c r="AE21"/>
  <c r="H19"/>
  <c r="I19"/>
  <c r="L19"/>
  <c r="M19"/>
  <c r="N19"/>
  <c r="R19"/>
  <c r="S19"/>
  <c r="W19"/>
  <c r="X19"/>
  <c r="AB19"/>
  <c r="AC19"/>
  <c r="AE19"/>
  <c r="H27"/>
  <c r="I27"/>
  <c r="L27"/>
  <c r="M27"/>
  <c r="N27"/>
  <c r="R27"/>
  <c r="S27"/>
  <c r="W27"/>
  <c r="X27"/>
  <c r="AB27"/>
  <c r="AC27"/>
  <c r="AE27"/>
  <c r="H16"/>
  <c r="I16"/>
  <c r="L16"/>
  <c r="M16"/>
  <c r="N16"/>
  <c r="R16"/>
  <c r="S16"/>
  <c r="W16"/>
  <c r="X16"/>
  <c r="AB16"/>
  <c r="AC16"/>
  <c r="AE16"/>
  <c r="H13"/>
  <c r="I13"/>
  <c r="L13"/>
  <c r="M13"/>
  <c r="N13"/>
  <c r="R13"/>
  <c r="S13"/>
  <c r="W13"/>
  <c r="X13"/>
  <c r="AB13"/>
  <c r="AC13"/>
  <c r="AE13"/>
  <c r="H25"/>
  <c r="I25"/>
  <c r="L25"/>
  <c r="M25"/>
  <c r="N25"/>
  <c r="R25"/>
  <c r="S25"/>
  <c r="W25"/>
  <c r="X25"/>
  <c r="AB25"/>
  <c r="AC25"/>
  <c r="AE25"/>
  <c r="H31"/>
  <c r="I31"/>
  <c r="L31"/>
  <c r="M31"/>
  <c r="N31"/>
  <c r="R31"/>
  <c r="S31"/>
  <c r="W31"/>
  <c r="X31"/>
  <c r="AB31"/>
  <c r="AC31"/>
  <c r="AE31"/>
  <c r="H32"/>
  <c r="I32"/>
  <c r="L32"/>
  <c r="M32"/>
  <c r="N32"/>
  <c r="R32"/>
  <c r="S32"/>
  <c r="W32"/>
  <c r="X32"/>
  <c r="AB32"/>
  <c r="AC32"/>
  <c r="AE32"/>
  <c r="H33"/>
  <c r="I33"/>
  <c r="L33"/>
  <c r="M33"/>
  <c r="N33"/>
  <c r="R33"/>
  <c r="S33"/>
  <c r="W33"/>
  <c r="X33"/>
  <c r="AB33"/>
  <c r="AC33"/>
  <c r="AE33"/>
  <c r="H34"/>
  <c r="I34"/>
  <c r="L34"/>
  <c r="M34"/>
  <c r="N34"/>
  <c r="R34"/>
  <c r="S34"/>
  <c r="W34"/>
  <c r="X34"/>
  <c r="AB34"/>
  <c r="AC34"/>
  <c r="AE34"/>
  <c r="H14" i="9" l="1"/>
  <c r="I14"/>
  <c r="L14"/>
  <c r="M14"/>
  <c r="N14"/>
  <c r="R14"/>
  <c r="S14"/>
  <c r="W14"/>
  <c r="X14"/>
  <c r="AB14"/>
  <c r="AC14"/>
  <c r="AE14"/>
  <c r="H12"/>
  <c r="I12"/>
  <c r="L12"/>
  <c r="M12"/>
  <c r="N12"/>
  <c r="R12"/>
  <c r="S12"/>
  <c r="W12"/>
  <c r="X12"/>
  <c r="AB12"/>
  <c r="AC12"/>
  <c r="AE12"/>
  <c r="H13"/>
  <c r="I13"/>
  <c r="L13"/>
  <c r="M13"/>
  <c r="N13"/>
  <c r="R13"/>
  <c r="S13"/>
  <c r="W13"/>
  <c r="X13"/>
  <c r="AB13"/>
  <c r="AC13"/>
  <c r="AE13"/>
  <c r="H11" i="22"/>
  <c r="I11"/>
  <c r="L11"/>
  <c r="M11"/>
  <c r="N11"/>
  <c r="R11"/>
  <c r="S11"/>
  <c r="W11"/>
  <c r="X11"/>
  <c r="AB11"/>
  <c r="AC11"/>
  <c r="AE11"/>
  <c r="H12"/>
  <c r="I12"/>
  <c r="L12"/>
  <c r="M12"/>
  <c r="N12"/>
  <c r="R12"/>
  <c r="S12"/>
  <c r="W12"/>
  <c r="X12"/>
  <c r="AB12"/>
  <c r="AC12"/>
  <c r="AE12"/>
  <c r="H13"/>
  <c r="I13"/>
  <c r="L13"/>
  <c r="M13"/>
  <c r="N13"/>
  <c r="R13"/>
  <c r="S13"/>
  <c r="W13"/>
  <c r="X13"/>
  <c r="AB13"/>
  <c r="AC13"/>
  <c r="AE13"/>
  <c r="H14"/>
  <c r="I14"/>
  <c r="L14"/>
  <c r="M14"/>
  <c r="N14"/>
  <c r="R14"/>
  <c r="S14"/>
  <c r="W14"/>
  <c r="X14"/>
  <c r="AB14"/>
  <c r="AC14"/>
  <c r="AE14"/>
  <c r="H15"/>
  <c r="I15"/>
  <c r="L15"/>
  <c r="M15"/>
  <c r="N15"/>
  <c r="R15"/>
  <c r="S15"/>
  <c r="W15"/>
  <c r="X15"/>
  <c r="AB15"/>
  <c r="AC15"/>
  <c r="AE15"/>
  <c r="H16"/>
  <c r="I16"/>
  <c r="L16"/>
  <c r="M16"/>
  <c r="N16"/>
  <c r="R16"/>
  <c r="S16"/>
  <c r="W16"/>
  <c r="X16"/>
  <c r="AB16"/>
  <c r="AC16"/>
  <c r="AE16"/>
  <c r="H17"/>
  <c r="I17"/>
  <c r="L17"/>
  <c r="M17"/>
  <c r="N17"/>
  <c r="R17"/>
  <c r="S17"/>
  <c r="W17"/>
  <c r="X17"/>
  <c r="AB17"/>
  <c r="AC17"/>
  <c r="AE17"/>
  <c r="H18"/>
  <c r="I18"/>
  <c r="L18"/>
  <c r="M18"/>
  <c r="N18"/>
  <c r="R18"/>
  <c r="S18"/>
  <c r="W18"/>
  <c r="X18"/>
  <c r="AB18"/>
  <c r="AC18"/>
  <c r="AE18"/>
  <c r="H14" i="6"/>
  <c r="I14"/>
  <c r="L14"/>
  <c r="M14"/>
  <c r="N14"/>
  <c r="R14"/>
  <c r="S14"/>
  <c r="W14"/>
  <c r="X14"/>
  <c r="AB14"/>
  <c r="AC14"/>
  <c r="AE14"/>
  <c r="H15"/>
  <c r="I15"/>
  <c r="L15"/>
  <c r="M15"/>
  <c r="N15"/>
  <c r="R15"/>
  <c r="S15"/>
  <c r="W15"/>
  <c r="X15"/>
  <c r="AB15"/>
  <c r="AC15"/>
  <c r="AE15"/>
  <c r="H19"/>
  <c r="I19"/>
  <c r="L19"/>
  <c r="M19"/>
  <c r="N19"/>
  <c r="R19"/>
  <c r="S19"/>
  <c r="W19"/>
  <c r="X19"/>
  <c r="AB19"/>
  <c r="AC19"/>
  <c r="AE19"/>
  <c r="H13"/>
  <c r="I13"/>
  <c r="L13"/>
  <c r="M13"/>
  <c r="N13"/>
  <c r="R13"/>
  <c r="S13"/>
  <c r="W13"/>
  <c r="X13"/>
  <c r="AB13"/>
  <c r="AC13"/>
  <c r="AE13"/>
  <c r="H12"/>
  <c r="I12"/>
  <c r="L12"/>
  <c r="M12"/>
  <c r="N12"/>
  <c r="R12"/>
  <c r="S12"/>
  <c r="W12"/>
  <c r="X12"/>
  <c r="AB12"/>
  <c r="AC12"/>
  <c r="AE12"/>
  <c r="H20"/>
  <c r="I20"/>
  <c r="L20"/>
  <c r="M20"/>
  <c r="N20"/>
  <c r="R20"/>
  <c r="S20"/>
  <c r="W20"/>
  <c r="X20"/>
  <c r="AB20"/>
  <c r="AC20"/>
  <c r="AE20"/>
  <c r="H21"/>
  <c r="I21"/>
  <c r="L21"/>
  <c r="M21"/>
  <c r="N21"/>
  <c r="R21"/>
  <c r="S21"/>
  <c r="W21"/>
  <c r="X21"/>
  <c r="AB21"/>
  <c r="AC21"/>
  <c r="AE21"/>
  <c r="AD12" i="16"/>
  <c r="AD13"/>
  <c r="AD14"/>
  <c r="AD11"/>
  <c r="R12"/>
  <c r="R13"/>
  <c r="R14"/>
  <c r="R11"/>
  <c r="A12"/>
  <c r="A11"/>
  <c r="AD13" i="15"/>
  <c r="AD14"/>
  <c r="AD12"/>
  <c r="R13"/>
  <c r="R12"/>
  <c r="A13"/>
  <c r="A12"/>
  <c r="A13" i="20"/>
  <c r="A12"/>
  <c r="A12" i="19"/>
  <c r="A11"/>
  <c r="A11" i="22"/>
  <c r="A12" i="23"/>
  <c r="A11"/>
  <c r="A12" i="18"/>
  <c r="A13"/>
  <c r="A14"/>
  <c r="A11"/>
  <c r="A12" i="14"/>
  <c r="A11"/>
  <c r="A12" i="12"/>
  <c r="A13"/>
  <c r="A14"/>
  <c r="A15"/>
  <c r="A16"/>
  <c r="A17"/>
  <c r="A18"/>
  <c r="A19"/>
  <c r="A20"/>
  <c r="A21"/>
  <c r="A11"/>
  <c r="A13" i="11"/>
  <c r="A14"/>
  <c r="A15"/>
  <c r="A16"/>
  <c r="A12"/>
  <c r="A12" i="9"/>
  <c r="A15"/>
  <c r="A16" s="1"/>
  <c r="A17" s="1"/>
  <c r="A18" s="1"/>
  <c r="A19" s="1"/>
  <c r="A20" s="1"/>
  <c r="A11"/>
  <c r="A12" i="8"/>
  <c r="A13"/>
  <c r="A14"/>
  <c r="A15"/>
  <c r="A16"/>
  <c r="A17"/>
  <c r="A12" i="6"/>
  <c r="A13"/>
  <c r="A14"/>
  <c r="A11"/>
  <c r="A12" i="5"/>
  <c r="A13"/>
  <c r="A14"/>
  <c r="A15"/>
  <c r="A16"/>
  <c r="A17"/>
  <c r="A18"/>
  <c r="A19"/>
  <c r="A20"/>
  <c r="A21"/>
  <c r="A22"/>
  <c r="A23"/>
  <c r="H24"/>
  <c r="I24"/>
  <c r="L24"/>
  <c r="M24"/>
  <c r="N24"/>
  <c r="R24"/>
  <c r="S24"/>
  <c r="W24"/>
  <c r="X24"/>
  <c r="AB24"/>
  <c r="AC24"/>
  <c r="AE24"/>
  <c r="H22"/>
  <c r="I22"/>
  <c r="L22"/>
  <c r="M22"/>
  <c r="N22"/>
  <c r="R22"/>
  <c r="S22"/>
  <c r="W22"/>
  <c r="X22"/>
  <c r="AB22"/>
  <c r="AC22"/>
  <c r="AE22"/>
  <c r="H30"/>
  <c r="I30"/>
  <c r="L30"/>
  <c r="M30"/>
  <c r="N30"/>
  <c r="R30"/>
  <c r="S30"/>
  <c r="W30"/>
  <c r="X30"/>
  <c r="AB30"/>
  <c r="AC30"/>
  <c r="AE30"/>
  <c r="H29"/>
  <c r="I29"/>
  <c r="L29"/>
  <c r="M29"/>
  <c r="N29"/>
  <c r="R29"/>
  <c r="S29"/>
  <c r="W29"/>
  <c r="X29"/>
  <c r="AB29"/>
  <c r="AC29"/>
  <c r="AE29"/>
  <c r="H11"/>
  <c r="I11"/>
  <c r="L11"/>
  <c r="M11"/>
  <c r="N11"/>
  <c r="R11"/>
  <c r="S11"/>
  <c r="W11"/>
  <c r="X11"/>
  <c r="AB11"/>
  <c r="AC11"/>
  <c r="AE11"/>
  <c r="H26"/>
  <c r="I26"/>
  <c r="L26"/>
  <c r="M26"/>
  <c r="N26"/>
  <c r="R26"/>
  <c r="S26"/>
  <c r="W26"/>
  <c r="X26"/>
  <c r="AB26"/>
  <c r="AC26"/>
  <c r="AE26"/>
  <c r="H17"/>
  <c r="I17"/>
  <c r="L17"/>
  <c r="M17"/>
  <c r="N17"/>
  <c r="R17"/>
  <c r="S17"/>
  <c r="W17"/>
  <c r="X17"/>
  <c r="AB17"/>
  <c r="AC17"/>
  <c r="AE17"/>
  <c r="H20"/>
  <c r="I20"/>
  <c r="L20"/>
  <c r="M20"/>
  <c r="N20"/>
  <c r="R20"/>
  <c r="S20"/>
  <c r="W20"/>
  <c r="X20"/>
  <c r="AB20"/>
  <c r="AC20"/>
  <c r="AE20"/>
  <c r="H10"/>
  <c r="I10"/>
  <c r="L10"/>
  <c r="M10"/>
  <c r="N10"/>
  <c r="R10"/>
  <c r="S10"/>
  <c r="W10"/>
  <c r="X10"/>
  <c r="AB10"/>
  <c r="AC10"/>
  <c r="AE10"/>
  <c r="H15"/>
  <c r="I15"/>
  <c r="L15"/>
  <c r="M15"/>
  <c r="N15"/>
  <c r="R15"/>
  <c r="S15"/>
  <c r="W15"/>
  <c r="X15"/>
  <c r="AB15"/>
  <c r="AC15"/>
  <c r="AE15"/>
  <c r="H12"/>
  <c r="I12"/>
  <c r="L12"/>
  <c r="M12"/>
  <c r="N12"/>
  <c r="R12"/>
  <c r="S12"/>
  <c r="W12"/>
  <c r="X12"/>
  <c r="AB12"/>
  <c r="AC12"/>
  <c r="AE12"/>
  <c r="H14"/>
  <c r="I14"/>
  <c r="L14"/>
  <c r="M14"/>
  <c r="N14"/>
  <c r="R14"/>
  <c r="S14"/>
  <c r="W14"/>
  <c r="X14"/>
  <c r="AB14"/>
  <c r="AC14"/>
  <c r="AE14"/>
  <c r="H28"/>
  <c r="I28"/>
  <c r="L28"/>
  <c r="M28"/>
  <c r="N28"/>
  <c r="R28"/>
  <c r="S28"/>
  <c r="W28"/>
  <c r="X28"/>
  <c r="AB28"/>
  <c r="AC28"/>
  <c r="AE28"/>
  <c r="H11" i="6"/>
  <c r="I11"/>
  <c r="L11"/>
  <c r="M11"/>
  <c r="N11"/>
  <c r="R11"/>
  <c r="S11"/>
  <c r="W11"/>
  <c r="X11"/>
  <c r="AB11"/>
  <c r="AC11"/>
  <c r="AE11"/>
  <c r="H17"/>
  <c r="I17"/>
  <c r="L17"/>
  <c r="M17"/>
  <c r="N17"/>
  <c r="R17"/>
  <c r="S17"/>
  <c r="W17"/>
  <c r="X17"/>
  <c r="AB17"/>
  <c r="AC17"/>
  <c r="AE17"/>
  <c r="H10"/>
  <c r="I10"/>
  <c r="L10"/>
  <c r="M10"/>
  <c r="N10"/>
  <c r="R10"/>
  <c r="S10"/>
  <c r="W10"/>
  <c r="X10"/>
  <c r="AB10"/>
  <c r="AC10"/>
  <c r="AE10"/>
  <c r="H18"/>
  <c r="I18"/>
  <c r="L18"/>
  <c r="M18"/>
  <c r="N18"/>
  <c r="R18"/>
  <c r="S18"/>
  <c r="W18"/>
  <c r="X18"/>
  <c r="AB18"/>
  <c r="AC18"/>
  <c r="AE18"/>
  <c r="H16" i="8"/>
  <c r="I16"/>
  <c r="L16"/>
  <c r="M16"/>
  <c r="N16"/>
  <c r="R16"/>
  <c r="S16"/>
  <c r="W16"/>
  <c r="X16"/>
  <c r="AB16"/>
  <c r="AC16"/>
  <c r="AE16"/>
  <c r="H10"/>
  <c r="I10"/>
  <c r="L10"/>
  <c r="M10"/>
  <c r="N10"/>
  <c r="R10"/>
  <c r="S10"/>
  <c r="W10"/>
  <c r="X10"/>
  <c r="AB10"/>
  <c r="AC10"/>
  <c r="AE10"/>
  <c r="H14"/>
  <c r="I14"/>
  <c r="L14"/>
  <c r="M14"/>
  <c r="N14"/>
  <c r="R14"/>
  <c r="S14"/>
  <c r="W14"/>
  <c r="X14"/>
  <c r="AB14"/>
  <c r="AC14"/>
  <c r="AE14"/>
  <c r="H11"/>
  <c r="I11"/>
  <c r="L11"/>
  <c r="M11"/>
  <c r="N11"/>
  <c r="R11"/>
  <c r="S11"/>
  <c r="W11"/>
  <c r="X11"/>
  <c r="AB11"/>
  <c r="AC11"/>
  <c r="AE11"/>
  <c r="H12"/>
  <c r="I12"/>
  <c r="L12"/>
  <c r="M12"/>
  <c r="N12"/>
  <c r="R12"/>
  <c r="S12"/>
  <c r="W12"/>
  <c r="X12"/>
  <c r="AB12"/>
  <c r="AC12"/>
  <c r="AE12"/>
  <c r="H15"/>
  <c r="I15"/>
  <c r="L15"/>
  <c r="M15"/>
  <c r="N15"/>
  <c r="R15"/>
  <c r="S15"/>
  <c r="W15"/>
  <c r="X15"/>
  <c r="AB15"/>
  <c r="AC15"/>
  <c r="AE15"/>
  <c r="H17"/>
  <c r="I17"/>
  <c r="L17"/>
  <c r="M17"/>
  <c r="N17"/>
  <c r="R17"/>
  <c r="S17"/>
  <c r="W17"/>
  <c r="X17"/>
  <c r="AB17"/>
  <c r="AC17"/>
  <c r="AE17"/>
  <c r="H18"/>
  <c r="I18"/>
  <c r="L18"/>
  <c r="M18"/>
  <c r="N18"/>
  <c r="R18"/>
  <c r="S18"/>
  <c r="W18"/>
  <c r="X18"/>
  <c r="AB18"/>
  <c r="AC18"/>
  <c r="AE18"/>
  <c r="H19"/>
  <c r="I19"/>
  <c r="L19"/>
  <c r="M19"/>
  <c r="N19"/>
  <c r="R19"/>
  <c r="S19"/>
  <c r="W19"/>
  <c r="X19"/>
  <c r="AB19"/>
  <c r="AC19"/>
  <c r="AE19"/>
  <c r="H20"/>
  <c r="I20"/>
  <c r="L20"/>
  <c r="M20"/>
  <c r="N20"/>
  <c r="R20"/>
  <c r="S20"/>
  <c r="W20"/>
  <c r="X20"/>
  <c r="AB20"/>
  <c r="AC20"/>
  <c r="AE20"/>
  <c r="H21"/>
  <c r="I21"/>
  <c r="L21"/>
  <c r="M21"/>
  <c r="N21"/>
  <c r="R21"/>
  <c r="S21"/>
  <c r="W21"/>
  <c r="X21"/>
  <c r="AB21"/>
  <c r="AC21"/>
  <c r="AE21"/>
  <c r="H22"/>
  <c r="I22"/>
  <c r="L22"/>
  <c r="M22"/>
  <c r="N22"/>
  <c r="R22"/>
  <c r="S22"/>
  <c r="W22"/>
  <c r="X22"/>
  <c r="AB22"/>
  <c r="AC22"/>
  <c r="AE22"/>
  <c r="H11" i="9"/>
  <c r="I11"/>
  <c r="L11"/>
  <c r="M11"/>
  <c r="N11"/>
  <c r="R11"/>
  <c r="S11"/>
  <c r="W11"/>
  <c r="X11"/>
  <c r="AB11"/>
  <c r="AC11"/>
  <c r="AE11"/>
  <c r="H19"/>
  <c r="I19"/>
  <c r="L19"/>
  <c r="M19"/>
  <c r="N19"/>
  <c r="R19"/>
  <c r="S19"/>
  <c r="W19"/>
  <c r="X19"/>
  <c r="AB19"/>
  <c r="AC19"/>
  <c r="AE19"/>
  <c r="H10"/>
  <c r="I10"/>
  <c r="L10"/>
  <c r="M10"/>
  <c r="N10"/>
  <c r="R10"/>
  <c r="S10"/>
  <c r="W10"/>
  <c r="X10"/>
  <c r="AB10"/>
  <c r="AC10"/>
  <c r="AE10"/>
  <c r="H15"/>
  <c r="I15"/>
  <c r="L15"/>
  <c r="M15"/>
  <c r="N15"/>
  <c r="R15"/>
  <c r="S15"/>
  <c r="W15"/>
  <c r="X15"/>
  <c r="AB15"/>
  <c r="AC15"/>
  <c r="AE15"/>
  <c r="H16"/>
  <c r="I16"/>
  <c r="L16"/>
  <c r="M16"/>
  <c r="N16"/>
  <c r="R16"/>
  <c r="S16"/>
  <c r="W16"/>
  <c r="X16"/>
  <c r="AB16"/>
  <c r="AC16"/>
  <c r="AE16"/>
  <c r="H10" i="11"/>
  <c r="I10"/>
  <c r="L10"/>
  <c r="M10"/>
  <c r="N10"/>
  <c r="R10"/>
  <c r="S10"/>
  <c r="W10"/>
  <c r="X10"/>
  <c r="AB10"/>
  <c r="AC10"/>
  <c r="AE10"/>
  <c r="H13"/>
  <c r="I13"/>
  <c r="L13"/>
  <c r="M13"/>
  <c r="N13"/>
  <c r="R13"/>
  <c r="S13"/>
  <c r="W13"/>
  <c r="X13"/>
  <c r="AB13"/>
  <c r="AC13"/>
  <c r="AE13"/>
  <c r="H14"/>
  <c r="I14"/>
  <c r="L14"/>
  <c r="M14"/>
  <c r="N14"/>
  <c r="R14"/>
  <c r="S14"/>
  <c r="W14"/>
  <c r="X14"/>
  <c r="AB14"/>
  <c r="AC14"/>
  <c r="AE14"/>
  <c r="H15"/>
  <c r="I15"/>
  <c r="L15"/>
  <c r="M15"/>
  <c r="N15"/>
  <c r="R15"/>
  <c r="S15"/>
  <c r="W15"/>
  <c r="X15"/>
  <c r="AB15"/>
  <c r="AC15"/>
  <c r="AE15"/>
  <c r="H16"/>
  <c r="I16"/>
  <c r="L16"/>
  <c r="M16"/>
  <c r="N16"/>
  <c r="R16"/>
  <c r="S16"/>
  <c r="W16"/>
  <c r="X16"/>
  <c r="AB16"/>
  <c r="AC16"/>
  <c r="AE16"/>
  <c r="H13" i="12"/>
  <c r="I13"/>
  <c r="L13"/>
  <c r="M13"/>
  <c r="N13"/>
  <c r="R13"/>
  <c r="S13"/>
  <c r="W13"/>
  <c r="X13"/>
  <c r="AB13"/>
  <c r="AC13"/>
  <c r="AE13"/>
  <c r="H10"/>
  <c r="I10"/>
  <c r="L10"/>
  <c r="M10"/>
  <c r="N10"/>
  <c r="R10"/>
  <c r="S10"/>
  <c r="W10"/>
  <c r="X10"/>
  <c r="AB10"/>
  <c r="AC10"/>
  <c r="AE10"/>
  <c r="H12"/>
  <c r="I12"/>
  <c r="L12"/>
  <c r="M12"/>
  <c r="N12"/>
  <c r="R12"/>
  <c r="S12"/>
  <c r="W12"/>
  <c r="X12"/>
  <c r="AB12"/>
  <c r="AC12"/>
  <c r="AE12"/>
  <c r="H14"/>
  <c r="I14"/>
  <c r="L14"/>
  <c r="M14"/>
  <c r="N14"/>
  <c r="R14"/>
  <c r="S14"/>
  <c r="W14"/>
  <c r="X14"/>
  <c r="AB14"/>
  <c r="AC14"/>
  <c r="AE14"/>
  <c r="H15"/>
  <c r="I15"/>
  <c r="L15"/>
  <c r="M15"/>
  <c r="N15"/>
  <c r="R15"/>
  <c r="S15"/>
  <c r="W15"/>
  <c r="X15"/>
  <c r="AB15"/>
  <c r="AC15"/>
  <c r="AE15"/>
  <c r="H16"/>
  <c r="I16"/>
  <c r="L16"/>
  <c r="M16"/>
  <c r="N16"/>
  <c r="R16"/>
  <c r="S16"/>
  <c r="W16"/>
  <c r="X16"/>
  <c r="AB16"/>
  <c r="AC16"/>
  <c r="AE16"/>
  <c r="H17"/>
  <c r="I17"/>
  <c r="L17"/>
  <c r="M17"/>
  <c r="N17"/>
  <c r="R17"/>
  <c r="S17"/>
  <c r="W17"/>
  <c r="X17"/>
  <c r="AB17"/>
  <c r="AC17"/>
  <c r="AE17"/>
  <c r="H18"/>
  <c r="I18"/>
  <c r="L18"/>
  <c r="M18"/>
  <c r="N18"/>
  <c r="R18"/>
  <c r="S18"/>
  <c r="W18"/>
  <c r="X18"/>
  <c r="AB18"/>
  <c r="AC18"/>
  <c r="AE18"/>
  <c r="H19"/>
  <c r="I19"/>
  <c r="L19"/>
  <c r="M19"/>
  <c r="N19"/>
  <c r="R19"/>
  <c r="S19"/>
  <c r="W19"/>
  <c r="X19"/>
  <c r="AB19"/>
  <c r="AC19"/>
  <c r="AE19"/>
  <c r="H20"/>
  <c r="I20"/>
  <c r="L20"/>
  <c r="M20"/>
  <c r="N20"/>
  <c r="R20"/>
  <c r="S20"/>
  <c r="W20"/>
  <c r="X20"/>
  <c r="AB20"/>
  <c r="AC20"/>
  <c r="AE20"/>
  <c r="H21"/>
  <c r="I21"/>
  <c r="L21"/>
  <c r="M21"/>
  <c r="N21"/>
  <c r="R21"/>
  <c r="S21"/>
  <c r="W21"/>
  <c r="X21"/>
  <c r="AB21"/>
  <c r="AC21"/>
  <c r="AE21"/>
  <c r="H11" i="14"/>
  <c r="I11"/>
  <c r="L11"/>
  <c r="M11"/>
  <c r="N11"/>
  <c r="R11"/>
  <c r="S11"/>
  <c r="W11"/>
  <c r="X11"/>
  <c r="AB11"/>
  <c r="AC11"/>
  <c r="AE11"/>
  <c r="H12"/>
  <c r="I12"/>
  <c r="L12"/>
  <c r="M12"/>
  <c r="N12"/>
  <c r="R12"/>
  <c r="S12"/>
  <c r="W12"/>
  <c r="X12"/>
  <c r="AB12"/>
  <c r="AC12"/>
  <c r="AE12"/>
  <c r="H10" i="18"/>
  <c r="I10"/>
  <c r="L10"/>
  <c r="M10"/>
  <c r="N10"/>
  <c r="R10"/>
  <c r="S10"/>
  <c r="W10"/>
  <c r="X10"/>
  <c r="AB10"/>
  <c r="AC10"/>
  <c r="AE10"/>
  <c r="H11"/>
  <c r="I11"/>
  <c r="L11"/>
  <c r="M11"/>
  <c r="N11"/>
  <c r="R11"/>
  <c r="S11"/>
  <c r="W11"/>
  <c r="X11"/>
  <c r="AB11"/>
  <c r="AC11"/>
  <c r="AE11"/>
  <c r="H10" i="19"/>
  <c r="I10"/>
  <c r="L10"/>
  <c r="M10"/>
  <c r="N10"/>
  <c r="R10"/>
  <c r="S10"/>
  <c r="W10"/>
  <c r="X10"/>
  <c r="AB10"/>
  <c r="AC10"/>
  <c r="AE10"/>
  <c r="Y12" i="15"/>
  <c r="Z12"/>
  <c r="AB12"/>
  <c r="Y13"/>
  <c r="Z13"/>
  <c r="AB13"/>
  <c r="Y11"/>
  <c r="Z11" s="1"/>
  <c r="AB11" s="1"/>
  <c r="AK13"/>
  <c r="AL13"/>
  <c r="AK12"/>
  <c r="AL12"/>
  <c r="AN12"/>
  <c r="AK11"/>
  <c r="AL11"/>
  <c r="AN11" s="1"/>
  <c r="AN13"/>
  <c r="AK14"/>
  <c r="AL14"/>
  <c r="AN14"/>
  <c r="H11"/>
  <c r="I11"/>
  <c r="L11"/>
  <c r="M11"/>
  <c r="N11"/>
  <c r="P11"/>
  <c r="H12"/>
  <c r="I12"/>
  <c r="L12"/>
  <c r="M12"/>
  <c r="N12"/>
  <c r="P12"/>
  <c r="AK10" i="16"/>
  <c r="AL10"/>
  <c r="AN10"/>
  <c r="AK11"/>
  <c r="AL11"/>
  <c r="AN11"/>
  <c r="AK12"/>
  <c r="AL12"/>
  <c r="AN12"/>
  <c r="A11" i="8"/>
  <c r="A11" i="5"/>
  <c r="H10" i="14" l="1"/>
  <c r="I10"/>
  <c r="L10"/>
  <c r="M10"/>
  <c r="N10"/>
  <c r="R10"/>
  <c r="S10"/>
  <c r="W10"/>
  <c r="X10"/>
  <c r="AB10"/>
  <c r="AC10"/>
  <c r="AE10"/>
  <c r="L11" i="16" l="1"/>
  <c r="M11" s="1"/>
  <c r="H11"/>
  <c r="I11" s="1"/>
  <c r="N11" s="1"/>
  <c r="P11" s="1"/>
  <c r="Y11"/>
  <c r="Z11"/>
  <c r="Y10"/>
  <c r="AK13"/>
  <c r="AL13"/>
  <c r="AW14" i="15"/>
  <c r="AW15"/>
  <c r="AW11"/>
  <c r="H13"/>
  <c r="I13"/>
  <c r="L13"/>
  <c r="M13"/>
  <c r="N13"/>
  <c r="H11" i="19"/>
  <c r="I11"/>
  <c r="L11"/>
  <c r="M11"/>
  <c r="N11"/>
  <c r="R11"/>
  <c r="S11"/>
  <c r="W11"/>
  <c r="X11"/>
  <c r="AB11"/>
  <c r="AC11"/>
  <c r="AE11"/>
  <c r="H12" i="18"/>
  <c r="I12"/>
  <c r="L12"/>
  <c r="M12"/>
  <c r="N12"/>
  <c r="R12"/>
  <c r="S12"/>
  <c r="W12"/>
  <c r="X12"/>
  <c r="AB12"/>
  <c r="AC12"/>
  <c r="AE12"/>
  <c r="H13"/>
  <c r="I13"/>
  <c r="L13"/>
  <c r="M13"/>
  <c r="N13"/>
  <c r="R13"/>
  <c r="S13"/>
  <c r="W13"/>
  <c r="X13"/>
  <c r="AB13"/>
  <c r="AC13"/>
  <c r="AE13"/>
  <c r="H11" i="12"/>
  <c r="I11"/>
  <c r="L11"/>
  <c r="M11"/>
  <c r="N11"/>
  <c r="R11"/>
  <c r="S11"/>
  <c r="W11"/>
  <c r="X11"/>
  <c r="AB11"/>
  <c r="AC11"/>
  <c r="AE11"/>
  <c r="H11" i="11"/>
  <c r="I11"/>
  <c r="L11"/>
  <c r="M11"/>
  <c r="N11"/>
  <c r="R11"/>
  <c r="S11"/>
  <c r="W11"/>
  <c r="X11"/>
  <c r="AB11"/>
  <c r="AC11"/>
  <c r="AE11"/>
  <c r="H18" i="9"/>
  <c r="I18"/>
  <c r="L18"/>
  <c r="M18"/>
  <c r="N18"/>
  <c r="R18"/>
  <c r="S18"/>
  <c r="W18"/>
  <c r="X18"/>
  <c r="AB18"/>
  <c r="AC18"/>
  <c r="AE18"/>
  <c r="H17"/>
  <c r="I17"/>
  <c r="L17"/>
  <c r="M17"/>
  <c r="N17"/>
  <c r="R17"/>
  <c r="S17"/>
  <c r="W17"/>
  <c r="X17"/>
  <c r="AB17"/>
  <c r="AC17"/>
  <c r="AE17"/>
  <c r="H16" i="6"/>
  <c r="I16"/>
  <c r="L16"/>
  <c r="M16"/>
  <c r="N16"/>
  <c r="R16"/>
  <c r="S16"/>
  <c r="W16"/>
  <c r="X16"/>
  <c r="AB16"/>
  <c r="AC16"/>
  <c r="AE16"/>
  <c r="H23" i="5"/>
  <c r="I23"/>
  <c r="L23"/>
  <c r="M23"/>
  <c r="N23"/>
  <c r="R23"/>
  <c r="S23"/>
  <c r="W23"/>
  <c r="X23"/>
  <c r="AB23"/>
  <c r="AC23"/>
  <c r="AE23"/>
  <c r="W12" i="23" l="1"/>
  <c r="X12" s="1"/>
  <c r="R12"/>
  <c r="S12" s="1"/>
  <c r="M12"/>
  <c r="N12" s="1"/>
  <c r="H12"/>
  <c r="I12" s="1"/>
  <c r="W11"/>
  <c r="X11" s="1"/>
  <c r="R11"/>
  <c r="S11" s="1"/>
  <c r="M11"/>
  <c r="N11" s="1"/>
  <c r="H11"/>
  <c r="I11" s="1"/>
  <c r="W10"/>
  <c r="X10" s="1"/>
  <c r="R10"/>
  <c r="S10" s="1"/>
  <c r="M10"/>
  <c r="N10" s="1"/>
  <c r="H10"/>
  <c r="I10" s="1"/>
  <c r="AK14" i="16"/>
  <c r="AL14" s="1"/>
  <c r="AN14" s="1"/>
  <c r="Y13"/>
  <c r="Z13" s="1"/>
  <c r="AB13" s="1"/>
  <c r="Y12"/>
  <c r="Z12" s="1"/>
  <c r="AB12" s="1"/>
  <c r="AN13"/>
  <c r="AB11"/>
  <c r="Z10"/>
  <c r="AB10" s="1"/>
  <c r="L10"/>
  <c r="M10" s="1"/>
  <c r="H10"/>
  <c r="I10" s="1"/>
  <c r="N10" s="1"/>
  <c r="P10" s="1"/>
  <c r="AW13" i="15"/>
  <c r="AX13" s="1"/>
  <c r="AZ13" s="1"/>
  <c r="AW12"/>
  <c r="AX12" s="1"/>
  <c r="AZ12" s="1"/>
  <c r="AX15"/>
  <c r="AZ15" s="1"/>
  <c r="AX14"/>
  <c r="AZ14" s="1"/>
  <c r="AW16"/>
  <c r="AX16" s="1"/>
  <c r="AZ16" s="1"/>
  <c r="AX11"/>
  <c r="AZ11" s="1"/>
  <c r="Z10" i="23" l="1"/>
  <c r="AK16" i="15"/>
  <c r="AL16" s="1"/>
  <c r="AN16" s="1"/>
  <c r="AK15"/>
  <c r="AL15" s="1"/>
  <c r="AN15" s="1"/>
  <c r="P13"/>
  <c r="AB11" i="20"/>
  <c r="AC11" s="1"/>
  <c r="W11"/>
  <c r="X11" s="1"/>
  <c r="R11"/>
  <c r="S11" s="1"/>
  <c r="L11"/>
  <c r="M11" s="1"/>
  <c r="H11"/>
  <c r="I11" s="1"/>
  <c r="N11" s="1"/>
  <c r="AB10"/>
  <c r="AC10" s="1"/>
  <c r="W10"/>
  <c r="X10" s="1"/>
  <c r="R10"/>
  <c r="S10" s="1"/>
  <c r="L10"/>
  <c r="M10" s="1"/>
  <c r="H10"/>
  <c r="I10" s="1"/>
  <c r="N10" s="1"/>
  <c r="AE10" s="1"/>
  <c r="AB12" i="19"/>
  <c r="AC12" s="1"/>
  <c r="W12"/>
  <c r="X12" s="1"/>
  <c r="R12"/>
  <c r="S12" s="1"/>
  <c r="L12"/>
  <c r="M12" s="1"/>
  <c r="H12"/>
  <c r="I12" s="1"/>
  <c r="N12" s="1"/>
  <c r="AE12" s="1"/>
  <c r="AB13" i="8"/>
  <c r="AC13" s="1"/>
  <c r="W13"/>
  <c r="X13" s="1"/>
  <c r="R13"/>
  <c r="S13" s="1"/>
  <c r="L13"/>
  <c r="M13" s="1"/>
  <c r="H13"/>
  <c r="I13" l="1"/>
  <c r="N13" s="1"/>
  <c r="AE13" s="1"/>
  <c r="AE11" i="20"/>
  <c r="AB10" i="22"/>
  <c r="AC10" s="1"/>
  <c r="W10"/>
  <c r="X10" s="1"/>
  <c r="R10"/>
  <c r="S10" s="1"/>
  <c r="L10"/>
  <c r="M10" s="1"/>
  <c r="H10"/>
  <c r="I10" s="1"/>
  <c r="N10" s="1"/>
  <c r="AE10" l="1"/>
</calcChain>
</file>

<file path=xl/sharedStrings.xml><?xml version="1.0" encoding="utf-8"?>
<sst xmlns="http://schemas.openxmlformats.org/spreadsheetml/2006/main" count="715" uniqueCount="132">
  <si>
    <t>GINNASTICA ARTISTICA FEMMINILE</t>
  </si>
  <si>
    <t>CL</t>
  </si>
  <si>
    <t>GINNASTA</t>
  </si>
  <si>
    <t>SOCIETA'</t>
  </si>
  <si>
    <t>DATA</t>
  </si>
  <si>
    <t>1 salto</t>
  </si>
  <si>
    <t>Media 1 salto</t>
  </si>
  <si>
    <t>2 salto</t>
  </si>
  <si>
    <t>Media 2 salto</t>
  </si>
  <si>
    <t>PARAL</t>
  </si>
  <si>
    <t>TRAVE</t>
  </si>
  <si>
    <t>SUOLO</t>
  </si>
  <si>
    <t>Penalità</t>
  </si>
  <si>
    <t>PUNTI</t>
  </si>
  <si>
    <r>
      <rPr>
        <sz val="8"/>
        <rFont val="Arial"/>
        <family val="2"/>
      </rPr>
      <t>Media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VOLT</t>
    </r>
  </si>
  <si>
    <t>CLASSIFICA SECONDA  CATEGORIA  JUNIOR</t>
  </si>
  <si>
    <t>CLASSIFICA  TERZA   CATEGORIA  JUNIOR</t>
  </si>
  <si>
    <t>CLASSIFICA  TERZA   CATEGORIA     SENIOR</t>
  </si>
  <si>
    <t>NASCITA</t>
  </si>
  <si>
    <t>CLASSIFICA CATEGORIA SPECIALITA'  VOLTEGGIO</t>
  </si>
  <si>
    <t>CLASSIFICA CATEGORIA SPECIALITA'  TRAVE</t>
  </si>
  <si>
    <t>CLASSIFICA CATEGORIA SPECIALITA'  SUOLO</t>
  </si>
  <si>
    <t>CLASSIFICA   SECONDA CATEGORIA SENIOR</t>
  </si>
  <si>
    <t>CLASSIFICA  QUARTA   CATEGORIA  JUNIOR</t>
  </si>
  <si>
    <t>CLASSIFICA   QUARTA   CATEGORIA SENIOR</t>
  </si>
  <si>
    <t>CLASSIFICA  QUINTA  CATEGORIA  JUNIOR</t>
  </si>
  <si>
    <t>CLASSIFICA   QUINTA    CATEGORIA SENIOR</t>
  </si>
  <si>
    <t>CLASSIFICA SESTA  CATEGORIA   "D"  JUNIOR</t>
  </si>
  <si>
    <t>CLASSIFICA  SESTA   CATEGORIA   "D"    SENIOR</t>
  </si>
  <si>
    <t>CLASSIFICA CATEGORIA OVER   SENIOR   VOLTEGGIO</t>
  </si>
  <si>
    <t>CLASSIFICA CATEGORIA OVER  SENIOR    PARALLELE</t>
  </si>
  <si>
    <t>CLASSIFICA CATEGORIA OVER  SENIOR  TRAVE</t>
  </si>
  <si>
    <t>CLASSIFICA CATEGORIA OVER  SENIOR   SUOLO</t>
  </si>
  <si>
    <t>Valore partenza</t>
  </si>
  <si>
    <t>penalità</t>
  </si>
  <si>
    <t>Media Penalità</t>
  </si>
  <si>
    <t>Totale 1 salto</t>
  </si>
  <si>
    <t>Totale 2 salto</t>
  </si>
  <si>
    <r>
      <t xml:space="preserve">MIgliore </t>
    </r>
    <r>
      <rPr>
        <sz val="11"/>
        <rFont val="Arial"/>
        <family val="2"/>
      </rPr>
      <t>VOLT</t>
    </r>
  </si>
  <si>
    <t>VOLTEGGIO</t>
  </si>
  <si>
    <t>PARALLELE</t>
  </si>
  <si>
    <t>TOTALE</t>
  </si>
  <si>
    <t>MIgliore VOLT</t>
  </si>
  <si>
    <t xml:space="preserve">CLASSIFICA  SESTA CATEGORIA  "A" </t>
  </si>
  <si>
    <t xml:space="preserve">Civitavecchia   </t>
  </si>
  <si>
    <t xml:space="preserve">Civitavecchia  </t>
  </si>
  <si>
    <t xml:space="preserve">Civitavecchia </t>
  </si>
  <si>
    <t>CAMPIONATO PROVINCIALE UISP</t>
  </si>
  <si>
    <t>CAMPIONATO   PROVINCIALE   UISP</t>
  </si>
  <si>
    <t>LUCIANI ERICA</t>
  </si>
  <si>
    <t>SPORT PROGETTO</t>
  </si>
  <si>
    <t>GONZALES ROSA</t>
  </si>
  <si>
    <t>JUVENIA</t>
  </si>
  <si>
    <t>CLASSIFICA SESTA  CATEGORIA   "C"  SENIOR</t>
  </si>
  <si>
    <t>SANELLI GIORGIA</t>
  </si>
  <si>
    <t>BACCI MIA</t>
  </si>
  <si>
    <t>TIEZZI GIULIA</t>
  </si>
  <si>
    <t>TIFERNATE</t>
  </si>
  <si>
    <t>CAVAZZA MELISSA</t>
  </si>
  <si>
    <t>LE GINNASTE</t>
  </si>
  <si>
    <t>CAVAZZA ALICE</t>
  </si>
  <si>
    <t>PAUN BEATRICE</t>
  </si>
  <si>
    <t>GIORDANI CAROLA</t>
  </si>
  <si>
    <t>SEGUITI FABIOLA</t>
  </si>
  <si>
    <t>ASCENZI ARIANNA</t>
  </si>
  <si>
    <t>PALAGYM</t>
  </si>
  <si>
    <t>NARDI CHIARA</t>
  </si>
  <si>
    <t>NICOSANTI CAMILLA</t>
  </si>
  <si>
    <t>CORINTO SARA</t>
  </si>
  <si>
    <t>EVANGELISTI SERENA</t>
  </si>
  <si>
    <t>IRPINIA</t>
  </si>
  <si>
    <t>ESPOSITO GIULIA</t>
  </si>
  <si>
    <t>DE SANTIS FEDERICA</t>
  </si>
  <si>
    <t>DE CESARIS GIANNA</t>
  </si>
  <si>
    <t>RUGGIU MARTINA</t>
  </si>
  <si>
    <t>NICOLAI ASIA</t>
  </si>
  <si>
    <t>LANG GIULIA</t>
  </si>
  <si>
    <t>RENDINA ELEONORA</t>
  </si>
  <si>
    <t>ZAGAGLIA BEATRICE</t>
  </si>
  <si>
    <t>DE BENEDICTIS FABIANA</t>
  </si>
  <si>
    <t>CORRADO ALESSIA</t>
  </si>
  <si>
    <t>CIAMPA FEDERICA</t>
  </si>
  <si>
    <t>SANTELLI NOEMI</t>
  </si>
  <si>
    <t>BARTOLINI GIULIA</t>
  </si>
  <si>
    <t>RICCI AURORA</t>
  </si>
  <si>
    <t>MILETI CHIARA</t>
  </si>
  <si>
    <t>PETRINI GIORGIA</t>
  </si>
  <si>
    <t>VEROLA CHIARA</t>
  </si>
  <si>
    <t>OLOS GYM</t>
  </si>
  <si>
    <t>GRAMICCIA GIULIA</t>
  </si>
  <si>
    <t>SIRNA MARTINA</t>
  </si>
  <si>
    <t>DE FAZIO BEATRICE</t>
  </si>
  <si>
    <t>ANTIGNANO GIULIA</t>
  </si>
  <si>
    <t>BOI ALICE</t>
  </si>
  <si>
    <t>SULSENTI ELISA</t>
  </si>
  <si>
    <t>MILETI MARTA</t>
  </si>
  <si>
    <t>CIPOLLETTA ESTER</t>
  </si>
  <si>
    <t>BERARDI IRENE</t>
  </si>
  <si>
    <t>CECCONI SARA</t>
  </si>
  <si>
    <t>BERARDI CHIARA</t>
  </si>
  <si>
    <t>CRISANTI ERICA</t>
  </si>
  <si>
    <t>PASTORE ALICE</t>
  </si>
  <si>
    <t>LUPPINO FLAVIA</t>
  </si>
  <si>
    <t>PERITORE ELISA</t>
  </si>
  <si>
    <t>ASTROLABIO</t>
  </si>
  <si>
    <t>SPORT ACADEMY</t>
  </si>
  <si>
    <t>NERONI ELETTRA</t>
  </si>
  <si>
    <t>SERANTONI VERONICA</t>
  </si>
  <si>
    <t>RAGNI SARA</t>
  </si>
  <si>
    <t>ORLANDI ELEONORA</t>
  </si>
  <si>
    <t>VIGNOLI VIOLA</t>
  </si>
  <si>
    <t>MUSCARIELLO GIORGIA</t>
  </si>
  <si>
    <t>PASCIUTI ROBERTA</t>
  </si>
  <si>
    <t>RECCHIA DEBORA</t>
  </si>
  <si>
    <t>DI VERIO CHIARA</t>
  </si>
  <si>
    <t>GIANELLI</t>
  </si>
  <si>
    <t>GRASSI FRANCESCA</t>
  </si>
  <si>
    <t>LA RUSTICA</t>
  </si>
  <si>
    <t>ROCCHI SARA</t>
  </si>
  <si>
    <t>BALDARI CHIARA ANNAMARIA</t>
  </si>
  <si>
    <t>AMATO GAIA</t>
  </si>
  <si>
    <t>ROMANA</t>
  </si>
  <si>
    <t>CHIMENTI BEATRICE</t>
  </si>
  <si>
    <t>MANCINI GIULIA</t>
  </si>
  <si>
    <t>SPORT E MOVIMENTO</t>
  </si>
  <si>
    <t>BUFFONI SUSANNA</t>
  </si>
  <si>
    <t>GATTI CAMILLA</t>
  </si>
  <si>
    <t>PECETTA SILVIA</t>
  </si>
  <si>
    <t>PEDICO SARA GIULIA</t>
  </si>
  <si>
    <t>DOBRIN MARIA</t>
  </si>
  <si>
    <t>BUCHALTER MARTA</t>
  </si>
  <si>
    <t>SABBATINI VALERIA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</si>
</sst>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d/m/yy;@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textRotation="90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textRotation="90"/>
    </xf>
    <xf numFmtId="0" fontId="4" fillId="0" borderId="1" xfId="0" applyNumberFormat="1" applyFont="1" applyBorder="1" applyAlignment="1">
      <alignment textRotation="90"/>
    </xf>
    <xf numFmtId="0" fontId="3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5" fillId="0" borderId="10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/>
    <xf numFmtId="164" fontId="5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4" fontId="6" fillId="0" borderId="3" xfId="0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0" xfId="0" applyAlignment="1">
      <alignment textRotation="90"/>
    </xf>
    <xf numFmtId="0" fontId="6" fillId="0" borderId="3" xfId="0" applyFont="1" applyBorder="1" applyAlignment="1">
      <alignment textRotation="90"/>
    </xf>
    <xf numFmtId="2" fontId="6" fillId="0" borderId="1" xfId="0" applyNumberFormat="1" applyFont="1" applyBorder="1" applyAlignment="1">
      <alignment textRotation="90"/>
    </xf>
    <xf numFmtId="0" fontId="6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 vertical="center" textRotation="90"/>
    </xf>
    <xf numFmtId="0" fontId="6" fillId="0" borderId="0" xfId="0" applyFont="1" applyBorder="1"/>
    <xf numFmtId="0" fontId="6" fillId="2" borderId="1" xfId="0" applyFont="1" applyFill="1" applyBorder="1"/>
    <xf numFmtId="0" fontId="6" fillId="3" borderId="1" xfId="0" applyFont="1" applyFill="1" applyBorder="1" applyAlignment="1">
      <alignment textRotation="90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2" fontId="4" fillId="0" borderId="23" xfId="0" applyNumberFormat="1" applyFont="1" applyBorder="1" applyAlignment="1">
      <alignment textRotation="90"/>
    </xf>
    <xf numFmtId="0" fontId="4" fillId="0" borderId="23" xfId="0" applyNumberFormat="1" applyFont="1" applyBorder="1" applyAlignment="1">
      <alignment textRotation="90"/>
    </xf>
    <xf numFmtId="0" fontId="3" fillId="0" borderId="23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textRotation="90"/>
    </xf>
    <xf numFmtId="0" fontId="4" fillId="0" borderId="19" xfId="0" applyFont="1" applyBorder="1" applyAlignment="1">
      <alignment horizontal="center" textRotation="90"/>
    </xf>
    <xf numFmtId="0" fontId="6" fillId="0" borderId="19" xfId="0" applyFont="1" applyBorder="1"/>
    <xf numFmtId="0" fontId="6" fillId="0" borderId="16" xfId="0" applyFont="1" applyBorder="1" applyAlignment="1">
      <alignment textRotation="90"/>
    </xf>
    <xf numFmtId="0" fontId="6" fillId="0" borderId="19" xfId="0" applyFont="1" applyBorder="1" applyAlignment="1">
      <alignment textRotation="90"/>
    </xf>
    <xf numFmtId="2" fontId="6" fillId="4" borderId="27" xfId="0" applyNumberFormat="1" applyFont="1" applyFill="1" applyBorder="1"/>
    <xf numFmtId="0" fontId="6" fillId="4" borderId="27" xfId="0" applyFont="1" applyFill="1" applyBorder="1"/>
    <xf numFmtId="164" fontId="6" fillId="2" borderId="27" xfId="0" applyNumberFormat="1" applyFont="1" applyFill="1" applyBorder="1"/>
    <xf numFmtId="2" fontId="6" fillId="2" borderId="27" xfId="0" applyNumberFormat="1" applyFont="1" applyFill="1" applyBorder="1"/>
    <xf numFmtId="0" fontId="6" fillId="2" borderId="27" xfId="0" applyFont="1" applyFill="1" applyBorder="1"/>
    <xf numFmtId="2" fontId="6" fillId="0" borderId="3" xfId="0" applyNumberFormat="1" applyFont="1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18" xfId="0" applyBorder="1" applyAlignment="1">
      <alignment wrapText="1"/>
    </xf>
    <xf numFmtId="14" fontId="6" fillId="0" borderId="18" xfId="0" applyNumberFormat="1" applyFont="1" applyBorder="1"/>
    <xf numFmtId="0" fontId="6" fillId="4" borderId="3" xfId="0" applyFont="1" applyFill="1" applyBorder="1"/>
    <xf numFmtId="0" fontId="2" fillId="0" borderId="23" xfId="0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14" fontId="0" fillId="0" borderId="0" xfId="0" applyNumberFormat="1"/>
    <xf numFmtId="0" fontId="0" fillId="0" borderId="31" xfId="0" applyBorder="1" applyAlignment="1">
      <alignment wrapText="1"/>
    </xf>
    <xf numFmtId="14" fontId="6" fillId="0" borderId="31" xfId="0" applyNumberFormat="1" applyFont="1" applyBorder="1"/>
    <xf numFmtId="0" fontId="4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1" xfId="0" applyFont="1" applyBorder="1"/>
    <xf numFmtId="0" fontId="4" fillId="0" borderId="32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1" xfId="0" applyNumberFormat="1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 textRotation="90"/>
    </xf>
    <xf numFmtId="0" fontId="3" fillId="4" borderId="33" xfId="0" applyFont="1" applyFill="1" applyBorder="1" applyAlignment="1">
      <alignment horizontal="center" textRotation="90" wrapText="1"/>
    </xf>
    <xf numFmtId="0" fontId="2" fillId="4" borderId="33" xfId="0" applyFont="1" applyFill="1" applyBorder="1" applyAlignment="1">
      <alignment horizontal="center" textRotation="90"/>
    </xf>
    <xf numFmtId="0" fontId="4" fillId="0" borderId="32" xfId="0" applyFont="1" applyBorder="1" applyAlignment="1">
      <alignment horizontal="center" textRotation="90" wrapText="1"/>
    </xf>
    <xf numFmtId="0" fontId="5" fillId="4" borderId="30" xfId="0" applyFont="1" applyFill="1" applyBorder="1" applyAlignment="1">
      <alignment horizontal="center" textRotation="90"/>
    </xf>
    <xf numFmtId="0" fontId="0" fillId="0" borderId="16" xfId="0" applyBorder="1"/>
    <xf numFmtId="0" fontId="0" fillId="0" borderId="19" xfId="0" applyBorder="1"/>
    <xf numFmtId="0" fontId="5" fillId="4" borderId="7" xfId="0" applyFont="1" applyFill="1" applyBorder="1" applyAlignment="1">
      <alignment horizontal="center" textRotation="90"/>
    </xf>
    <xf numFmtId="0" fontId="3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/>
    <xf numFmtId="0" fontId="3" fillId="0" borderId="30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1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textRotation="90"/>
    </xf>
    <xf numFmtId="14" fontId="6" fillId="0" borderId="16" xfId="0" applyNumberFormat="1" applyFont="1" applyBorder="1"/>
    <xf numFmtId="0" fontId="4" fillId="0" borderId="38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wrapText="1"/>
    </xf>
    <xf numFmtId="2" fontId="6" fillId="0" borderId="9" xfId="0" applyNumberFormat="1" applyFont="1" applyBorder="1" applyAlignment="1">
      <alignment textRotation="90"/>
    </xf>
    <xf numFmtId="0" fontId="0" fillId="4" borderId="21" xfId="0" applyFill="1" applyBorder="1"/>
    <xf numFmtId="2" fontId="6" fillId="0" borderId="23" xfId="0" applyNumberFormat="1" applyFont="1" applyBorder="1" applyAlignment="1">
      <alignment textRotation="90"/>
    </xf>
    <xf numFmtId="0" fontId="6" fillId="0" borderId="23" xfId="0" applyFont="1" applyBorder="1" applyAlignment="1">
      <alignment textRotation="90"/>
    </xf>
    <xf numFmtId="0" fontId="6" fillId="0" borderId="9" xfId="0" applyFont="1" applyBorder="1" applyAlignment="1">
      <alignment textRotation="90"/>
    </xf>
    <xf numFmtId="0" fontId="6" fillId="2" borderId="10" xfId="0" applyFont="1" applyFill="1" applyBorder="1"/>
    <xf numFmtId="0" fontId="4" fillId="0" borderId="38" xfId="0" applyFont="1" applyBorder="1" applyAlignment="1">
      <alignment horizontal="center" textRotation="90" wrapText="1"/>
    </xf>
    <xf numFmtId="0" fontId="6" fillId="0" borderId="35" xfId="0" applyFont="1" applyBorder="1"/>
    <xf numFmtId="0" fontId="0" fillId="0" borderId="26" xfId="0" applyBorder="1"/>
    <xf numFmtId="0" fontId="1" fillId="0" borderId="33" xfId="0" applyFont="1" applyBorder="1" applyAlignment="1">
      <alignment horizontal="center"/>
    </xf>
    <xf numFmtId="0" fontId="11" fillId="0" borderId="27" xfId="0" applyFont="1" applyBorder="1"/>
    <xf numFmtId="0" fontId="12" fillId="0" borderId="32" xfId="0" applyFont="1" applyBorder="1" applyAlignment="1">
      <alignment horizontal="center" textRotation="90"/>
    </xf>
    <xf numFmtId="0" fontId="12" fillId="0" borderId="31" xfId="0" applyFont="1" applyBorder="1" applyAlignment="1">
      <alignment horizontal="center" textRotation="90"/>
    </xf>
    <xf numFmtId="0" fontId="6" fillId="4" borderId="1" xfId="0" applyFont="1" applyFill="1" applyBorder="1"/>
    <xf numFmtId="0" fontId="8" fillId="4" borderId="3" xfId="0" applyFont="1" applyFill="1" applyBorder="1"/>
    <xf numFmtId="0" fontId="6" fillId="2" borderId="3" xfId="0" applyFont="1" applyFill="1" applyBorder="1"/>
    <xf numFmtId="0" fontId="11" fillId="0" borderId="3" xfId="0" applyFont="1" applyBorder="1"/>
    <xf numFmtId="0" fontId="3" fillId="0" borderId="10" xfId="0" applyFont="1" applyBorder="1" applyAlignment="1">
      <alignment horizontal="center" wrapText="1"/>
    </xf>
    <xf numFmtId="0" fontId="0" fillId="4" borderId="10" xfId="0" applyFill="1" applyBorder="1"/>
    <xf numFmtId="2" fontId="6" fillId="0" borderId="22" xfId="0" applyNumberFormat="1" applyFont="1" applyBorder="1" applyAlignment="1">
      <alignment textRotation="90"/>
    </xf>
    <xf numFmtId="0" fontId="0" fillId="4" borderId="24" xfId="0" applyFill="1" applyBorder="1"/>
    <xf numFmtId="0" fontId="12" fillId="0" borderId="9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22" xfId="0" applyBorder="1"/>
    <xf numFmtId="0" fontId="0" fillId="0" borderId="23" xfId="0" applyBorder="1"/>
    <xf numFmtId="0" fontId="1" fillId="0" borderId="23" xfId="0" applyFont="1" applyBorder="1" applyAlignment="1"/>
    <xf numFmtId="0" fontId="0" fillId="0" borderId="21" xfId="0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1" fillId="0" borderId="10" xfId="0" applyFont="1" applyBorder="1"/>
    <xf numFmtId="0" fontId="0" fillId="0" borderId="24" xfId="0" applyBorder="1"/>
    <xf numFmtId="0" fontId="2" fillId="0" borderId="37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10" xfId="0" applyFont="1" applyBorder="1" applyAlignment="1"/>
    <xf numFmtId="0" fontId="1" fillId="0" borderId="24" xfId="0" applyFont="1" applyBorder="1" applyAlignment="1"/>
    <xf numFmtId="0" fontId="5" fillId="0" borderId="0" xfId="0" applyFont="1" applyBorder="1" applyAlignment="1"/>
    <xf numFmtId="0" fontId="2" fillId="0" borderId="23" xfId="0" applyFont="1" applyBorder="1"/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14" fontId="4" fillId="0" borderId="23" xfId="0" applyNumberFormat="1" applyFont="1" applyBorder="1"/>
    <xf numFmtId="14" fontId="5" fillId="0" borderId="23" xfId="0" applyNumberFormat="1" applyFont="1" applyBorder="1"/>
    <xf numFmtId="164" fontId="4" fillId="4" borderId="0" xfId="0" applyNumberFormat="1" applyFont="1" applyFill="1" applyBorder="1"/>
    <xf numFmtId="0" fontId="2" fillId="0" borderId="41" xfId="0" applyFont="1" applyBorder="1" applyAlignment="1">
      <alignment horizontal="center"/>
    </xf>
    <xf numFmtId="0" fontId="3" fillId="4" borderId="33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4" fontId="14" fillId="0" borderId="1" xfId="0" applyNumberFormat="1" applyFont="1" applyBorder="1"/>
    <xf numFmtId="2" fontId="6" fillId="4" borderId="30" xfId="0" applyNumberFormat="1" applyFont="1" applyFill="1" applyBorder="1"/>
    <xf numFmtId="0" fontId="5" fillId="0" borderId="1" xfId="0" applyFont="1" applyBorder="1" applyAlignment="1">
      <alignment horizontal="left" wrapText="1"/>
    </xf>
    <xf numFmtId="2" fontId="11" fillId="0" borderId="10" xfId="0" applyNumberFormat="1" applyFont="1" applyBorder="1"/>
    <xf numFmtId="2" fontId="11" fillId="0" borderId="21" xfId="0" applyNumberFormat="1" applyFont="1" applyBorder="1"/>
    <xf numFmtId="165" fontId="6" fillId="0" borderId="19" xfId="0" applyNumberFormat="1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64" fontId="9" fillId="0" borderId="1" xfId="0" applyNumberFormat="1" applyFont="1" applyBorder="1"/>
    <xf numFmtId="166" fontId="6" fillId="0" borderId="1" xfId="0" applyNumberFormat="1" applyFont="1" applyBorder="1"/>
    <xf numFmtId="166" fontId="6" fillId="0" borderId="16" xfId="0" applyNumberFormat="1" applyFont="1" applyBorder="1"/>
    <xf numFmtId="166" fontId="6" fillId="0" borderId="16" xfId="0" applyNumberFormat="1" applyFont="1" applyBorder="1" applyAlignment="1">
      <alignment wrapText="1"/>
    </xf>
    <xf numFmtId="166" fontId="0" fillId="0" borderId="1" xfId="0" applyNumberFormat="1" applyBorder="1"/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3" xfId="0" applyNumberFormat="1" applyBorder="1" applyAlignment="1">
      <alignment wrapText="1"/>
    </xf>
    <xf numFmtId="14" fontId="6" fillId="0" borderId="1" xfId="0" applyNumberFormat="1" applyFont="1" applyBorder="1" applyAlignment="1">
      <alignment horizontal="right"/>
    </xf>
    <xf numFmtId="14" fontId="6" fillId="0" borderId="28" xfId="0" applyNumberFormat="1" applyFont="1" applyBorder="1"/>
    <xf numFmtId="2" fontId="6" fillId="0" borderId="31" xfId="0" applyNumberFormat="1" applyFont="1" applyBorder="1" applyAlignment="1">
      <alignment textRotation="90"/>
    </xf>
    <xf numFmtId="0" fontId="6" fillId="0" borderId="31" xfId="0" applyFont="1" applyBorder="1" applyAlignment="1">
      <alignment textRotation="90"/>
    </xf>
    <xf numFmtId="0" fontId="4" fillId="0" borderId="16" xfId="0" applyFont="1" applyBorder="1" applyAlignment="1">
      <alignment horizontal="center" vertical="center" textRotation="90"/>
    </xf>
    <xf numFmtId="2" fontId="6" fillId="0" borderId="2" xfId="0" applyNumberFormat="1" applyFont="1" applyBorder="1" applyAlignment="1">
      <alignment textRotation="90"/>
    </xf>
    <xf numFmtId="0" fontId="6" fillId="0" borderId="32" xfId="0" applyFont="1" applyBorder="1" applyAlignment="1">
      <alignment textRotation="90"/>
    </xf>
    <xf numFmtId="0" fontId="6" fillId="0" borderId="0" xfId="0" applyFont="1" applyBorder="1" applyAlignment="1">
      <alignment textRotation="90"/>
    </xf>
    <xf numFmtId="0" fontId="4" fillId="0" borderId="16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/>
    </xf>
    <xf numFmtId="0" fontId="6" fillId="2" borderId="33" xfId="0" applyFont="1" applyFill="1" applyBorder="1"/>
    <xf numFmtId="0" fontId="4" fillId="0" borderId="19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/>
    </xf>
    <xf numFmtId="0" fontId="6" fillId="2" borderId="7" xfId="0" applyFont="1" applyFill="1" applyBorder="1"/>
    <xf numFmtId="0" fontId="6" fillId="0" borderId="29" xfId="0" applyFont="1" applyBorder="1"/>
    <xf numFmtId="0" fontId="11" fillId="0" borderId="19" xfId="0" applyFont="1" applyBorder="1"/>
    <xf numFmtId="0" fontId="0" fillId="0" borderId="18" xfId="0" applyBorder="1"/>
    <xf numFmtId="0" fontId="4" fillId="0" borderId="3" xfId="0" applyFont="1" applyBorder="1" applyAlignment="1">
      <alignment horizontal="center" vertical="center" textRotation="90"/>
    </xf>
    <xf numFmtId="0" fontId="4" fillId="0" borderId="3" xfId="0" applyNumberFormat="1" applyFont="1" applyBorder="1" applyAlignment="1">
      <alignment horizontal="center" textRotation="90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/>
    </xf>
    <xf numFmtId="2" fontId="6" fillId="0" borderId="29" xfId="0" applyNumberFormat="1" applyFont="1" applyBorder="1" applyAlignment="1">
      <alignment textRotation="90"/>
    </xf>
    <xf numFmtId="0" fontId="1" fillId="0" borderId="3" xfId="0" applyFont="1" applyBorder="1" applyAlignment="1">
      <alignment horizontal="center"/>
    </xf>
    <xf numFmtId="0" fontId="11" fillId="0" borderId="29" xfId="0" applyFont="1" applyBorder="1"/>
    <xf numFmtId="0" fontId="2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textRotation="90"/>
    </xf>
    <xf numFmtId="0" fontId="6" fillId="6" borderId="3" xfId="0" applyFont="1" applyFill="1" applyBorder="1"/>
    <xf numFmtId="0" fontId="6" fillId="6" borderId="1" xfId="0" applyFont="1" applyFill="1" applyBorder="1"/>
    <xf numFmtId="0" fontId="11" fillId="6" borderId="10" xfId="0" applyFont="1" applyFill="1" applyBorder="1"/>
    <xf numFmtId="0" fontId="2" fillId="6" borderId="1" xfId="0" applyFont="1" applyFill="1" applyBorder="1" applyAlignment="1">
      <alignment wrapText="1"/>
    </xf>
    <xf numFmtId="0" fontId="5" fillId="5" borderId="9" xfId="0" applyFont="1" applyFill="1" applyBorder="1" applyAlignment="1">
      <alignment horizontal="center"/>
    </xf>
    <xf numFmtId="164" fontId="9" fillId="5" borderId="1" xfId="0" applyNumberFormat="1" applyFont="1" applyFill="1" applyBorder="1"/>
    <xf numFmtId="0" fontId="0" fillId="5" borderId="1" xfId="0" applyFill="1" applyBorder="1"/>
    <xf numFmtId="0" fontId="0" fillId="7" borderId="1" xfId="0" applyFill="1" applyBorder="1"/>
    <xf numFmtId="164" fontId="9" fillId="7" borderId="1" xfId="0" applyNumberFormat="1" applyFont="1" applyFill="1" applyBorder="1"/>
    <xf numFmtId="164" fontId="6" fillId="4" borderId="27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" fillId="0" borderId="18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40" xfId="0" applyFont="1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2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0.jpeg"/><Relationship Id="rId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104774</xdr:colOff>
      <xdr:row>0</xdr:row>
      <xdr:rowOff>190500</xdr:rowOff>
    </xdr:from>
    <xdr:to>
      <xdr:col>30</xdr:col>
      <xdr:colOff>228599</xdr:colOff>
      <xdr:row>3</xdr:row>
      <xdr:rowOff>38100</xdr:rowOff>
    </xdr:to>
    <xdr:pic>
      <xdr:nvPicPr>
        <xdr:cNvPr id="6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099" y="190500"/>
          <a:ext cx="333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209550</xdr:colOff>
      <xdr:row>1</xdr:row>
      <xdr:rowOff>0</xdr:rowOff>
    </xdr:from>
    <xdr:to>
      <xdr:col>30</xdr:col>
      <xdr:colOff>238125</xdr:colOff>
      <xdr:row>3</xdr:row>
      <xdr:rowOff>47625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53450" y="200025"/>
          <a:ext cx="314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95250</xdr:colOff>
      <xdr:row>1</xdr:row>
      <xdr:rowOff>19050</xdr:rowOff>
    </xdr:from>
    <xdr:to>
      <xdr:col>30</xdr:col>
      <xdr:colOff>285750</xdr:colOff>
      <xdr:row>3</xdr:row>
      <xdr:rowOff>66675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7400" y="21907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0</xdr:row>
      <xdr:rowOff>161925</xdr:rowOff>
    </xdr:from>
    <xdr:to>
      <xdr:col>30</xdr:col>
      <xdr:colOff>257175</xdr:colOff>
      <xdr:row>3</xdr:row>
      <xdr:rowOff>9525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25050" y="16192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1</xdr:col>
      <xdr:colOff>619125</xdr:colOff>
      <xdr:row>2</xdr:row>
      <xdr:rowOff>123825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657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152400</xdr:colOff>
      <xdr:row>1</xdr:row>
      <xdr:rowOff>19050</xdr:rowOff>
    </xdr:from>
    <xdr:to>
      <xdr:col>18</xdr:col>
      <xdr:colOff>590550</xdr:colOff>
      <xdr:row>3</xdr:row>
      <xdr:rowOff>38100</xdr:rowOff>
    </xdr:to>
    <xdr:pic>
      <xdr:nvPicPr>
        <xdr:cNvPr id="3" name="Picture 7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7950" y="2095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190500</xdr:colOff>
      <xdr:row>1</xdr:row>
      <xdr:rowOff>66675</xdr:rowOff>
    </xdr:from>
    <xdr:to>
      <xdr:col>27</xdr:col>
      <xdr:colOff>276225</xdr:colOff>
      <xdr:row>3</xdr:row>
      <xdr:rowOff>19050</xdr:rowOff>
    </xdr:to>
    <xdr:pic>
      <xdr:nvPicPr>
        <xdr:cNvPr id="4" name="Picture 8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96575" y="257175"/>
          <a:ext cx="333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15</xdr:row>
      <xdr:rowOff>28575</xdr:rowOff>
    </xdr:from>
    <xdr:to>
      <xdr:col>4</xdr:col>
      <xdr:colOff>0</xdr:colOff>
      <xdr:row>17</xdr:row>
      <xdr:rowOff>19050</xdr:rowOff>
    </xdr:to>
    <xdr:pic>
      <xdr:nvPicPr>
        <xdr:cNvPr id="6" name="Picture 10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00400" y="3143250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85725</xdr:colOff>
      <xdr:row>1</xdr:row>
      <xdr:rowOff>57150</xdr:rowOff>
    </xdr:from>
    <xdr:to>
      <xdr:col>15</xdr:col>
      <xdr:colOff>304800</xdr:colOff>
      <xdr:row>2</xdr:row>
      <xdr:rowOff>142875</xdr:rowOff>
    </xdr:to>
    <xdr:pic>
      <xdr:nvPicPr>
        <xdr:cNvPr id="9" name="Picture 8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6875" y="247650"/>
          <a:ext cx="219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180975</xdr:colOff>
      <xdr:row>1</xdr:row>
      <xdr:rowOff>0</xdr:rowOff>
    </xdr:from>
    <xdr:to>
      <xdr:col>30</xdr:col>
      <xdr:colOff>533400</xdr:colOff>
      <xdr:row>3</xdr:row>
      <xdr:rowOff>19050</xdr:rowOff>
    </xdr:to>
    <xdr:pic>
      <xdr:nvPicPr>
        <xdr:cNvPr id="10" name="Picture 1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53125" y="3038475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542925</xdr:colOff>
      <xdr:row>1</xdr:row>
      <xdr:rowOff>38100</xdr:rowOff>
    </xdr:from>
    <xdr:to>
      <xdr:col>39</xdr:col>
      <xdr:colOff>266700</xdr:colOff>
      <xdr:row>2</xdr:row>
      <xdr:rowOff>114300</xdr:rowOff>
    </xdr:to>
    <xdr:pic>
      <xdr:nvPicPr>
        <xdr:cNvPr id="11" name="Picture 12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34525" y="3076575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180975</xdr:colOff>
      <xdr:row>1</xdr:row>
      <xdr:rowOff>0</xdr:rowOff>
    </xdr:from>
    <xdr:to>
      <xdr:col>42</xdr:col>
      <xdr:colOff>533400</xdr:colOff>
      <xdr:row>3</xdr:row>
      <xdr:rowOff>19050</xdr:rowOff>
    </xdr:to>
    <xdr:pic>
      <xdr:nvPicPr>
        <xdr:cNvPr id="12" name="Picture 1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125" y="3038475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542925</xdr:colOff>
      <xdr:row>1</xdr:row>
      <xdr:rowOff>38100</xdr:rowOff>
    </xdr:from>
    <xdr:to>
      <xdr:col>51</xdr:col>
      <xdr:colOff>266700</xdr:colOff>
      <xdr:row>2</xdr:row>
      <xdr:rowOff>114300</xdr:rowOff>
    </xdr:to>
    <xdr:pic>
      <xdr:nvPicPr>
        <xdr:cNvPr id="13" name="Picture 12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34525" y="3076575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0</xdr:row>
      <xdr:rowOff>171450</xdr:rowOff>
    </xdr:from>
    <xdr:to>
      <xdr:col>1</xdr:col>
      <xdr:colOff>619125</xdr:colOff>
      <xdr:row>2</xdr:row>
      <xdr:rowOff>123825</xdr:rowOff>
    </xdr:to>
    <xdr:pic>
      <xdr:nvPicPr>
        <xdr:cNvPr id="1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142875</xdr:colOff>
      <xdr:row>1</xdr:row>
      <xdr:rowOff>76200</xdr:rowOff>
    </xdr:from>
    <xdr:to>
      <xdr:col>11</xdr:col>
      <xdr:colOff>114300</xdr:colOff>
      <xdr:row>2</xdr:row>
      <xdr:rowOff>161925</xdr:rowOff>
    </xdr:to>
    <xdr:pic>
      <xdr:nvPicPr>
        <xdr:cNvPr id="15" name="Picture 8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0025" y="266700"/>
          <a:ext cx="219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171450</xdr:rowOff>
    </xdr:from>
    <xdr:to>
      <xdr:col>18</xdr:col>
      <xdr:colOff>619125</xdr:colOff>
      <xdr:row>2</xdr:row>
      <xdr:rowOff>123825</xdr:rowOff>
    </xdr:to>
    <xdr:pic>
      <xdr:nvPicPr>
        <xdr:cNvPr id="16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209550</xdr:colOff>
      <xdr:row>0</xdr:row>
      <xdr:rowOff>171450</xdr:rowOff>
    </xdr:from>
    <xdr:to>
      <xdr:col>30</xdr:col>
      <xdr:colOff>619125</xdr:colOff>
      <xdr:row>2</xdr:row>
      <xdr:rowOff>123825</xdr:rowOff>
    </xdr:to>
    <xdr:pic>
      <xdr:nvPicPr>
        <xdr:cNvPr id="17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209550</xdr:colOff>
      <xdr:row>0</xdr:row>
      <xdr:rowOff>171450</xdr:rowOff>
    </xdr:from>
    <xdr:to>
      <xdr:col>42</xdr:col>
      <xdr:colOff>619125</xdr:colOff>
      <xdr:row>2</xdr:row>
      <xdr:rowOff>123825</xdr:rowOff>
    </xdr:to>
    <xdr:pic>
      <xdr:nvPicPr>
        <xdr:cNvPr id="18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1</xdr:col>
      <xdr:colOff>619125</xdr:colOff>
      <xdr:row>2</xdr:row>
      <xdr:rowOff>123825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657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13</xdr:row>
      <xdr:rowOff>28575</xdr:rowOff>
    </xdr:from>
    <xdr:to>
      <xdr:col>4</xdr:col>
      <xdr:colOff>0</xdr:colOff>
      <xdr:row>15</xdr:row>
      <xdr:rowOff>19050</xdr:rowOff>
    </xdr:to>
    <xdr:pic>
      <xdr:nvPicPr>
        <xdr:cNvPr id="5" name="Picture 10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5050" y="385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1</xdr:row>
      <xdr:rowOff>180975</xdr:rowOff>
    </xdr:from>
    <xdr:to>
      <xdr:col>15</xdr:col>
      <xdr:colOff>428625</xdr:colOff>
      <xdr:row>3</xdr:row>
      <xdr:rowOff>76200</xdr:rowOff>
    </xdr:to>
    <xdr:pic>
      <xdr:nvPicPr>
        <xdr:cNvPr id="6" name="Picture 8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371475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180975</xdr:colOff>
      <xdr:row>1</xdr:row>
      <xdr:rowOff>0</xdr:rowOff>
    </xdr:from>
    <xdr:to>
      <xdr:col>18</xdr:col>
      <xdr:colOff>533400</xdr:colOff>
      <xdr:row>3</xdr:row>
      <xdr:rowOff>19050</xdr:rowOff>
    </xdr:to>
    <xdr:pic>
      <xdr:nvPicPr>
        <xdr:cNvPr id="7" name="Picture 1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06125" y="190500"/>
          <a:ext cx="590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190500</xdr:colOff>
      <xdr:row>1</xdr:row>
      <xdr:rowOff>114300</xdr:rowOff>
    </xdr:from>
    <xdr:to>
      <xdr:col>27</xdr:col>
      <xdr:colOff>209550</xdr:colOff>
      <xdr:row>3</xdr:row>
      <xdr:rowOff>0</xdr:rowOff>
    </xdr:to>
    <xdr:pic>
      <xdr:nvPicPr>
        <xdr:cNvPr id="8" name="Picture 12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06100" y="3048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180975</xdr:colOff>
      <xdr:row>1</xdr:row>
      <xdr:rowOff>0</xdr:rowOff>
    </xdr:from>
    <xdr:to>
      <xdr:col>30</xdr:col>
      <xdr:colOff>533400</xdr:colOff>
      <xdr:row>3</xdr:row>
      <xdr:rowOff>19050</xdr:rowOff>
    </xdr:to>
    <xdr:pic>
      <xdr:nvPicPr>
        <xdr:cNvPr id="9" name="Picture 1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440025" y="190500"/>
          <a:ext cx="609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1</xdr:row>
      <xdr:rowOff>114300</xdr:rowOff>
    </xdr:from>
    <xdr:to>
      <xdr:col>39</xdr:col>
      <xdr:colOff>314325</xdr:colOff>
      <xdr:row>3</xdr:row>
      <xdr:rowOff>0</xdr:rowOff>
    </xdr:to>
    <xdr:pic>
      <xdr:nvPicPr>
        <xdr:cNvPr id="10" name="Picture 12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06775" y="3048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171450</xdr:rowOff>
    </xdr:from>
    <xdr:to>
      <xdr:col>18</xdr:col>
      <xdr:colOff>619125</xdr:colOff>
      <xdr:row>2</xdr:row>
      <xdr:rowOff>123825</xdr:rowOff>
    </xdr:to>
    <xdr:pic>
      <xdr:nvPicPr>
        <xdr:cNvPr id="11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0</xdr:row>
      <xdr:rowOff>171450</xdr:rowOff>
    </xdr:from>
    <xdr:to>
      <xdr:col>1</xdr:col>
      <xdr:colOff>619125</xdr:colOff>
      <xdr:row>2</xdr:row>
      <xdr:rowOff>123825</xdr:rowOff>
    </xdr:to>
    <xdr:pic>
      <xdr:nvPicPr>
        <xdr:cNvPr id="1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142875</xdr:colOff>
      <xdr:row>1</xdr:row>
      <xdr:rowOff>76200</xdr:rowOff>
    </xdr:from>
    <xdr:to>
      <xdr:col>11</xdr:col>
      <xdr:colOff>114300</xdr:colOff>
      <xdr:row>2</xdr:row>
      <xdr:rowOff>161925</xdr:rowOff>
    </xdr:to>
    <xdr:pic>
      <xdr:nvPicPr>
        <xdr:cNvPr id="13" name="Picture 8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10025" y="266700"/>
          <a:ext cx="219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209550</xdr:colOff>
      <xdr:row>0</xdr:row>
      <xdr:rowOff>171450</xdr:rowOff>
    </xdr:from>
    <xdr:to>
      <xdr:col>30</xdr:col>
      <xdr:colOff>619125</xdr:colOff>
      <xdr:row>2</xdr:row>
      <xdr:rowOff>123825</xdr:rowOff>
    </xdr:to>
    <xdr:pic>
      <xdr:nvPicPr>
        <xdr:cNvPr id="1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71450"/>
          <a:ext cx="704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47625</xdr:colOff>
      <xdr:row>1</xdr:row>
      <xdr:rowOff>28575</xdr:rowOff>
    </xdr:from>
    <xdr:to>
      <xdr:col>30</xdr:col>
      <xdr:colOff>276225</xdr:colOff>
      <xdr:row>3</xdr:row>
      <xdr:rowOff>76200</xdr:rowOff>
    </xdr:to>
    <xdr:pic>
      <xdr:nvPicPr>
        <xdr:cNvPr id="6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2286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209550</xdr:colOff>
      <xdr:row>0</xdr:row>
      <xdr:rowOff>180975</xdr:rowOff>
    </xdr:from>
    <xdr:to>
      <xdr:col>29</xdr:col>
      <xdr:colOff>152400</xdr:colOff>
      <xdr:row>3</xdr:row>
      <xdr:rowOff>28575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18097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361950</xdr:colOff>
      <xdr:row>1</xdr:row>
      <xdr:rowOff>47625</xdr:rowOff>
    </xdr:from>
    <xdr:to>
      <xdr:col>30</xdr:col>
      <xdr:colOff>123825</xdr:colOff>
      <xdr:row>3</xdr:row>
      <xdr:rowOff>95250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24765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123825</xdr:colOff>
      <xdr:row>0</xdr:row>
      <xdr:rowOff>142875</xdr:rowOff>
    </xdr:from>
    <xdr:to>
      <xdr:col>30</xdr:col>
      <xdr:colOff>209550</xdr:colOff>
      <xdr:row>2</xdr:row>
      <xdr:rowOff>190500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1075" y="142875"/>
          <a:ext cx="314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180975</xdr:colOff>
      <xdr:row>0</xdr:row>
      <xdr:rowOff>152400</xdr:rowOff>
    </xdr:from>
    <xdr:to>
      <xdr:col>30</xdr:col>
      <xdr:colOff>219075</xdr:colOff>
      <xdr:row>3</xdr:row>
      <xdr:rowOff>0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152400"/>
          <a:ext cx="314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19075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161925</xdr:colOff>
      <xdr:row>1</xdr:row>
      <xdr:rowOff>0</xdr:rowOff>
    </xdr:from>
    <xdr:to>
      <xdr:col>30</xdr:col>
      <xdr:colOff>209550</xdr:colOff>
      <xdr:row>3</xdr:row>
      <xdr:rowOff>47625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0" y="200025"/>
          <a:ext cx="314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19075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4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200025</xdr:colOff>
      <xdr:row>1</xdr:row>
      <xdr:rowOff>0</xdr:rowOff>
    </xdr:from>
    <xdr:to>
      <xdr:col>30</xdr:col>
      <xdr:colOff>209550</xdr:colOff>
      <xdr:row>3</xdr:row>
      <xdr:rowOff>47625</xdr:rowOff>
    </xdr:to>
    <xdr:pic>
      <xdr:nvPicPr>
        <xdr:cNvPr id="5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200025"/>
          <a:ext cx="314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19075"/>
          <a:ext cx="733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3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19075"/>
          <a:ext cx="733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104774</xdr:colOff>
      <xdr:row>0</xdr:row>
      <xdr:rowOff>190500</xdr:rowOff>
    </xdr:from>
    <xdr:to>
      <xdr:col>25</xdr:col>
      <xdr:colOff>228599</xdr:colOff>
      <xdr:row>3</xdr:row>
      <xdr:rowOff>38100</xdr:rowOff>
    </xdr:to>
    <xdr:pic>
      <xdr:nvPicPr>
        <xdr:cNvPr id="4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199" y="190500"/>
          <a:ext cx="333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topLeftCell="A22" workbookViewId="0">
      <selection activeCell="N28" sqref="N28"/>
    </sheetView>
  </sheetViews>
  <sheetFormatPr defaultRowHeight="15"/>
  <cols>
    <col min="1" max="1" width="4.140625" customWidth="1"/>
    <col min="2" max="2" width="13.7109375" style="81" customWidth="1"/>
    <col min="3" max="3" width="12.28515625" style="81" customWidth="1"/>
    <col min="4" max="4" width="13" customWidth="1"/>
    <col min="5" max="13" width="3.7109375" customWidth="1"/>
    <col min="14" max="14" width="9" customWidth="1"/>
    <col min="15" max="18" width="3.7109375" customWidth="1"/>
    <col min="19" max="19" width="10" customWidth="1"/>
    <col min="20" max="23" width="3.7109375" customWidth="1"/>
    <col min="24" max="24" width="9.7109375" customWidth="1"/>
    <col min="25" max="28" width="3.7109375" customWidth="1"/>
    <col min="29" max="29" width="7.42578125" customWidth="1"/>
    <col min="30" max="30" width="1.4257812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</row>
    <row r="6" spans="1:31">
      <c r="A6" s="236" t="s">
        <v>15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ht="15.75">
      <c r="A8" s="237" t="s">
        <v>1</v>
      </c>
      <c r="B8" s="239" t="s">
        <v>2</v>
      </c>
      <c r="C8" s="239" t="s">
        <v>3</v>
      </c>
      <c r="D8" s="237" t="s">
        <v>4</v>
      </c>
      <c r="E8" s="241" t="s">
        <v>39</v>
      </c>
      <c r="F8" s="242"/>
      <c r="G8" s="242"/>
      <c r="H8" s="242"/>
      <c r="I8" s="242"/>
      <c r="J8" s="242"/>
      <c r="K8" s="242"/>
      <c r="L8" s="242"/>
      <c r="M8" s="242"/>
      <c r="N8" s="243"/>
      <c r="O8" s="241" t="s">
        <v>40</v>
      </c>
      <c r="P8" s="242"/>
      <c r="Q8" s="242"/>
      <c r="R8" s="242"/>
      <c r="S8" s="243"/>
      <c r="T8" s="241" t="s">
        <v>10</v>
      </c>
      <c r="U8" s="242"/>
      <c r="V8" s="242"/>
      <c r="W8" s="242"/>
      <c r="X8" s="243"/>
      <c r="Y8" s="244" t="s">
        <v>11</v>
      </c>
      <c r="Z8" s="245"/>
      <c r="AA8" s="245"/>
      <c r="AB8" s="245"/>
      <c r="AC8" s="245"/>
      <c r="AD8" s="246" t="s">
        <v>12</v>
      </c>
      <c r="AE8" s="1" t="s">
        <v>41</v>
      </c>
    </row>
    <row r="9" spans="1:31" ht="63.75" customHeight="1">
      <c r="A9" s="238"/>
      <c r="B9" s="240"/>
      <c r="C9" s="240"/>
      <c r="D9" s="238"/>
      <c r="E9" s="95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9" t="s">
        <v>37</v>
      </c>
      <c r="N9" s="100" t="s">
        <v>14</v>
      </c>
      <c r="O9" s="95" t="s">
        <v>33</v>
      </c>
      <c r="P9" s="248" t="s">
        <v>34</v>
      </c>
      <c r="Q9" s="249"/>
      <c r="R9" s="51" t="s">
        <v>35</v>
      </c>
      <c r="S9" s="101" t="s">
        <v>9</v>
      </c>
      <c r="T9" s="102" t="s">
        <v>33</v>
      </c>
      <c r="U9" s="248" t="s">
        <v>34</v>
      </c>
      <c r="V9" s="249"/>
      <c r="W9" s="51" t="s">
        <v>35</v>
      </c>
      <c r="X9" s="103" t="s">
        <v>10</v>
      </c>
      <c r="Y9" s="95" t="s">
        <v>33</v>
      </c>
      <c r="Z9" s="250" t="s">
        <v>34</v>
      </c>
      <c r="AA9" s="251"/>
      <c r="AB9" s="51" t="s">
        <v>35</v>
      </c>
      <c r="AC9" s="106" t="s">
        <v>11</v>
      </c>
      <c r="AD9" s="247"/>
      <c r="AE9" s="91" t="s">
        <v>13</v>
      </c>
    </row>
    <row r="10" spans="1:31" ht="30" customHeight="1">
      <c r="A10" s="2">
        <v>1</v>
      </c>
      <c r="B10" s="7" t="s">
        <v>85</v>
      </c>
      <c r="C10" s="7" t="s">
        <v>88</v>
      </c>
      <c r="D10" s="38">
        <v>37694</v>
      </c>
      <c r="E10" s="44">
        <v>15</v>
      </c>
      <c r="F10" s="45">
        <v>0.6</v>
      </c>
      <c r="G10" s="45">
        <v>0.6</v>
      </c>
      <c r="H10" s="44">
        <f t="shared" ref="H10:H30" si="0">AVERAGE(F10:G10)</f>
        <v>0.6</v>
      </c>
      <c r="I10" s="44">
        <f t="shared" ref="I10:I30" si="1">E10-H10</f>
        <v>14.4</v>
      </c>
      <c r="J10" s="45">
        <v>0.9</v>
      </c>
      <c r="K10" s="45">
        <v>0.7</v>
      </c>
      <c r="L10" s="44">
        <f t="shared" ref="L10:L30" si="2">AVERAGE(J10:K10)</f>
        <v>0.8</v>
      </c>
      <c r="M10" s="64">
        <f t="shared" ref="M10:M30" si="3">E10-L10</f>
        <v>14.2</v>
      </c>
      <c r="N10" s="69">
        <f t="shared" ref="N10:N30" si="4">AVERAGE(I10,M10)</f>
        <v>14.3</v>
      </c>
      <c r="O10" s="68">
        <v>15</v>
      </c>
      <c r="P10" s="45">
        <v>1</v>
      </c>
      <c r="Q10" s="45">
        <v>0.9</v>
      </c>
      <c r="R10" s="67">
        <f t="shared" ref="R10:R30" si="5">AVERAGE(P10:Q10)</f>
        <v>0.95</v>
      </c>
      <c r="S10" s="70">
        <f t="shared" ref="S10:S30" si="6">O10-R10</f>
        <v>14.05</v>
      </c>
      <c r="T10" s="68">
        <v>15</v>
      </c>
      <c r="U10" s="45">
        <v>1.3</v>
      </c>
      <c r="V10" s="45">
        <v>1.4</v>
      </c>
      <c r="W10" s="67">
        <f t="shared" ref="W10:W30" si="7">AVERAGE(U10:V10)</f>
        <v>1.35</v>
      </c>
      <c r="X10" s="70">
        <f t="shared" ref="X10:X30" si="8">T10-W10</f>
        <v>13.65</v>
      </c>
      <c r="Y10" s="68">
        <v>15</v>
      </c>
      <c r="Z10" s="45">
        <v>0.8</v>
      </c>
      <c r="AA10" s="45">
        <v>0.5</v>
      </c>
      <c r="AB10" s="67">
        <f t="shared" ref="AB10:AB30" si="9">AVERAGE(Z10:AA10)</f>
        <v>0.65</v>
      </c>
      <c r="AC10" s="70">
        <f t="shared" ref="AC10:AC30" si="10">+Y10-AB10</f>
        <v>14.35</v>
      </c>
      <c r="AD10" s="66"/>
      <c r="AE10" s="181">
        <f t="shared" ref="AE10:AE30" si="11">SUM(N10+S10+X10+AC10-AD10)</f>
        <v>56.35</v>
      </c>
    </row>
    <row r="11" spans="1:31" ht="30" customHeight="1">
      <c r="A11" s="2">
        <f>A10+1</f>
        <v>2</v>
      </c>
      <c r="B11" s="6" t="s">
        <v>66</v>
      </c>
      <c r="C11" s="180" t="s">
        <v>65</v>
      </c>
      <c r="D11" s="39">
        <v>36535</v>
      </c>
      <c r="E11" s="44">
        <v>15</v>
      </c>
      <c r="F11" s="45">
        <v>0.8</v>
      </c>
      <c r="G11" s="45">
        <v>0.7</v>
      </c>
      <c r="H11" s="44">
        <f t="shared" si="0"/>
        <v>0.75</v>
      </c>
      <c r="I11" s="44">
        <f t="shared" si="1"/>
        <v>14.25</v>
      </c>
      <c r="J11" s="45">
        <v>1.3</v>
      </c>
      <c r="K11" s="45">
        <v>1</v>
      </c>
      <c r="L11" s="44">
        <f t="shared" si="2"/>
        <v>1.1499999999999999</v>
      </c>
      <c r="M11" s="64">
        <f t="shared" si="3"/>
        <v>13.85</v>
      </c>
      <c r="N11" s="69">
        <f t="shared" si="4"/>
        <v>14.05</v>
      </c>
      <c r="O11" s="68">
        <v>15</v>
      </c>
      <c r="P11" s="45">
        <v>1.8</v>
      </c>
      <c r="Q11" s="45">
        <v>1.7</v>
      </c>
      <c r="R11" s="67">
        <f t="shared" si="5"/>
        <v>1.75</v>
      </c>
      <c r="S11" s="70">
        <f t="shared" si="6"/>
        <v>13.25</v>
      </c>
      <c r="T11" s="68">
        <v>15</v>
      </c>
      <c r="U11" s="45">
        <v>0.7</v>
      </c>
      <c r="V11" s="45">
        <v>0.8</v>
      </c>
      <c r="W11" s="67">
        <f t="shared" si="7"/>
        <v>0.75</v>
      </c>
      <c r="X11" s="70">
        <f t="shared" si="8"/>
        <v>14.25</v>
      </c>
      <c r="Y11" s="68">
        <v>14.5</v>
      </c>
      <c r="Z11" s="45">
        <v>1.4</v>
      </c>
      <c r="AA11" s="45">
        <v>1.4</v>
      </c>
      <c r="AB11" s="67">
        <f t="shared" si="9"/>
        <v>1.4</v>
      </c>
      <c r="AC11" s="70">
        <f t="shared" si="10"/>
        <v>13.1</v>
      </c>
      <c r="AD11" s="66"/>
      <c r="AE11" s="181">
        <f t="shared" si="11"/>
        <v>54.65</v>
      </c>
    </row>
    <row r="12" spans="1:31" ht="30" customHeight="1">
      <c r="A12" s="2">
        <f t="shared" ref="A12:A30" si="12">A11+1</f>
        <v>3</v>
      </c>
      <c r="B12" s="6" t="s">
        <v>87</v>
      </c>
      <c r="C12" s="6" t="s">
        <v>88</v>
      </c>
      <c r="D12" s="39">
        <v>36923</v>
      </c>
      <c r="E12" s="44">
        <v>15</v>
      </c>
      <c r="F12" s="45">
        <v>1.3</v>
      </c>
      <c r="G12" s="45">
        <v>1.6</v>
      </c>
      <c r="H12" s="44">
        <f t="shared" si="0"/>
        <v>1.4500000000000002</v>
      </c>
      <c r="I12" s="44">
        <f t="shared" si="1"/>
        <v>13.55</v>
      </c>
      <c r="J12" s="45">
        <v>0.9</v>
      </c>
      <c r="K12" s="45">
        <v>0.9</v>
      </c>
      <c r="L12" s="44">
        <f t="shared" si="2"/>
        <v>0.9</v>
      </c>
      <c r="M12" s="64">
        <f t="shared" si="3"/>
        <v>14.1</v>
      </c>
      <c r="N12" s="69">
        <f t="shared" si="4"/>
        <v>13.824999999999999</v>
      </c>
      <c r="O12" s="68">
        <v>15</v>
      </c>
      <c r="P12" s="45">
        <v>1.6</v>
      </c>
      <c r="Q12" s="45">
        <v>1.8</v>
      </c>
      <c r="R12" s="67">
        <f t="shared" si="5"/>
        <v>1.7000000000000002</v>
      </c>
      <c r="S12" s="70">
        <f t="shared" si="6"/>
        <v>13.3</v>
      </c>
      <c r="T12" s="68">
        <v>15</v>
      </c>
      <c r="U12" s="45">
        <v>1.7</v>
      </c>
      <c r="V12" s="45">
        <v>1.7</v>
      </c>
      <c r="W12" s="67">
        <f t="shared" si="7"/>
        <v>1.7</v>
      </c>
      <c r="X12" s="70">
        <f t="shared" si="8"/>
        <v>13.3</v>
      </c>
      <c r="Y12" s="68">
        <v>14.5</v>
      </c>
      <c r="Z12" s="45">
        <v>0.7</v>
      </c>
      <c r="AA12" s="45">
        <v>0.6</v>
      </c>
      <c r="AB12" s="67">
        <f t="shared" si="9"/>
        <v>0.64999999999999991</v>
      </c>
      <c r="AC12" s="70">
        <f t="shared" si="10"/>
        <v>13.85</v>
      </c>
      <c r="AD12" s="66"/>
      <c r="AE12" s="181">
        <f t="shared" si="11"/>
        <v>54.274999999999999</v>
      </c>
    </row>
    <row r="13" spans="1:31" ht="30" customHeight="1">
      <c r="A13" s="2">
        <f t="shared" si="12"/>
        <v>4</v>
      </c>
      <c r="B13" s="6" t="s">
        <v>125</v>
      </c>
      <c r="C13" s="6" t="s">
        <v>124</v>
      </c>
      <c r="D13" s="39">
        <v>37591</v>
      </c>
      <c r="E13" s="44">
        <v>15</v>
      </c>
      <c r="F13" s="45">
        <v>1</v>
      </c>
      <c r="G13" s="45">
        <v>0.9</v>
      </c>
      <c r="H13" s="44">
        <f t="shared" si="0"/>
        <v>0.95</v>
      </c>
      <c r="I13" s="44">
        <f t="shared" si="1"/>
        <v>14.05</v>
      </c>
      <c r="J13" s="45">
        <v>1.1000000000000001</v>
      </c>
      <c r="K13" s="45">
        <v>1.2</v>
      </c>
      <c r="L13" s="44">
        <f t="shared" si="2"/>
        <v>1.1499999999999999</v>
      </c>
      <c r="M13" s="64">
        <f t="shared" si="3"/>
        <v>13.85</v>
      </c>
      <c r="N13" s="69">
        <f t="shared" si="4"/>
        <v>13.95</v>
      </c>
      <c r="O13" s="68">
        <v>15</v>
      </c>
      <c r="P13" s="45">
        <v>2.2000000000000002</v>
      </c>
      <c r="Q13" s="45">
        <v>1.9</v>
      </c>
      <c r="R13" s="67">
        <f t="shared" si="5"/>
        <v>2.0499999999999998</v>
      </c>
      <c r="S13" s="70">
        <f t="shared" si="6"/>
        <v>12.95</v>
      </c>
      <c r="T13" s="68">
        <v>14.5</v>
      </c>
      <c r="U13" s="45">
        <v>1.1000000000000001</v>
      </c>
      <c r="V13" s="45">
        <v>0.8</v>
      </c>
      <c r="W13" s="67">
        <f t="shared" si="7"/>
        <v>0.95000000000000007</v>
      </c>
      <c r="X13" s="70">
        <f t="shared" si="8"/>
        <v>13.55</v>
      </c>
      <c r="Y13" s="68">
        <v>15</v>
      </c>
      <c r="Z13" s="45">
        <v>1.2</v>
      </c>
      <c r="AA13" s="45">
        <v>1.3</v>
      </c>
      <c r="AB13" s="67">
        <f t="shared" si="9"/>
        <v>1.25</v>
      </c>
      <c r="AC13" s="70">
        <f t="shared" si="10"/>
        <v>13.75</v>
      </c>
      <c r="AD13" s="66"/>
      <c r="AE13" s="181">
        <f t="shared" si="11"/>
        <v>54.2</v>
      </c>
    </row>
    <row r="14" spans="1:31" ht="30" customHeight="1">
      <c r="A14" s="2">
        <f t="shared" si="12"/>
        <v>5</v>
      </c>
      <c r="B14" s="6" t="s">
        <v>106</v>
      </c>
      <c r="C14" s="6" t="s">
        <v>105</v>
      </c>
      <c r="D14" s="39">
        <v>37728</v>
      </c>
      <c r="E14" s="44">
        <v>15</v>
      </c>
      <c r="F14" s="45">
        <v>1.1000000000000001</v>
      </c>
      <c r="G14" s="45">
        <v>0.8</v>
      </c>
      <c r="H14" s="44">
        <f t="shared" si="0"/>
        <v>0.95000000000000007</v>
      </c>
      <c r="I14" s="44">
        <f t="shared" si="1"/>
        <v>14.05</v>
      </c>
      <c r="J14" s="45">
        <v>1</v>
      </c>
      <c r="K14" s="45">
        <v>0.7</v>
      </c>
      <c r="L14" s="44">
        <f t="shared" si="2"/>
        <v>0.85</v>
      </c>
      <c r="M14" s="64">
        <f t="shared" si="3"/>
        <v>14.15</v>
      </c>
      <c r="N14" s="69">
        <f t="shared" si="4"/>
        <v>14.100000000000001</v>
      </c>
      <c r="O14" s="68">
        <v>15</v>
      </c>
      <c r="P14" s="45">
        <v>3.1</v>
      </c>
      <c r="Q14" s="45">
        <v>3.5</v>
      </c>
      <c r="R14" s="67">
        <f t="shared" si="5"/>
        <v>3.3</v>
      </c>
      <c r="S14" s="70">
        <f t="shared" si="6"/>
        <v>11.7</v>
      </c>
      <c r="T14" s="68">
        <v>15</v>
      </c>
      <c r="U14" s="45">
        <v>0.9</v>
      </c>
      <c r="V14" s="45">
        <v>0.8</v>
      </c>
      <c r="W14" s="67">
        <f t="shared" si="7"/>
        <v>0.85000000000000009</v>
      </c>
      <c r="X14" s="70">
        <f t="shared" si="8"/>
        <v>14.15</v>
      </c>
      <c r="Y14" s="68">
        <v>15</v>
      </c>
      <c r="Z14" s="45">
        <v>0.8</v>
      </c>
      <c r="AA14" s="45">
        <v>1</v>
      </c>
      <c r="AB14" s="67">
        <f t="shared" si="9"/>
        <v>0.9</v>
      </c>
      <c r="AC14" s="70">
        <f t="shared" si="10"/>
        <v>14.1</v>
      </c>
      <c r="AD14" s="66"/>
      <c r="AE14" s="181">
        <f t="shared" si="11"/>
        <v>54.050000000000004</v>
      </c>
    </row>
    <row r="15" spans="1:31" ht="30" customHeight="1">
      <c r="A15" s="2">
        <f t="shared" si="12"/>
        <v>6</v>
      </c>
      <c r="B15" s="6" t="s">
        <v>86</v>
      </c>
      <c r="C15" s="6" t="s">
        <v>88</v>
      </c>
      <c r="D15" s="39">
        <v>37629</v>
      </c>
      <c r="E15" s="44">
        <v>15</v>
      </c>
      <c r="F15" s="45">
        <v>2.9</v>
      </c>
      <c r="G15" s="45">
        <v>2.7</v>
      </c>
      <c r="H15" s="44">
        <f t="shared" si="0"/>
        <v>2.8</v>
      </c>
      <c r="I15" s="44">
        <f t="shared" si="1"/>
        <v>12.2</v>
      </c>
      <c r="J15" s="45">
        <v>1.8</v>
      </c>
      <c r="K15" s="45">
        <v>1.5</v>
      </c>
      <c r="L15" s="44">
        <f t="shared" si="2"/>
        <v>1.65</v>
      </c>
      <c r="M15" s="64">
        <f t="shared" si="3"/>
        <v>13.35</v>
      </c>
      <c r="N15" s="235">
        <f t="shared" si="4"/>
        <v>12.774999999999999</v>
      </c>
      <c r="O15" s="68">
        <v>15</v>
      </c>
      <c r="P15" s="45">
        <v>1.9</v>
      </c>
      <c r="Q15" s="45">
        <v>1.6</v>
      </c>
      <c r="R15" s="67">
        <f t="shared" si="5"/>
        <v>1.75</v>
      </c>
      <c r="S15" s="70">
        <f t="shared" si="6"/>
        <v>13.25</v>
      </c>
      <c r="T15" s="68">
        <v>15</v>
      </c>
      <c r="U15" s="45">
        <v>1.4</v>
      </c>
      <c r="V15" s="45">
        <v>1.5</v>
      </c>
      <c r="W15" s="67">
        <f t="shared" si="7"/>
        <v>1.45</v>
      </c>
      <c r="X15" s="70">
        <f t="shared" si="8"/>
        <v>13.55</v>
      </c>
      <c r="Y15" s="68">
        <v>15</v>
      </c>
      <c r="Z15" s="45">
        <v>1.3</v>
      </c>
      <c r="AA15" s="45">
        <v>1.1000000000000001</v>
      </c>
      <c r="AB15" s="67">
        <f t="shared" si="9"/>
        <v>1.2000000000000002</v>
      </c>
      <c r="AC15" s="70">
        <f t="shared" si="10"/>
        <v>13.8</v>
      </c>
      <c r="AD15" s="66"/>
      <c r="AE15" s="181">
        <f t="shared" si="11"/>
        <v>53.375</v>
      </c>
    </row>
    <row r="16" spans="1:31" ht="30" customHeight="1">
      <c r="A16" s="2">
        <f t="shared" si="12"/>
        <v>7</v>
      </c>
      <c r="B16" s="6" t="s">
        <v>123</v>
      </c>
      <c r="C16" s="6" t="s">
        <v>124</v>
      </c>
      <c r="D16" s="39">
        <v>37897</v>
      </c>
      <c r="E16" s="44">
        <v>15</v>
      </c>
      <c r="F16" s="45">
        <v>1.8</v>
      </c>
      <c r="G16" s="45">
        <v>1.5</v>
      </c>
      <c r="H16" s="44">
        <f t="shared" si="0"/>
        <v>1.65</v>
      </c>
      <c r="I16" s="44">
        <f t="shared" si="1"/>
        <v>13.35</v>
      </c>
      <c r="J16" s="45">
        <v>1.2</v>
      </c>
      <c r="K16" s="45">
        <v>1.4</v>
      </c>
      <c r="L16" s="44">
        <f t="shared" si="2"/>
        <v>1.2999999999999998</v>
      </c>
      <c r="M16" s="64">
        <f t="shared" si="3"/>
        <v>13.7</v>
      </c>
      <c r="N16" s="69">
        <f t="shared" si="4"/>
        <v>13.524999999999999</v>
      </c>
      <c r="O16" s="68">
        <v>15</v>
      </c>
      <c r="P16" s="45">
        <v>2.1</v>
      </c>
      <c r="Q16" s="45">
        <v>2</v>
      </c>
      <c r="R16" s="67">
        <f t="shared" si="5"/>
        <v>2.0499999999999998</v>
      </c>
      <c r="S16" s="70">
        <f t="shared" si="6"/>
        <v>12.95</v>
      </c>
      <c r="T16" s="68">
        <v>15</v>
      </c>
      <c r="U16" s="45">
        <v>2.2000000000000002</v>
      </c>
      <c r="V16" s="45">
        <v>2.2000000000000002</v>
      </c>
      <c r="W16" s="67">
        <f t="shared" si="7"/>
        <v>2.2000000000000002</v>
      </c>
      <c r="X16" s="70">
        <f t="shared" si="8"/>
        <v>12.8</v>
      </c>
      <c r="Y16" s="68">
        <v>15</v>
      </c>
      <c r="Z16" s="45">
        <v>1</v>
      </c>
      <c r="AA16" s="45">
        <v>1</v>
      </c>
      <c r="AB16" s="67">
        <f t="shared" si="9"/>
        <v>1</v>
      </c>
      <c r="AC16" s="70">
        <f t="shared" si="10"/>
        <v>14</v>
      </c>
      <c r="AD16" s="66"/>
      <c r="AE16" s="181">
        <f t="shared" si="11"/>
        <v>53.274999999999999</v>
      </c>
    </row>
    <row r="17" spans="1:36" ht="30" customHeight="1">
      <c r="A17" s="2">
        <f t="shared" si="12"/>
        <v>8</v>
      </c>
      <c r="B17" s="6" t="s">
        <v>69</v>
      </c>
      <c r="C17" s="6" t="s">
        <v>70</v>
      </c>
      <c r="D17" s="39">
        <v>37018</v>
      </c>
      <c r="E17" s="44">
        <v>15</v>
      </c>
      <c r="F17" s="45">
        <v>1.5</v>
      </c>
      <c r="G17" s="45">
        <v>1.6</v>
      </c>
      <c r="H17" s="44">
        <f t="shared" si="0"/>
        <v>1.55</v>
      </c>
      <c r="I17" s="44">
        <f t="shared" si="1"/>
        <v>13.45</v>
      </c>
      <c r="J17" s="45">
        <v>1.5</v>
      </c>
      <c r="K17" s="45">
        <v>1.5</v>
      </c>
      <c r="L17" s="44">
        <f t="shared" si="2"/>
        <v>1.5</v>
      </c>
      <c r="M17" s="64">
        <f t="shared" si="3"/>
        <v>13.5</v>
      </c>
      <c r="N17" s="69">
        <f t="shared" si="4"/>
        <v>13.475</v>
      </c>
      <c r="O17" s="68">
        <v>15</v>
      </c>
      <c r="P17" s="45">
        <v>2.4</v>
      </c>
      <c r="Q17" s="45">
        <v>2.6</v>
      </c>
      <c r="R17" s="67">
        <f t="shared" si="5"/>
        <v>2.5</v>
      </c>
      <c r="S17" s="70">
        <f t="shared" si="6"/>
        <v>12.5</v>
      </c>
      <c r="T17" s="68">
        <v>15</v>
      </c>
      <c r="U17" s="45">
        <v>1</v>
      </c>
      <c r="V17" s="45">
        <v>1.2</v>
      </c>
      <c r="W17" s="67">
        <f t="shared" si="7"/>
        <v>1.1000000000000001</v>
      </c>
      <c r="X17" s="70">
        <f t="shared" si="8"/>
        <v>13.9</v>
      </c>
      <c r="Y17" s="68">
        <v>13.9</v>
      </c>
      <c r="Z17" s="45">
        <v>1.2</v>
      </c>
      <c r="AA17" s="45">
        <v>1.1000000000000001</v>
      </c>
      <c r="AB17" s="67">
        <f t="shared" si="9"/>
        <v>1.1499999999999999</v>
      </c>
      <c r="AC17" s="70">
        <f t="shared" si="10"/>
        <v>12.75</v>
      </c>
      <c r="AD17" s="66"/>
      <c r="AE17" s="181">
        <f t="shared" si="11"/>
        <v>52.625</v>
      </c>
    </row>
    <row r="18" spans="1:36" ht="30" customHeight="1">
      <c r="A18" s="2">
        <f t="shared" si="12"/>
        <v>9</v>
      </c>
      <c r="B18" s="80" t="s">
        <v>108</v>
      </c>
      <c r="C18" s="6" t="s">
        <v>105</v>
      </c>
      <c r="D18" s="39">
        <v>36914</v>
      </c>
      <c r="E18" s="44">
        <v>15</v>
      </c>
      <c r="F18" s="45">
        <v>0.5</v>
      </c>
      <c r="G18" s="45">
        <v>0.6</v>
      </c>
      <c r="H18" s="44">
        <f t="shared" si="0"/>
        <v>0.55000000000000004</v>
      </c>
      <c r="I18" s="44">
        <f t="shared" si="1"/>
        <v>14.45</v>
      </c>
      <c r="J18" s="45">
        <v>0.7</v>
      </c>
      <c r="K18" s="45">
        <v>0.8</v>
      </c>
      <c r="L18" s="44">
        <f t="shared" si="2"/>
        <v>0.75</v>
      </c>
      <c r="M18" s="64">
        <f t="shared" si="3"/>
        <v>14.25</v>
      </c>
      <c r="N18" s="69">
        <f t="shared" si="4"/>
        <v>14.35</v>
      </c>
      <c r="O18" s="68">
        <v>13.4</v>
      </c>
      <c r="P18" s="45">
        <v>3.1</v>
      </c>
      <c r="Q18" s="45">
        <v>3.5</v>
      </c>
      <c r="R18" s="67">
        <f t="shared" si="5"/>
        <v>3.3</v>
      </c>
      <c r="S18" s="70">
        <f t="shared" si="6"/>
        <v>10.100000000000001</v>
      </c>
      <c r="T18" s="68">
        <v>15</v>
      </c>
      <c r="U18" s="45">
        <v>1.1000000000000001</v>
      </c>
      <c r="V18" s="45">
        <v>1</v>
      </c>
      <c r="W18" s="67">
        <f t="shared" si="7"/>
        <v>1.05</v>
      </c>
      <c r="X18" s="70">
        <f t="shared" si="8"/>
        <v>13.95</v>
      </c>
      <c r="Y18" s="68">
        <v>15</v>
      </c>
      <c r="Z18" s="45">
        <v>1.1000000000000001</v>
      </c>
      <c r="AA18" s="45">
        <v>1</v>
      </c>
      <c r="AB18" s="67">
        <f t="shared" si="9"/>
        <v>1.05</v>
      </c>
      <c r="AC18" s="70">
        <f t="shared" si="10"/>
        <v>13.95</v>
      </c>
      <c r="AD18" s="66"/>
      <c r="AE18" s="181">
        <f t="shared" si="11"/>
        <v>52.350000000000009</v>
      </c>
    </row>
    <row r="19" spans="1:36" ht="30" customHeight="1">
      <c r="A19" s="2">
        <f t="shared" si="12"/>
        <v>10</v>
      </c>
      <c r="B19" s="84" t="s">
        <v>118</v>
      </c>
      <c r="C19" s="84" t="s">
        <v>117</v>
      </c>
      <c r="D19" s="85">
        <v>37577</v>
      </c>
      <c r="E19" s="44">
        <v>15</v>
      </c>
      <c r="F19" s="45">
        <v>1.3</v>
      </c>
      <c r="G19" s="45">
        <v>1.2</v>
      </c>
      <c r="H19" s="44">
        <f t="shared" si="0"/>
        <v>1.25</v>
      </c>
      <c r="I19" s="44">
        <f t="shared" si="1"/>
        <v>13.75</v>
      </c>
      <c r="J19" s="45">
        <v>1.5</v>
      </c>
      <c r="K19" s="45">
        <v>1.3</v>
      </c>
      <c r="L19" s="44">
        <f t="shared" si="2"/>
        <v>1.4</v>
      </c>
      <c r="M19" s="64">
        <f t="shared" si="3"/>
        <v>13.6</v>
      </c>
      <c r="N19" s="69">
        <f t="shared" si="4"/>
        <v>13.675000000000001</v>
      </c>
      <c r="O19" s="68">
        <v>15</v>
      </c>
      <c r="P19" s="45">
        <v>2.9</v>
      </c>
      <c r="Q19" s="45">
        <v>2.8</v>
      </c>
      <c r="R19" s="67">
        <f t="shared" si="5"/>
        <v>2.8499999999999996</v>
      </c>
      <c r="S19" s="70">
        <f t="shared" si="6"/>
        <v>12.15</v>
      </c>
      <c r="T19" s="68">
        <v>15</v>
      </c>
      <c r="U19" s="45">
        <v>1.2</v>
      </c>
      <c r="V19" s="45">
        <v>1.5</v>
      </c>
      <c r="W19" s="67">
        <f t="shared" si="7"/>
        <v>1.35</v>
      </c>
      <c r="X19" s="70">
        <f t="shared" si="8"/>
        <v>13.65</v>
      </c>
      <c r="Y19" s="68">
        <v>15</v>
      </c>
      <c r="Z19" s="45">
        <v>2.5</v>
      </c>
      <c r="AA19" s="45">
        <v>2.1</v>
      </c>
      <c r="AB19" s="67">
        <f t="shared" si="9"/>
        <v>2.2999999999999998</v>
      </c>
      <c r="AC19" s="70">
        <f t="shared" si="10"/>
        <v>12.7</v>
      </c>
      <c r="AD19" s="66"/>
      <c r="AE19" s="181">
        <f t="shared" si="11"/>
        <v>52.174999999999997</v>
      </c>
    </row>
    <row r="20" spans="1:36" s="1" customFormat="1" ht="30" customHeight="1">
      <c r="A20" s="2">
        <f t="shared" si="12"/>
        <v>11</v>
      </c>
      <c r="B20" s="6" t="s">
        <v>84</v>
      </c>
      <c r="C20" s="6" t="s">
        <v>88</v>
      </c>
      <c r="D20" s="39">
        <v>38371</v>
      </c>
      <c r="E20" s="44">
        <v>15</v>
      </c>
      <c r="F20" s="45">
        <v>0.6</v>
      </c>
      <c r="G20" s="45">
        <v>0.6</v>
      </c>
      <c r="H20" s="44">
        <f t="shared" si="0"/>
        <v>0.6</v>
      </c>
      <c r="I20" s="44">
        <f t="shared" si="1"/>
        <v>14.4</v>
      </c>
      <c r="J20" s="45">
        <v>0.6</v>
      </c>
      <c r="K20" s="45">
        <v>0.8</v>
      </c>
      <c r="L20" s="44">
        <f t="shared" si="2"/>
        <v>0.7</v>
      </c>
      <c r="M20" s="64">
        <f t="shared" si="3"/>
        <v>14.3</v>
      </c>
      <c r="N20" s="69">
        <f t="shared" si="4"/>
        <v>14.350000000000001</v>
      </c>
      <c r="O20" s="68">
        <v>15</v>
      </c>
      <c r="P20" s="45">
        <v>1.8</v>
      </c>
      <c r="Q20" s="45">
        <v>1.8</v>
      </c>
      <c r="R20" s="67">
        <f t="shared" si="5"/>
        <v>1.8</v>
      </c>
      <c r="S20" s="70">
        <f t="shared" si="6"/>
        <v>13.2</v>
      </c>
      <c r="T20" s="68">
        <v>15</v>
      </c>
      <c r="U20" s="45">
        <v>3.3</v>
      </c>
      <c r="V20" s="45">
        <v>3</v>
      </c>
      <c r="W20" s="67">
        <f t="shared" si="7"/>
        <v>3.15</v>
      </c>
      <c r="X20" s="69">
        <f t="shared" si="8"/>
        <v>11.85</v>
      </c>
      <c r="Y20" s="68">
        <v>14.5</v>
      </c>
      <c r="Z20" s="45">
        <v>1.9</v>
      </c>
      <c r="AA20" s="45">
        <v>1.7</v>
      </c>
      <c r="AB20" s="67">
        <f t="shared" si="9"/>
        <v>1.7999999999999998</v>
      </c>
      <c r="AC20" s="70">
        <f t="shared" si="10"/>
        <v>12.7</v>
      </c>
      <c r="AD20" s="66"/>
      <c r="AE20" s="181">
        <f t="shared" si="11"/>
        <v>52.099999999999994</v>
      </c>
      <c r="AF20"/>
      <c r="AG20"/>
      <c r="AH20"/>
      <c r="AI20"/>
      <c r="AJ20"/>
    </row>
    <row r="21" spans="1:36" s="1" customFormat="1" ht="30" customHeight="1">
      <c r="A21" s="2">
        <f t="shared" si="12"/>
        <v>12</v>
      </c>
      <c r="B21" s="6" t="s">
        <v>116</v>
      </c>
      <c r="C21" s="6" t="s">
        <v>117</v>
      </c>
      <c r="D21" s="39">
        <v>37830</v>
      </c>
      <c r="E21" s="44">
        <v>15</v>
      </c>
      <c r="F21" s="45">
        <v>1.5</v>
      </c>
      <c r="G21" s="45">
        <v>1.4</v>
      </c>
      <c r="H21" s="44">
        <f t="shared" si="0"/>
        <v>1.45</v>
      </c>
      <c r="I21" s="44">
        <f t="shared" si="1"/>
        <v>13.55</v>
      </c>
      <c r="J21" s="45">
        <v>1.6</v>
      </c>
      <c r="K21" s="45">
        <v>1.8</v>
      </c>
      <c r="L21" s="44">
        <f t="shared" si="2"/>
        <v>1.7000000000000002</v>
      </c>
      <c r="M21" s="64">
        <f t="shared" si="3"/>
        <v>13.3</v>
      </c>
      <c r="N21" s="69">
        <f t="shared" si="4"/>
        <v>13.425000000000001</v>
      </c>
      <c r="O21" s="68">
        <v>15</v>
      </c>
      <c r="P21" s="45">
        <v>3.3</v>
      </c>
      <c r="Q21" s="45">
        <v>3.3</v>
      </c>
      <c r="R21" s="67">
        <f t="shared" si="5"/>
        <v>3.3</v>
      </c>
      <c r="S21" s="70">
        <f t="shared" si="6"/>
        <v>11.7</v>
      </c>
      <c r="T21" s="68">
        <v>15</v>
      </c>
      <c r="U21" s="45">
        <v>0.8</v>
      </c>
      <c r="V21" s="45">
        <v>0.9</v>
      </c>
      <c r="W21" s="67">
        <f t="shared" si="7"/>
        <v>0.85000000000000009</v>
      </c>
      <c r="X21" s="70">
        <f t="shared" si="8"/>
        <v>14.15</v>
      </c>
      <c r="Y21" s="68">
        <v>14.5</v>
      </c>
      <c r="Z21" s="45">
        <v>1.7</v>
      </c>
      <c r="AA21" s="45">
        <v>1.9</v>
      </c>
      <c r="AB21" s="67">
        <f t="shared" si="9"/>
        <v>1.7999999999999998</v>
      </c>
      <c r="AC21" s="70">
        <f t="shared" si="10"/>
        <v>12.7</v>
      </c>
      <c r="AD21" s="66"/>
      <c r="AE21" s="181">
        <f t="shared" si="11"/>
        <v>51.974999999999994</v>
      </c>
      <c r="AF21"/>
      <c r="AG21"/>
      <c r="AH21"/>
      <c r="AI21"/>
      <c r="AJ21"/>
    </row>
    <row r="22" spans="1:36" s="1" customFormat="1" ht="30" customHeight="1">
      <c r="A22" s="2">
        <f t="shared" si="12"/>
        <v>13</v>
      </c>
      <c r="B22" s="6" t="s">
        <v>60</v>
      </c>
      <c r="C22" s="6" t="s">
        <v>59</v>
      </c>
      <c r="D22" s="39">
        <v>38178</v>
      </c>
      <c r="E22" s="44">
        <v>15</v>
      </c>
      <c r="F22" s="45">
        <v>0.8</v>
      </c>
      <c r="G22" s="45">
        <v>0.9</v>
      </c>
      <c r="H22" s="44">
        <f t="shared" si="0"/>
        <v>0.85000000000000009</v>
      </c>
      <c r="I22" s="44">
        <f t="shared" si="1"/>
        <v>14.15</v>
      </c>
      <c r="J22" s="45">
        <v>1.2</v>
      </c>
      <c r="K22" s="45">
        <v>1</v>
      </c>
      <c r="L22" s="44">
        <f t="shared" si="2"/>
        <v>1.1000000000000001</v>
      </c>
      <c r="M22" s="64">
        <f t="shared" si="3"/>
        <v>13.9</v>
      </c>
      <c r="N22" s="69">
        <f t="shared" si="4"/>
        <v>14.025</v>
      </c>
      <c r="O22" s="68">
        <v>14</v>
      </c>
      <c r="P22" s="45">
        <v>4.0999999999999996</v>
      </c>
      <c r="Q22" s="45">
        <v>4.2</v>
      </c>
      <c r="R22" s="67">
        <f t="shared" si="5"/>
        <v>4.1500000000000004</v>
      </c>
      <c r="S22" s="70">
        <f t="shared" si="6"/>
        <v>9.85</v>
      </c>
      <c r="T22" s="68">
        <v>15</v>
      </c>
      <c r="U22" s="45">
        <v>0.9</v>
      </c>
      <c r="V22" s="45">
        <v>1</v>
      </c>
      <c r="W22" s="67">
        <f t="shared" si="7"/>
        <v>0.95</v>
      </c>
      <c r="X22" s="70">
        <f t="shared" si="8"/>
        <v>14.05</v>
      </c>
      <c r="Y22" s="68">
        <v>15</v>
      </c>
      <c r="Z22" s="45">
        <v>1.2</v>
      </c>
      <c r="AA22" s="45">
        <v>1</v>
      </c>
      <c r="AB22" s="67">
        <f t="shared" si="9"/>
        <v>1.1000000000000001</v>
      </c>
      <c r="AC22" s="70">
        <f t="shared" si="10"/>
        <v>13.9</v>
      </c>
      <c r="AD22" s="66"/>
      <c r="AE22" s="181">
        <f t="shared" si="11"/>
        <v>51.824999999999996</v>
      </c>
      <c r="AF22"/>
      <c r="AG22"/>
      <c r="AH22"/>
      <c r="AI22"/>
      <c r="AJ22"/>
    </row>
    <row r="23" spans="1:36" s="1" customFormat="1" ht="30" customHeight="1">
      <c r="A23" s="2">
        <f t="shared" si="12"/>
        <v>14</v>
      </c>
      <c r="B23" s="6" t="s">
        <v>55</v>
      </c>
      <c r="C23" s="6" t="s">
        <v>57</v>
      </c>
      <c r="D23" s="39">
        <v>38049</v>
      </c>
      <c r="E23" s="44">
        <v>15</v>
      </c>
      <c r="F23" s="45">
        <v>1.3</v>
      </c>
      <c r="G23" s="45">
        <v>1.4</v>
      </c>
      <c r="H23" s="44">
        <f t="shared" si="0"/>
        <v>1.35</v>
      </c>
      <c r="I23" s="44">
        <f t="shared" si="1"/>
        <v>13.65</v>
      </c>
      <c r="J23" s="45">
        <v>1.4</v>
      </c>
      <c r="K23" s="45">
        <v>1.7</v>
      </c>
      <c r="L23" s="44">
        <f t="shared" si="2"/>
        <v>1.5499999999999998</v>
      </c>
      <c r="M23" s="64">
        <f t="shared" si="3"/>
        <v>13.45</v>
      </c>
      <c r="N23" s="69">
        <f t="shared" si="4"/>
        <v>13.55</v>
      </c>
      <c r="O23" s="68">
        <v>15</v>
      </c>
      <c r="P23" s="45">
        <v>0.7</v>
      </c>
      <c r="Q23" s="45">
        <v>0.8</v>
      </c>
      <c r="R23" s="67">
        <f t="shared" si="5"/>
        <v>0.75</v>
      </c>
      <c r="S23" s="70">
        <f t="shared" si="6"/>
        <v>14.25</v>
      </c>
      <c r="T23" s="68">
        <v>15</v>
      </c>
      <c r="U23" s="45">
        <v>3.2</v>
      </c>
      <c r="V23" s="45">
        <v>3.5</v>
      </c>
      <c r="W23" s="67">
        <f t="shared" si="7"/>
        <v>3.35</v>
      </c>
      <c r="X23" s="70">
        <f t="shared" si="8"/>
        <v>11.65</v>
      </c>
      <c r="Y23" s="68">
        <v>14</v>
      </c>
      <c r="Z23" s="45">
        <v>2.5</v>
      </c>
      <c r="AA23" s="45">
        <v>2.7</v>
      </c>
      <c r="AB23" s="67">
        <f t="shared" si="9"/>
        <v>2.6</v>
      </c>
      <c r="AC23" s="70">
        <f t="shared" si="10"/>
        <v>11.4</v>
      </c>
      <c r="AD23" s="66"/>
      <c r="AE23" s="181">
        <f t="shared" si="11"/>
        <v>50.85</v>
      </c>
      <c r="AF23"/>
      <c r="AG23"/>
      <c r="AH23"/>
      <c r="AI23"/>
      <c r="AJ23"/>
    </row>
    <row r="24" spans="1:36" s="1" customFormat="1" ht="30" customHeight="1">
      <c r="A24" s="2">
        <f t="shared" si="12"/>
        <v>15</v>
      </c>
      <c r="B24" s="6" t="s">
        <v>56</v>
      </c>
      <c r="C24" s="6" t="s">
        <v>57</v>
      </c>
      <c r="D24" s="39">
        <v>37983</v>
      </c>
      <c r="E24" s="44">
        <v>15</v>
      </c>
      <c r="F24" s="45">
        <v>2</v>
      </c>
      <c r="G24" s="45">
        <v>2.2999999999999998</v>
      </c>
      <c r="H24" s="44">
        <f t="shared" si="0"/>
        <v>2.15</v>
      </c>
      <c r="I24" s="44">
        <f t="shared" si="1"/>
        <v>12.85</v>
      </c>
      <c r="J24" s="45">
        <v>1.5</v>
      </c>
      <c r="K24" s="45">
        <v>1.7</v>
      </c>
      <c r="L24" s="44">
        <f t="shared" si="2"/>
        <v>1.6</v>
      </c>
      <c r="M24" s="64">
        <f t="shared" si="3"/>
        <v>13.4</v>
      </c>
      <c r="N24" s="69">
        <f t="shared" si="4"/>
        <v>13.125</v>
      </c>
      <c r="O24" s="68">
        <v>15</v>
      </c>
      <c r="P24" s="45">
        <v>2.4</v>
      </c>
      <c r="Q24" s="45">
        <v>2.1</v>
      </c>
      <c r="R24" s="67">
        <f t="shared" si="5"/>
        <v>2.25</v>
      </c>
      <c r="S24" s="70">
        <f t="shared" si="6"/>
        <v>12.75</v>
      </c>
      <c r="T24" s="68">
        <v>15</v>
      </c>
      <c r="U24" s="45">
        <v>3</v>
      </c>
      <c r="V24" s="45">
        <v>3.3</v>
      </c>
      <c r="W24" s="67">
        <f t="shared" si="7"/>
        <v>3.15</v>
      </c>
      <c r="X24" s="70">
        <f t="shared" si="8"/>
        <v>11.85</v>
      </c>
      <c r="Y24" s="68">
        <v>14</v>
      </c>
      <c r="Z24" s="45">
        <v>2</v>
      </c>
      <c r="AA24" s="45">
        <v>1.9</v>
      </c>
      <c r="AB24" s="67">
        <f t="shared" si="9"/>
        <v>1.95</v>
      </c>
      <c r="AC24" s="70">
        <f t="shared" si="10"/>
        <v>12.05</v>
      </c>
      <c r="AD24" s="66"/>
      <c r="AE24" s="181">
        <f t="shared" si="11"/>
        <v>49.775000000000006</v>
      </c>
      <c r="AF24"/>
      <c r="AG24"/>
      <c r="AH24"/>
      <c r="AI24"/>
      <c r="AJ24"/>
    </row>
    <row r="25" spans="1:36" s="1" customFormat="1" ht="30" customHeight="1">
      <c r="A25" s="2">
        <f t="shared" si="12"/>
        <v>16</v>
      </c>
      <c r="B25" s="6" t="s">
        <v>130</v>
      </c>
      <c r="C25" s="6" t="s">
        <v>121</v>
      </c>
      <c r="D25" s="39">
        <v>37887</v>
      </c>
      <c r="E25" s="44">
        <v>15</v>
      </c>
      <c r="F25" s="45">
        <v>1.6</v>
      </c>
      <c r="G25" s="45">
        <v>1.7</v>
      </c>
      <c r="H25" s="44">
        <f t="shared" si="0"/>
        <v>1.65</v>
      </c>
      <c r="I25" s="44">
        <f t="shared" si="1"/>
        <v>13.35</v>
      </c>
      <c r="J25" s="45">
        <v>1.9</v>
      </c>
      <c r="K25" s="45">
        <v>2</v>
      </c>
      <c r="L25" s="44">
        <f t="shared" si="2"/>
        <v>1.95</v>
      </c>
      <c r="M25" s="64">
        <f t="shared" si="3"/>
        <v>13.05</v>
      </c>
      <c r="N25" s="69">
        <f t="shared" si="4"/>
        <v>13.2</v>
      </c>
      <c r="O25" s="68">
        <v>13.9</v>
      </c>
      <c r="P25" s="45">
        <v>3.4</v>
      </c>
      <c r="Q25" s="45">
        <v>3.7</v>
      </c>
      <c r="R25" s="67">
        <f t="shared" si="5"/>
        <v>3.55</v>
      </c>
      <c r="S25" s="70">
        <f t="shared" si="6"/>
        <v>10.350000000000001</v>
      </c>
      <c r="T25" s="68">
        <v>15</v>
      </c>
      <c r="U25" s="45">
        <v>1.3</v>
      </c>
      <c r="V25" s="45">
        <v>1.3</v>
      </c>
      <c r="W25" s="67">
        <f t="shared" si="7"/>
        <v>1.3</v>
      </c>
      <c r="X25" s="70">
        <f t="shared" si="8"/>
        <v>13.7</v>
      </c>
      <c r="Y25" s="68">
        <v>15</v>
      </c>
      <c r="Z25" s="45">
        <v>2.7</v>
      </c>
      <c r="AA25" s="45">
        <v>2.8</v>
      </c>
      <c r="AB25" s="67">
        <f t="shared" si="9"/>
        <v>2.75</v>
      </c>
      <c r="AC25" s="70">
        <f t="shared" si="10"/>
        <v>12.25</v>
      </c>
      <c r="AD25" s="66"/>
      <c r="AE25" s="181">
        <f t="shared" si="11"/>
        <v>49.5</v>
      </c>
      <c r="AF25"/>
      <c r="AG25"/>
      <c r="AH25"/>
      <c r="AI25"/>
      <c r="AJ25"/>
    </row>
    <row r="26" spans="1:36" s="1" customFormat="1" ht="30" customHeight="1">
      <c r="A26" s="2">
        <f t="shared" si="12"/>
        <v>17</v>
      </c>
      <c r="B26" s="6" t="s">
        <v>67</v>
      </c>
      <c r="C26" s="180" t="s">
        <v>65</v>
      </c>
      <c r="D26" s="39">
        <v>37253</v>
      </c>
      <c r="E26" s="44">
        <v>15</v>
      </c>
      <c r="F26" s="45">
        <v>1.3</v>
      </c>
      <c r="G26" s="45">
        <v>1.1000000000000001</v>
      </c>
      <c r="H26" s="44">
        <f t="shared" si="0"/>
        <v>1.2000000000000002</v>
      </c>
      <c r="I26" s="44">
        <f t="shared" si="1"/>
        <v>13.8</v>
      </c>
      <c r="J26" s="45">
        <v>1.2</v>
      </c>
      <c r="K26" s="45">
        <v>0.9</v>
      </c>
      <c r="L26" s="44">
        <f t="shared" si="2"/>
        <v>1.05</v>
      </c>
      <c r="M26" s="64">
        <f t="shared" si="3"/>
        <v>13.95</v>
      </c>
      <c r="N26" s="69">
        <f t="shared" si="4"/>
        <v>13.875</v>
      </c>
      <c r="O26" s="68">
        <v>13.4</v>
      </c>
      <c r="P26" s="45">
        <v>3.6</v>
      </c>
      <c r="Q26" s="45">
        <v>3.9</v>
      </c>
      <c r="R26" s="67">
        <f t="shared" si="5"/>
        <v>3.75</v>
      </c>
      <c r="S26" s="70">
        <f t="shared" si="6"/>
        <v>9.65</v>
      </c>
      <c r="T26" s="68">
        <v>14.5</v>
      </c>
      <c r="U26" s="45">
        <v>1.5</v>
      </c>
      <c r="V26" s="45">
        <v>1.4</v>
      </c>
      <c r="W26" s="67">
        <f t="shared" si="7"/>
        <v>1.45</v>
      </c>
      <c r="X26" s="70">
        <f t="shared" si="8"/>
        <v>13.05</v>
      </c>
      <c r="Y26" s="68">
        <v>14.3</v>
      </c>
      <c r="Z26" s="45">
        <v>1.6</v>
      </c>
      <c r="AA26" s="45">
        <v>1.3</v>
      </c>
      <c r="AB26" s="67">
        <f t="shared" si="9"/>
        <v>1.4500000000000002</v>
      </c>
      <c r="AC26" s="70">
        <f t="shared" si="10"/>
        <v>12.850000000000001</v>
      </c>
      <c r="AD26" s="66"/>
      <c r="AE26" s="181">
        <f t="shared" si="11"/>
        <v>49.425000000000004</v>
      </c>
      <c r="AF26"/>
      <c r="AG26"/>
      <c r="AH26"/>
      <c r="AI26"/>
      <c r="AJ26"/>
    </row>
    <row r="27" spans="1:36" s="1" customFormat="1" ht="30" customHeight="1">
      <c r="A27" s="2">
        <f t="shared" si="12"/>
        <v>18</v>
      </c>
      <c r="B27" s="6" t="s">
        <v>119</v>
      </c>
      <c r="C27" s="6" t="s">
        <v>117</v>
      </c>
      <c r="D27" s="39">
        <v>37871</v>
      </c>
      <c r="E27" s="44">
        <v>15</v>
      </c>
      <c r="F27" s="45">
        <v>2.6</v>
      </c>
      <c r="G27" s="45">
        <v>2.5</v>
      </c>
      <c r="H27" s="44">
        <f t="shared" si="0"/>
        <v>2.5499999999999998</v>
      </c>
      <c r="I27" s="44">
        <f t="shared" si="1"/>
        <v>12.45</v>
      </c>
      <c r="J27" s="45">
        <v>3.4</v>
      </c>
      <c r="K27" s="45">
        <v>3.2</v>
      </c>
      <c r="L27" s="44">
        <f t="shared" si="2"/>
        <v>3.3</v>
      </c>
      <c r="M27" s="64">
        <f t="shared" si="3"/>
        <v>11.7</v>
      </c>
      <c r="N27" s="235">
        <f t="shared" si="4"/>
        <v>12.074999999999999</v>
      </c>
      <c r="O27" s="68">
        <v>13.4</v>
      </c>
      <c r="P27" s="45">
        <v>2.5</v>
      </c>
      <c r="Q27" s="45">
        <v>2.5</v>
      </c>
      <c r="R27" s="67">
        <f t="shared" si="5"/>
        <v>2.5</v>
      </c>
      <c r="S27" s="70">
        <f t="shared" si="6"/>
        <v>10.9</v>
      </c>
      <c r="T27" s="68">
        <v>15</v>
      </c>
      <c r="U27" s="45">
        <v>0.9</v>
      </c>
      <c r="V27" s="45">
        <v>1</v>
      </c>
      <c r="W27" s="67">
        <f t="shared" si="7"/>
        <v>0.95</v>
      </c>
      <c r="X27" s="70">
        <f t="shared" si="8"/>
        <v>14.05</v>
      </c>
      <c r="Y27" s="68">
        <v>13.8</v>
      </c>
      <c r="Z27" s="45">
        <v>1.5</v>
      </c>
      <c r="AA27" s="45">
        <v>1.5</v>
      </c>
      <c r="AB27" s="67">
        <f t="shared" si="9"/>
        <v>1.5</v>
      </c>
      <c r="AC27" s="70">
        <f t="shared" si="10"/>
        <v>12.3</v>
      </c>
      <c r="AD27" s="66"/>
      <c r="AE27" s="181">
        <f t="shared" si="11"/>
        <v>49.325000000000003</v>
      </c>
      <c r="AF27"/>
      <c r="AG27"/>
      <c r="AH27"/>
      <c r="AI27"/>
      <c r="AJ27"/>
    </row>
    <row r="28" spans="1:36" s="1" customFormat="1" ht="30" customHeight="1">
      <c r="A28" s="2">
        <f t="shared" si="12"/>
        <v>19</v>
      </c>
      <c r="B28" s="6" t="s">
        <v>107</v>
      </c>
      <c r="C28" s="6" t="s">
        <v>105</v>
      </c>
      <c r="D28" s="39">
        <v>37788</v>
      </c>
      <c r="E28" s="44">
        <v>15</v>
      </c>
      <c r="F28" s="45">
        <v>2</v>
      </c>
      <c r="G28" s="45">
        <v>2.2999999999999998</v>
      </c>
      <c r="H28" s="44">
        <f t="shared" si="0"/>
        <v>2.15</v>
      </c>
      <c r="I28" s="44">
        <f t="shared" si="1"/>
        <v>12.85</v>
      </c>
      <c r="J28" s="45">
        <v>2.8</v>
      </c>
      <c r="K28" s="45">
        <v>2.9</v>
      </c>
      <c r="L28" s="44">
        <f t="shared" si="2"/>
        <v>2.8499999999999996</v>
      </c>
      <c r="M28" s="64">
        <f t="shared" si="3"/>
        <v>12.15</v>
      </c>
      <c r="N28" s="69">
        <f t="shared" si="4"/>
        <v>12.5</v>
      </c>
      <c r="O28" s="68">
        <v>15</v>
      </c>
      <c r="P28" s="45">
        <v>4.0999999999999996</v>
      </c>
      <c r="Q28" s="45">
        <v>4.3</v>
      </c>
      <c r="R28" s="67">
        <f t="shared" si="5"/>
        <v>4.1999999999999993</v>
      </c>
      <c r="S28" s="70">
        <f t="shared" si="6"/>
        <v>10.8</v>
      </c>
      <c r="T28" s="68">
        <v>15</v>
      </c>
      <c r="U28" s="45">
        <v>2</v>
      </c>
      <c r="V28" s="45">
        <v>2.2999999999999998</v>
      </c>
      <c r="W28" s="67">
        <f t="shared" si="7"/>
        <v>2.15</v>
      </c>
      <c r="X28" s="70">
        <f t="shared" si="8"/>
        <v>12.85</v>
      </c>
      <c r="Y28" s="68">
        <v>14.3</v>
      </c>
      <c r="Z28" s="45">
        <v>1.2</v>
      </c>
      <c r="AA28" s="45">
        <v>1.2</v>
      </c>
      <c r="AB28" s="67">
        <f t="shared" si="9"/>
        <v>1.2</v>
      </c>
      <c r="AC28" s="70">
        <f t="shared" si="10"/>
        <v>13.100000000000001</v>
      </c>
      <c r="AD28" s="66"/>
      <c r="AE28" s="181">
        <f t="shared" si="11"/>
        <v>49.25</v>
      </c>
      <c r="AF28"/>
      <c r="AG28"/>
      <c r="AH28"/>
      <c r="AI28"/>
      <c r="AJ28"/>
    </row>
    <row r="29" spans="1:36" s="1" customFormat="1" ht="30" customHeight="1">
      <c r="A29" s="2">
        <f t="shared" si="12"/>
        <v>20</v>
      </c>
      <c r="B29" s="6" t="s">
        <v>131</v>
      </c>
      <c r="C29" s="6" t="s">
        <v>59</v>
      </c>
      <c r="D29" s="39">
        <v>37903</v>
      </c>
      <c r="E29" s="44">
        <v>15</v>
      </c>
      <c r="F29" s="45">
        <v>2.2000000000000002</v>
      </c>
      <c r="G29" s="45">
        <v>1.9</v>
      </c>
      <c r="H29" s="44">
        <f t="shared" si="0"/>
        <v>2.0499999999999998</v>
      </c>
      <c r="I29" s="44">
        <f t="shared" si="1"/>
        <v>12.95</v>
      </c>
      <c r="J29" s="45">
        <v>1.7</v>
      </c>
      <c r="K29" s="45">
        <v>2</v>
      </c>
      <c r="L29" s="44">
        <f t="shared" si="2"/>
        <v>1.85</v>
      </c>
      <c r="M29" s="64">
        <f t="shared" si="3"/>
        <v>13.15</v>
      </c>
      <c r="N29" s="69">
        <f t="shared" si="4"/>
        <v>13.05</v>
      </c>
      <c r="O29" s="68">
        <v>13.4</v>
      </c>
      <c r="P29" s="45">
        <v>4.5999999999999996</v>
      </c>
      <c r="Q29" s="45">
        <v>4.4000000000000004</v>
      </c>
      <c r="R29" s="67">
        <f t="shared" si="5"/>
        <v>4.5</v>
      </c>
      <c r="S29" s="70">
        <f t="shared" si="6"/>
        <v>8.9</v>
      </c>
      <c r="T29" s="68">
        <v>15</v>
      </c>
      <c r="U29" s="45">
        <v>1.4</v>
      </c>
      <c r="V29" s="45">
        <v>1.5</v>
      </c>
      <c r="W29" s="67">
        <f t="shared" si="7"/>
        <v>1.45</v>
      </c>
      <c r="X29" s="70">
        <f t="shared" si="8"/>
        <v>13.55</v>
      </c>
      <c r="Y29" s="68">
        <v>14.3</v>
      </c>
      <c r="Z29" s="45">
        <v>1.9</v>
      </c>
      <c r="AA29" s="45">
        <v>1.6</v>
      </c>
      <c r="AB29" s="67">
        <f t="shared" si="9"/>
        <v>1.75</v>
      </c>
      <c r="AC29" s="70">
        <f t="shared" si="10"/>
        <v>12.55</v>
      </c>
      <c r="AD29" s="66"/>
      <c r="AE29" s="181">
        <f t="shared" si="11"/>
        <v>48.05</v>
      </c>
      <c r="AF29"/>
      <c r="AG29"/>
      <c r="AH29"/>
      <c r="AI29"/>
      <c r="AJ29"/>
    </row>
    <row r="30" spans="1:36" s="1" customFormat="1" ht="30" customHeight="1">
      <c r="A30" s="2">
        <f t="shared" si="12"/>
        <v>21</v>
      </c>
      <c r="B30" s="6" t="s">
        <v>61</v>
      </c>
      <c r="C30" s="6" t="s">
        <v>59</v>
      </c>
      <c r="D30" s="39">
        <v>38312</v>
      </c>
      <c r="E30" s="44">
        <v>15</v>
      </c>
      <c r="F30" s="45">
        <v>1</v>
      </c>
      <c r="G30" s="45">
        <v>1</v>
      </c>
      <c r="H30" s="44">
        <f t="shared" si="0"/>
        <v>1</v>
      </c>
      <c r="I30" s="44">
        <f t="shared" si="1"/>
        <v>14</v>
      </c>
      <c r="J30" s="45">
        <v>15</v>
      </c>
      <c r="K30" s="45">
        <v>15</v>
      </c>
      <c r="L30" s="44">
        <f t="shared" si="2"/>
        <v>15</v>
      </c>
      <c r="M30" s="64">
        <f t="shared" si="3"/>
        <v>0</v>
      </c>
      <c r="N30" s="69">
        <f t="shared" si="4"/>
        <v>7</v>
      </c>
      <c r="O30" s="68">
        <v>15</v>
      </c>
      <c r="P30" s="45">
        <v>3</v>
      </c>
      <c r="Q30" s="45">
        <v>3</v>
      </c>
      <c r="R30" s="67">
        <f t="shared" si="5"/>
        <v>3</v>
      </c>
      <c r="S30" s="70">
        <f t="shared" si="6"/>
        <v>12</v>
      </c>
      <c r="T30" s="68">
        <v>15</v>
      </c>
      <c r="U30" s="45">
        <v>1.8</v>
      </c>
      <c r="V30" s="45">
        <v>1.5</v>
      </c>
      <c r="W30" s="67">
        <f t="shared" si="7"/>
        <v>1.65</v>
      </c>
      <c r="X30" s="70">
        <f t="shared" si="8"/>
        <v>13.35</v>
      </c>
      <c r="Y30" s="68">
        <v>15</v>
      </c>
      <c r="Z30" s="45">
        <v>1.2</v>
      </c>
      <c r="AA30" s="45">
        <v>1</v>
      </c>
      <c r="AB30" s="67">
        <f t="shared" si="9"/>
        <v>1.1000000000000001</v>
      </c>
      <c r="AC30" s="70">
        <f t="shared" si="10"/>
        <v>13.9</v>
      </c>
      <c r="AD30" s="66"/>
      <c r="AE30" s="181">
        <f t="shared" si="11"/>
        <v>46.25</v>
      </c>
      <c r="AF30"/>
      <c r="AG30"/>
      <c r="AH30"/>
      <c r="AI30"/>
      <c r="AJ30"/>
    </row>
    <row r="31" spans="1:36" s="1" customFormat="1" ht="30" customHeight="1">
      <c r="B31" s="172"/>
      <c r="C31" s="172"/>
      <c r="D31" s="173"/>
      <c r="E31" s="44">
        <v>0</v>
      </c>
      <c r="F31" s="45">
        <v>0</v>
      </c>
      <c r="G31" s="45">
        <v>0</v>
      </c>
      <c r="H31" s="44">
        <f t="shared" ref="H31:H34" si="13">AVERAGE(F31:G31)</f>
        <v>0</v>
      </c>
      <c r="I31" s="44">
        <f t="shared" ref="I31:I34" si="14">E31-H31</f>
        <v>0</v>
      </c>
      <c r="J31" s="45">
        <v>0</v>
      </c>
      <c r="K31" s="45">
        <v>0</v>
      </c>
      <c r="L31" s="44">
        <f t="shared" ref="L31:L34" si="15">AVERAGE(J31:K31)</f>
        <v>0</v>
      </c>
      <c r="M31" s="64">
        <f t="shared" ref="M31:M34" si="16">E31-L31</f>
        <v>0</v>
      </c>
      <c r="N31" s="69">
        <f t="shared" ref="N31:N34" si="17">AVERAGE(I31,M31)</f>
        <v>0</v>
      </c>
      <c r="O31" s="68">
        <v>0</v>
      </c>
      <c r="P31" s="45">
        <v>0</v>
      </c>
      <c r="Q31" s="45">
        <v>0</v>
      </c>
      <c r="R31" s="67">
        <f t="shared" ref="R31:R34" si="18">AVERAGE(P31:Q31)</f>
        <v>0</v>
      </c>
      <c r="S31" s="70">
        <f t="shared" ref="S31:S34" si="19">O31-R31</f>
        <v>0</v>
      </c>
      <c r="T31" s="68">
        <v>0</v>
      </c>
      <c r="U31" s="45">
        <v>0</v>
      </c>
      <c r="V31" s="45">
        <v>0</v>
      </c>
      <c r="W31" s="67">
        <f t="shared" ref="W31:W34" si="20">AVERAGE(U31:V31)</f>
        <v>0</v>
      </c>
      <c r="X31" s="70">
        <f t="shared" ref="X31:X34" si="21">T31-W31</f>
        <v>0</v>
      </c>
      <c r="Y31" s="68">
        <v>0</v>
      </c>
      <c r="Z31" s="45">
        <v>0</v>
      </c>
      <c r="AA31" s="45">
        <v>0</v>
      </c>
      <c r="AB31" s="67">
        <f t="shared" ref="AB31:AB34" si="22">AVERAGE(Z31:AA31)</f>
        <v>0</v>
      </c>
      <c r="AC31" s="70">
        <f t="shared" ref="AC31:AC34" si="23">+Y31-AB31</f>
        <v>0</v>
      </c>
      <c r="AD31" s="66"/>
      <c r="AE31" s="94">
        <f t="shared" ref="AE31:AE34" si="24">SUM(N31+S31+X31+AC31-AD31)</f>
        <v>0</v>
      </c>
      <c r="AF31"/>
      <c r="AG31"/>
      <c r="AH31"/>
      <c r="AI31"/>
      <c r="AJ31"/>
    </row>
    <row r="32" spans="1:36" s="1" customFormat="1" ht="30" customHeight="1">
      <c r="B32" s="6"/>
      <c r="C32" s="6"/>
      <c r="E32" s="44">
        <v>0</v>
      </c>
      <c r="F32" s="45">
        <v>0</v>
      </c>
      <c r="G32" s="45">
        <v>0</v>
      </c>
      <c r="H32" s="44">
        <f t="shared" si="13"/>
        <v>0</v>
      </c>
      <c r="I32" s="44">
        <f t="shared" si="14"/>
        <v>0</v>
      </c>
      <c r="J32" s="45">
        <v>0</v>
      </c>
      <c r="K32" s="45">
        <v>0</v>
      </c>
      <c r="L32" s="44">
        <f t="shared" si="15"/>
        <v>0</v>
      </c>
      <c r="M32" s="64">
        <f t="shared" si="16"/>
        <v>0</v>
      </c>
      <c r="N32" s="69">
        <f t="shared" si="17"/>
        <v>0</v>
      </c>
      <c r="O32" s="68">
        <v>0</v>
      </c>
      <c r="P32" s="45">
        <v>0</v>
      </c>
      <c r="Q32" s="45">
        <v>0</v>
      </c>
      <c r="R32" s="67">
        <f t="shared" si="18"/>
        <v>0</v>
      </c>
      <c r="S32" s="70">
        <f t="shared" si="19"/>
        <v>0</v>
      </c>
      <c r="T32" s="68">
        <v>0</v>
      </c>
      <c r="U32" s="45">
        <v>0</v>
      </c>
      <c r="V32" s="45">
        <v>0</v>
      </c>
      <c r="W32" s="67">
        <f t="shared" si="20"/>
        <v>0</v>
      </c>
      <c r="X32" s="70">
        <f t="shared" si="21"/>
        <v>0</v>
      </c>
      <c r="Y32" s="68">
        <v>0</v>
      </c>
      <c r="Z32" s="45">
        <v>0</v>
      </c>
      <c r="AA32" s="45">
        <v>0</v>
      </c>
      <c r="AB32" s="67">
        <f t="shared" si="22"/>
        <v>0</v>
      </c>
      <c r="AC32" s="70">
        <f t="shared" si="23"/>
        <v>0</v>
      </c>
      <c r="AD32" s="66"/>
      <c r="AE32" s="94">
        <f t="shared" si="24"/>
        <v>0</v>
      </c>
      <c r="AF32"/>
      <c r="AG32"/>
      <c r="AH32"/>
      <c r="AI32"/>
      <c r="AJ32"/>
    </row>
    <row r="33" spans="2:36" s="1" customFormat="1" ht="30" customHeight="1">
      <c r="B33" s="6"/>
      <c r="C33" s="6"/>
      <c r="E33" s="44">
        <v>0</v>
      </c>
      <c r="F33" s="45">
        <v>0</v>
      </c>
      <c r="G33" s="45">
        <v>0</v>
      </c>
      <c r="H33" s="44">
        <f t="shared" si="13"/>
        <v>0</v>
      </c>
      <c r="I33" s="44">
        <f t="shared" si="14"/>
        <v>0</v>
      </c>
      <c r="J33" s="45">
        <v>0</v>
      </c>
      <c r="K33" s="45">
        <v>0</v>
      </c>
      <c r="L33" s="44">
        <f t="shared" si="15"/>
        <v>0</v>
      </c>
      <c r="M33" s="64">
        <f t="shared" si="16"/>
        <v>0</v>
      </c>
      <c r="N33" s="69">
        <f t="shared" si="17"/>
        <v>0</v>
      </c>
      <c r="O33" s="68">
        <v>0</v>
      </c>
      <c r="P33" s="45">
        <v>0</v>
      </c>
      <c r="Q33" s="45">
        <v>0</v>
      </c>
      <c r="R33" s="67">
        <f t="shared" si="18"/>
        <v>0</v>
      </c>
      <c r="S33" s="70">
        <f t="shared" si="19"/>
        <v>0</v>
      </c>
      <c r="T33" s="68">
        <v>0</v>
      </c>
      <c r="U33" s="45">
        <v>0</v>
      </c>
      <c r="V33" s="45">
        <v>0</v>
      </c>
      <c r="W33" s="67">
        <f t="shared" si="20"/>
        <v>0</v>
      </c>
      <c r="X33" s="70">
        <f t="shared" si="21"/>
        <v>0</v>
      </c>
      <c r="Y33" s="68">
        <v>0</v>
      </c>
      <c r="Z33" s="45">
        <v>0</v>
      </c>
      <c r="AA33" s="45">
        <v>0</v>
      </c>
      <c r="AB33" s="67">
        <f t="shared" si="22"/>
        <v>0</v>
      </c>
      <c r="AC33" s="70">
        <f t="shared" si="23"/>
        <v>0</v>
      </c>
      <c r="AD33" s="66"/>
      <c r="AE33" s="94">
        <f t="shared" si="24"/>
        <v>0</v>
      </c>
      <c r="AF33"/>
      <c r="AG33"/>
      <c r="AH33"/>
      <c r="AI33"/>
      <c r="AJ33"/>
    </row>
    <row r="34" spans="2:36" s="1" customFormat="1" ht="30" customHeight="1">
      <c r="B34" s="6"/>
      <c r="C34" s="6"/>
      <c r="E34" s="44">
        <v>0</v>
      </c>
      <c r="F34" s="45">
        <v>0</v>
      </c>
      <c r="G34" s="45">
        <v>0</v>
      </c>
      <c r="H34" s="44">
        <f t="shared" si="13"/>
        <v>0</v>
      </c>
      <c r="I34" s="44">
        <f t="shared" si="14"/>
        <v>0</v>
      </c>
      <c r="J34" s="45">
        <v>0</v>
      </c>
      <c r="K34" s="45">
        <v>0</v>
      </c>
      <c r="L34" s="44">
        <f t="shared" si="15"/>
        <v>0</v>
      </c>
      <c r="M34" s="64">
        <f t="shared" si="16"/>
        <v>0</v>
      </c>
      <c r="N34" s="69">
        <f t="shared" si="17"/>
        <v>0</v>
      </c>
      <c r="O34" s="68">
        <v>0</v>
      </c>
      <c r="P34" s="45">
        <v>0</v>
      </c>
      <c r="Q34" s="45">
        <v>0</v>
      </c>
      <c r="R34" s="67">
        <f t="shared" si="18"/>
        <v>0</v>
      </c>
      <c r="S34" s="70">
        <f t="shared" si="19"/>
        <v>0</v>
      </c>
      <c r="T34" s="68">
        <v>0</v>
      </c>
      <c r="U34" s="45">
        <v>0</v>
      </c>
      <c r="V34" s="45">
        <v>0</v>
      </c>
      <c r="W34" s="67">
        <f t="shared" si="20"/>
        <v>0</v>
      </c>
      <c r="X34" s="70">
        <f t="shared" si="21"/>
        <v>0</v>
      </c>
      <c r="Y34" s="68">
        <v>0</v>
      </c>
      <c r="Z34" s="45">
        <v>0</v>
      </c>
      <c r="AA34" s="45">
        <v>0</v>
      </c>
      <c r="AB34" s="67">
        <f t="shared" si="22"/>
        <v>0</v>
      </c>
      <c r="AC34" s="70">
        <f t="shared" si="23"/>
        <v>0</v>
      </c>
      <c r="AD34" s="66"/>
      <c r="AE34" s="94">
        <f t="shared" si="24"/>
        <v>0</v>
      </c>
      <c r="AF34"/>
      <c r="AG34"/>
      <c r="AH34"/>
      <c r="AI34"/>
      <c r="AJ34"/>
    </row>
  </sheetData>
  <sortState ref="B10:AE30">
    <sortCondition descending="1" ref="AE10"/>
  </sortState>
  <mergeCells count="18">
    <mergeCell ref="A5:D5"/>
    <mergeCell ref="A1:AE1"/>
    <mergeCell ref="A2:AE2"/>
    <mergeCell ref="A3:AE3"/>
    <mergeCell ref="A4:AE4"/>
    <mergeCell ref="A6:AE6"/>
    <mergeCell ref="A8:A9"/>
    <mergeCell ref="B8:B9"/>
    <mergeCell ref="C8:C9"/>
    <mergeCell ref="D8:D9"/>
    <mergeCell ref="E8:N8"/>
    <mergeCell ref="O8:S8"/>
    <mergeCell ref="T8:X8"/>
    <mergeCell ref="Y8:AC8"/>
    <mergeCell ref="AD8:AD9"/>
    <mergeCell ref="P9:Q9"/>
    <mergeCell ref="U9:V9"/>
    <mergeCell ref="Z9:AA9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8"/>
  <sheetViews>
    <sheetView topLeftCell="A7" workbookViewId="0">
      <selection activeCell="B11" sqref="B11"/>
    </sheetView>
  </sheetViews>
  <sheetFormatPr defaultRowHeight="15"/>
  <cols>
    <col min="1" max="1" width="3.28515625" customWidth="1"/>
    <col min="2" max="2" width="17.28515625" customWidth="1"/>
    <col min="3" max="3" width="10.7109375" bestFit="1" customWidth="1"/>
    <col min="4" max="4" width="11.28515625" customWidth="1"/>
    <col min="5" max="13" width="3.7109375" customWidth="1"/>
    <col min="14" max="14" width="7.42578125" customWidth="1"/>
    <col min="15" max="18" width="3.7109375" customWidth="1"/>
    <col min="19" max="19" width="7.85546875" customWidth="1"/>
    <col min="20" max="23" width="3.7109375" customWidth="1"/>
    <col min="25" max="28" width="3.7109375" customWidth="1"/>
    <col min="29" max="29" width="6.28515625" customWidth="1"/>
    <col min="30" max="30" width="3.4257812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1">
      <c r="A6" s="236" t="s">
        <v>53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>
      <c r="A8" s="237" t="s">
        <v>1</v>
      </c>
      <c r="B8" s="237" t="s">
        <v>2</v>
      </c>
      <c r="C8" s="279" t="s">
        <v>3</v>
      </c>
      <c r="D8" s="237" t="s">
        <v>4</v>
      </c>
      <c r="E8" s="259" t="s">
        <v>39</v>
      </c>
      <c r="F8" s="260"/>
      <c r="G8" s="260"/>
      <c r="H8" s="260"/>
      <c r="I8" s="260"/>
      <c r="J8" s="260"/>
      <c r="K8" s="260"/>
      <c r="L8" s="260"/>
      <c r="M8" s="260"/>
      <c r="N8" s="261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6"/>
      <c r="AD8" s="246" t="s">
        <v>12</v>
      </c>
      <c r="AE8" s="1" t="s">
        <v>41</v>
      </c>
    </row>
    <row r="9" spans="1:31" ht="63.75">
      <c r="A9" s="238"/>
      <c r="B9" s="238"/>
      <c r="C9" s="280"/>
      <c r="D9" s="238"/>
      <c r="E9" s="65" t="s">
        <v>33</v>
      </c>
      <c r="F9" s="18" t="s">
        <v>5</v>
      </c>
      <c r="G9" s="18" t="s">
        <v>5</v>
      </c>
      <c r="H9" s="46" t="s">
        <v>6</v>
      </c>
      <c r="I9" s="46" t="s">
        <v>36</v>
      </c>
      <c r="J9" s="19" t="s">
        <v>7</v>
      </c>
      <c r="K9" s="18" t="s">
        <v>7</v>
      </c>
      <c r="L9" s="46" t="s">
        <v>8</v>
      </c>
      <c r="M9" s="46" t="s">
        <v>37</v>
      </c>
      <c r="N9" s="115" t="s">
        <v>38</v>
      </c>
      <c r="O9" s="18" t="s">
        <v>33</v>
      </c>
      <c r="P9" s="275" t="s">
        <v>34</v>
      </c>
      <c r="Q9" s="275"/>
      <c r="R9" s="18" t="s">
        <v>35</v>
      </c>
      <c r="S9" s="30" t="s">
        <v>9</v>
      </c>
      <c r="T9" s="86" t="s">
        <v>33</v>
      </c>
      <c r="U9" s="275" t="s">
        <v>34</v>
      </c>
      <c r="V9" s="275"/>
      <c r="W9" s="18" t="s">
        <v>35</v>
      </c>
      <c r="X9" s="17" t="s">
        <v>10</v>
      </c>
      <c r="Y9" s="18" t="s">
        <v>33</v>
      </c>
      <c r="Z9" s="274" t="s">
        <v>34</v>
      </c>
      <c r="AA9" s="274"/>
      <c r="AB9" s="18" t="s">
        <v>35</v>
      </c>
      <c r="AC9" s="142" t="s">
        <v>11</v>
      </c>
      <c r="AD9" s="247"/>
      <c r="AE9" s="113" t="s">
        <v>13</v>
      </c>
    </row>
    <row r="10" spans="1:31" ht="36" customHeight="1">
      <c r="A10" s="2">
        <v>1</v>
      </c>
      <c r="B10" s="7" t="s">
        <v>54</v>
      </c>
      <c r="C10" s="195" t="s">
        <v>52</v>
      </c>
      <c r="D10" s="195">
        <v>35504</v>
      </c>
      <c r="E10" s="74"/>
      <c r="F10" s="43"/>
      <c r="G10" s="43"/>
      <c r="H10" s="74" t="e">
        <f>AVERAGE(F10:G10)</f>
        <v>#DIV/0!</v>
      </c>
      <c r="I10" s="74" t="e">
        <f>E10-H10</f>
        <v>#DIV/0!</v>
      </c>
      <c r="J10" s="43"/>
      <c r="K10" s="43"/>
      <c r="L10" s="74" t="e">
        <f>AVERAGE(J10:K10)</f>
        <v>#DIV/0!</v>
      </c>
      <c r="M10" s="74" t="e">
        <f>E10-L10</f>
        <v>#DIV/0!</v>
      </c>
      <c r="N10" s="134" t="e">
        <f>MAX(I10,M10)</f>
        <v>#DIV/0!</v>
      </c>
      <c r="O10" s="43"/>
      <c r="P10" s="43"/>
      <c r="Q10" s="43"/>
      <c r="R10" s="43" t="e">
        <f>AVERAGE(P10:Q10)</f>
        <v>#DIV/0!</v>
      </c>
      <c r="S10" s="135" t="e">
        <f>O10-R10</f>
        <v>#DIV/0!</v>
      </c>
      <c r="T10" s="43"/>
      <c r="U10" s="43"/>
      <c r="V10" s="43"/>
      <c r="W10" s="43" t="e">
        <f>AVERAGE(U10:V10)</f>
        <v>#DIV/0!</v>
      </c>
      <c r="X10" s="135" t="e">
        <f>T10-W10</f>
        <v>#DIV/0!</v>
      </c>
      <c r="Y10" s="43"/>
      <c r="Z10" s="43"/>
      <c r="AA10" s="43"/>
      <c r="AB10" s="43" t="e">
        <f>AVERAGE(Z10:AA10)</f>
        <v>#DIV/0!</v>
      </c>
      <c r="AC10" s="135" t="e">
        <f>+Y10-AB10</f>
        <v>#DIV/0!</v>
      </c>
      <c r="AD10" s="41"/>
      <c r="AE10" s="136" t="e">
        <f>SUM(N10+S10+X10+AC10-AD10)</f>
        <v>#DIV/0!</v>
      </c>
    </row>
    <row r="11" spans="1:31" ht="31.5">
      <c r="A11" s="1">
        <f>A10+1</f>
        <v>2</v>
      </c>
      <c r="B11" s="7"/>
      <c r="C11" s="7"/>
      <c r="D11" s="38"/>
      <c r="E11" s="74"/>
      <c r="F11" s="43"/>
      <c r="G11" s="43"/>
      <c r="H11" s="74" t="e">
        <f t="shared" ref="H11:H18" si="0">AVERAGE(F11:G11)</f>
        <v>#DIV/0!</v>
      </c>
      <c r="I11" s="74" t="e">
        <f t="shared" ref="I11:I18" si="1">E11-H11</f>
        <v>#DIV/0!</v>
      </c>
      <c r="J11" s="43"/>
      <c r="K11" s="43"/>
      <c r="L11" s="74" t="e">
        <f t="shared" ref="L11:L18" si="2">AVERAGE(J11:K11)</f>
        <v>#DIV/0!</v>
      </c>
      <c r="M11" s="74" t="e">
        <f t="shared" ref="M11:M18" si="3">E11-L11</f>
        <v>#DIV/0!</v>
      </c>
      <c r="N11" s="134" t="e">
        <f t="shared" ref="N11:N18" si="4">MAX(I11,M11)</f>
        <v>#DIV/0!</v>
      </c>
      <c r="O11" s="43"/>
      <c r="P11" s="43"/>
      <c r="Q11" s="43"/>
      <c r="R11" s="43" t="e">
        <f t="shared" ref="R11:R18" si="5">AVERAGE(P11:Q11)</f>
        <v>#DIV/0!</v>
      </c>
      <c r="S11" s="135" t="e">
        <f t="shared" ref="S11:S18" si="6">O11-R11</f>
        <v>#DIV/0!</v>
      </c>
      <c r="T11" s="43"/>
      <c r="U11" s="43"/>
      <c r="V11" s="43"/>
      <c r="W11" s="43" t="e">
        <f t="shared" ref="W11:W18" si="7">AVERAGE(U11:V11)</f>
        <v>#DIV/0!</v>
      </c>
      <c r="X11" s="135" t="e">
        <f t="shared" ref="X11:X18" si="8">T11-W11</f>
        <v>#DIV/0!</v>
      </c>
      <c r="Y11" s="43"/>
      <c r="Z11" s="43"/>
      <c r="AA11" s="43"/>
      <c r="AB11" s="43" t="e">
        <f t="shared" ref="AB11:AB18" si="9">AVERAGE(Z11:AA11)</f>
        <v>#DIV/0!</v>
      </c>
      <c r="AC11" s="135" t="e">
        <f t="shared" ref="AC11:AC18" si="10">+Y11-AB11</f>
        <v>#DIV/0!</v>
      </c>
      <c r="AD11" s="41"/>
      <c r="AE11" s="136" t="e">
        <f t="shared" ref="AE11:AE18" si="11">SUM(N11+S11+X11+AC11-AD11)</f>
        <v>#DIV/0!</v>
      </c>
    </row>
    <row r="12" spans="1:31" ht="31.5">
      <c r="B12" s="7"/>
      <c r="C12" s="7"/>
      <c r="D12" s="38"/>
      <c r="E12" s="74"/>
      <c r="F12" s="43"/>
      <c r="G12" s="43"/>
      <c r="H12" s="74" t="e">
        <f t="shared" si="0"/>
        <v>#DIV/0!</v>
      </c>
      <c r="I12" s="74" t="e">
        <f t="shared" si="1"/>
        <v>#DIV/0!</v>
      </c>
      <c r="J12" s="43"/>
      <c r="K12" s="43"/>
      <c r="L12" s="74" t="e">
        <f t="shared" si="2"/>
        <v>#DIV/0!</v>
      </c>
      <c r="M12" s="74" t="e">
        <f t="shared" si="3"/>
        <v>#DIV/0!</v>
      </c>
      <c r="N12" s="134" t="e">
        <f t="shared" si="4"/>
        <v>#DIV/0!</v>
      </c>
      <c r="O12" s="43"/>
      <c r="P12" s="43"/>
      <c r="Q12" s="43"/>
      <c r="R12" s="43" t="e">
        <f t="shared" si="5"/>
        <v>#DIV/0!</v>
      </c>
      <c r="S12" s="135" t="e">
        <f t="shared" si="6"/>
        <v>#DIV/0!</v>
      </c>
      <c r="T12" s="43"/>
      <c r="U12" s="43"/>
      <c r="V12" s="43"/>
      <c r="W12" s="43" t="e">
        <f t="shared" si="7"/>
        <v>#DIV/0!</v>
      </c>
      <c r="X12" s="135" t="e">
        <f t="shared" si="8"/>
        <v>#DIV/0!</v>
      </c>
      <c r="Y12" s="43"/>
      <c r="Z12" s="43"/>
      <c r="AA12" s="43"/>
      <c r="AB12" s="43" t="e">
        <f t="shared" si="9"/>
        <v>#DIV/0!</v>
      </c>
      <c r="AC12" s="135" t="e">
        <f t="shared" si="10"/>
        <v>#DIV/0!</v>
      </c>
      <c r="AD12" s="41"/>
      <c r="AE12" s="136" t="e">
        <f t="shared" si="11"/>
        <v>#DIV/0!</v>
      </c>
    </row>
    <row r="13" spans="1:31" ht="31.5">
      <c r="B13" s="7"/>
      <c r="C13" s="7"/>
      <c r="D13" s="38"/>
      <c r="E13" s="74"/>
      <c r="F13" s="43"/>
      <c r="G13" s="43"/>
      <c r="H13" s="74" t="e">
        <f t="shared" si="0"/>
        <v>#DIV/0!</v>
      </c>
      <c r="I13" s="74" t="e">
        <f t="shared" si="1"/>
        <v>#DIV/0!</v>
      </c>
      <c r="J13" s="43"/>
      <c r="K13" s="43"/>
      <c r="L13" s="74" t="e">
        <f t="shared" si="2"/>
        <v>#DIV/0!</v>
      </c>
      <c r="M13" s="74" t="e">
        <f t="shared" si="3"/>
        <v>#DIV/0!</v>
      </c>
      <c r="N13" s="134" t="e">
        <f t="shared" si="4"/>
        <v>#DIV/0!</v>
      </c>
      <c r="O13" s="43"/>
      <c r="P13" s="43"/>
      <c r="Q13" s="43"/>
      <c r="R13" s="43" t="e">
        <f t="shared" si="5"/>
        <v>#DIV/0!</v>
      </c>
      <c r="S13" s="135" t="e">
        <f t="shared" si="6"/>
        <v>#DIV/0!</v>
      </c>
      <c r="T13" s="43"/>
      <c r="U13" s="43"/>
      <c r="V13" s="43"/>
      <c r="W13" s="43" t="e">
        <f t="shared" si="7"/>
        <v>#DIV/0!</v>
      </c>
      <c r="X13" s="135" t="e">
        <f t="shared" si="8"/>
        <v>#DIV/0!</v>
      </c>
      <c r="Y13" s="43"/>
      <c r="Z13" s="43"/>
      <c r="AA13" s="43"/>
      <c r="AB13" s="43" t="e">
        <f t="shared" si="9"/>
        <v>#DIV/0!</v>
      </c>
      <c r="AC13" s="135" t="e">
        <f t="shared" si="10"/>
        <v>#DIV/0!</v>
      </c>
      <c r="AD13" s="41"/>
      <c r="AE13" s="136" t="e">
        <f t="shared" si="11"/>
        <v>#DIV/0!</v>
      </c>
    </row>
    <row r="14" spans="1:31" ht="31.5">
      <c r="B14" s="7"/>
      <c r="C14" s="7"/>
      <c r="D14" s="38"/>
      <c r="E14" s="74"/>
      <c r="F14" s="43"/>
      <c r="G14" s="43"/>
      <c r="H14" s="74" t="e">
        <f t="shared" si="0"/>
        <v>#DIV/0!</v>
      </c>
      <c r="I14" s="74" t="e">
        <f t="shared" si="1"/>
        <v>#DIV/0!</v>
      </c>
      <c r="J14" s="43"/>
      <c r="K14" s="43"/>
      <c r="L14" s="74" t="e">
        <f t="shared" si="2"/>
        <v>#DIV/0!</v>
      </c>
      <c r="M14" s="74" t="e">
        <f t="shared" si="3"/>
        <v>#DIV/0!</v>
      </c>
      <c r="N14" s="134" t="e">
        <f t="shared" si="4"/>
        <v>#DIV/0!</v>
      </c>
      <c r="O14" s="43"/>
      <c r="P14" s="43"/>
      <c r="Q14" s="43"/>
      <c r="R14" s="43" t="e">
        <f t="shared" si="5"/>
        <v>#DIV/0!</v>
      </c>
      <c r="S14" s="135" t="e">
        <f t="shared" si="6"/>
        <v>#DIV/0!</v>
      </c>
      <c r="T14" s="43"/>
      <c r="U14" s="43"/>
      <c r="V14" s="43"/>
      <c r="W14" s="43" t="e">
        <f t="shared" si="7"/>
        <v>#DIV/0!</v>
      </c>
      <c r="X14" s="135" t="e">
        <f t="shared" si="8"/>
        <v>#DIV/0!</v>
      </c>
      <c r="Y14" s="43"/>
      <c r="Z14" s="43"/>
      <c r="AA14" s="43"/>
      <c r="AB14" s="43" t="e">
        <f t="shared" si="9"/>
        <v>#DIV/0!</v>
      </c>
      <c r="AC14" s="135" t="e">
        <f t="shared" si="10"/>
        <v>#DIV/0!</v>
      </c>
      <c r="AD14" s="41"/>
      <c r="AE14" s="136" t="e">
        <f t="shared" si="11"/>
        <v>#DIV/0!</v>
      </c>
    </row>
    <row r="15" spans="1:31" ht="31.5">
      <c r="B15" s="7"/>
      <c r="C15" s="7"/>
      <c r="D15" s="38"/>
      <c r="E15" s="74"/>
      <c r="F15" s="43"/>
      <c r="G15" s="43"/>
      <c r="H15" s="74" t="e">
        <f t="shared" si="0"/>
        <v>#DIV/0!</v>
      </c>
      <c r="I15" s="74" t="e">
        <f t="shared" si="1"/>
        <v>#DIV/0!</v>
      </c>
      <c r="J15" s="43"/>
      <c r="K15" s="43"/>
      <c r="L15" s="74" t="e">
        <f t="shared" si="2"/>
        <v>#DIV/0!</v>
      </c>
      <c r="M15" s="74" t="e">
        <f t="shared" si="3"/>
        <v>#DIV/0!</v>
      </c>
      <c r="N15" s="134" t="e">
        <f t="shared" si="4"/>
        <v>#DIV/0!</v>
      </c>
      <c r="O15" s="43"/>
      <c r="P15" s="43"/>
      <c r="Q15" s="43"/>
      <c r="R15" s="43" t="e">
        <f t="shared" si="5"/>
        <v>#DIV/0!</v>
      </c>
      <c r="S15" s="135" t="e">
        <f t="shared" si="6"/>
        <v>#DIV/0!</v>
      </c>
      <c r="T15" s="43"/>
      <c r="U15" s="43"/>
      <c r="V15" s="43"/>
      <c r="W15" s="43" t="e">
        <f t="shared" si="7"/>
        <v>#DIV/0!</v>
      </c>
      <c r="X15" s="135" t="e">
        <f t="shared" si="8"/>
        <v>#DIV/0!</v>
      </c>
      <c r="Y15" s="43"/>
      <c r="Z15" s="43"/>
      <c r="AA15" s="43"/>
      <c r="AB15" s="43" t="e">
        <f t="shared" si="9"/>
        <v>#DIV/0!</v>
      </c>
      <c r="AC15" s="135" t="e">
        <f t="shared" si="10"/>
        <v>#DIV/0!</v>
      </c>
      <c r="AD15" s="41"/>
      <c r="AE15" s="136" t="e">
        <f t="shared" si="11"/>
        <v>#DIV/0!</v>
      </c>
    </row>
    <row r="16" spans="1:31" ht="31.5">
      <c r="B16" s="7"/>
      <c r="C16" s="7"/>
      <c r="D16" s="38"/>
      <c r="E16" s="74"/>
      <c r="F16" s="43"/>
      <c r="G16" s="43"/>
      <c r="H16" s="74" t="e">
        <f t="shared" si="0"/>
        <v>#DIV/0!</v>
      </c>
      <c r="I16" s="74" t="e">
        <f t="shared" si="1"/>
        <v>#DIV/0!</v>
      </c>
      <c r="J16" s="43"/>
      <c r="K16" s="43"/>
      <c r="L16" s="74" t="e">
        <f t="shared" si="2"/>
        <v>#DIV/0!</v>
      </c>
      <c r="M16" s="74" t="e">
        <f t="shared" si="3"/>
        <v>#DIV/0!</v>
      </c>
      <c r="N16" s="134" t="e">
        <f t="shared" si="4"/>
        <v>#DIV/0!</v>
      </c>
      <c r="O16" s="43"/>
      <c r="P16" s="43"/>
      <c r="Q16" s="43"/>
      <c r="R16" s="43" t="e">
        <f t="shared" si="5"/>
        <v>#DIV/0!</v>
      </c>
      <c r="S16" s="135" t="e">
        <f t="shared" si="6"/>
        <v>#DIV/0!</v>
      </c>
      <c r="T16" s="43"/>
      <c r="U16" s="43"/>
      <c r="V16" s="43"/>
      <c r="W16" s="43" t="e">
        <f t="shared" si="7"/>
        <v>#DIV/0!</v>
      </c>
      <c r="X16" s="135" t="e">
        <f t="shared" si="8"/>
        <v>#DIV/0!</v>
      </c>
      <c r="Y16" s="43"/>
      <c r="Z16" s="43"/>
      <c r="AA16" s="43"/>
      <c r="AB16" s="43" t="e">
        <f t="shared" si="9"/>
        <v>#DIV/0!</v>
      </c>
      <c r="AC16" s="135" t="e">
        <f t="shared" si="10"/>
        <v>#DIV/0!</v>
      </c>
      <c r="AD16" s="41"/>
      <c r="AE16" s="136" t="e">
        <f t="shared" si="11"/>
        <v>#DIV/0!</v>
      </c>
    </row>
    <row r="17" spans="2:31" ht="31.5">
      <c r="B17" s="7"/>
      <c r="C17" s="7"/>
      <c r="D17" s="38"/>
      <c r="E17" s="74"/>
      <c r="F17" s="43"/>
      <c r="G17" s="43"/>
      <c r="H17" s="74" t="e">
        <f t="shared" si="0"/>
        <v>#DIV/0!</v>
      </c>
      <c r="I17" s="74" t="e">
        <f t="shared" si="1"/>
        <v>#DIV/0!</v>
      </c>
      <c r="J17" s="43"/>
      <c r="K17" s="43"/>
      <c r="L17" s="74" t="e">
        <f t="shared" si="2"/>
        <v>#DIV/0!</v>
      </c>
      <c r="M17" s="74" t="e">
        <f t="shared" si="3"/>
        <v>#DIV/0!</v>
      </c>
      <c r="N17" s="134" t="e">
        <f t="shared" si="4"/>
        <v>#DIV/0!</v>
      </c>
      <c r="O17" s="43"/>
      <c r="P17" s="43"/>
      <c r="Q17" s="43"/>
      <c r="R17" s="43" t="e">
        <f t="shared" si="5"/>
        <v>#DIV/0!</v>
      </c>
      <c r="S17" s="135" t="e">
        <f t="shared" si="6"/>
        <v>#DIV/0!</v>
      </c>
      <c r="T17" s="43"/>
      <c r="U17" s="43"/>
      <c r="V17" s="43"/>
      <c r="W17" s="43" t="e">
        <f t="shared" si="7"/>
        <v>#DIV/0!</v>
      </c>
      <c r="X17" s="135" t="e">
        <f t="shared" si="8"/>
        <v>#DIV/0!</v>
      </c>
      <c r="Y17" s="43"/>
      <c r="Z17" s="43"/>
      <c r="AA17" s="43"/>
      <c r="AB17" s="43" t="e">
        <f t="shared" si="9"/>
        <v>#DIV/0!</v>
      </c>
      <c r="AC17" s="135" t="e">
        <f t="shared" si="10"/>
        <v>#DIV/0!</v>
      </c>
      <c r="AD17" s="41"/>
      <c r="AE17" s="136" t="e">
        <f t="shared" si="11"/>
        <v>#DIV/0!</v>
      </c>
    </row>
    <row r="18" spans="2:31" ht="31.5">
      <c r="B18" s="7"/>
      <c r="C18" s="7"/>
      <c r="D18" s="38"/>
      <c r="E18" s="74"/>
      <c r="F18" s="43"/>
      <c r="G18" s="43"/>
      <c r="H18" s="74" t="e">
        <f t="shared" si="0"/>
        <v>#DIV/0!</v>
      </c>
      <c r="I18" s="74" t="e">
        <f t="shared" si="1"/>
        <v>#DIV/0!</v>
      </c>
      <c r="J18" s="43"/>
      <c r="K18" s="43"/>
      <c r="L18" s="74" t="e">
        <f t="shared" si="2"/>
        <v>#DIV/0!</v>
      </c>
      <c r="M18" s="74" t="e">
        <f t="shared" si="3"/>
        <v>#DIV/0!</v>
      </c>
      <c r="N18" s="134" t="e">
        <f t="shared" si="4"/>
        <v>#DIV/0!</v>
      </c>
      <c r="O18" s="43"/>
      <c r="P18" s="43"/>
      <c r="Q18" s="43"/>
      <c r="R18" s="43" t="e">
        <f t="shared" si="5"/>
        <v>#DIV/0!</v>
      </c>
      <c r="S18" s="135" t="e">
        <f t="shared" si="6"/>
        <v>#DIV/0!</v>
      </c>
      <c r="T18" s="43"/>
      <c r="U18" s="43"/>
      <c r="V18" s="43"/>
      <c r="W18" s="43" t="e">
        <f t="shared" si="7"/>
        <v>#DIV/0!</v>
      </c>
      <c r="X18" s="135" t="e">
        <f t="shared" si="8"/>
        <v>#DIV/0!</v>
      </c>
      <c r="Y18" s="43"/>
      <c r="Z18" s="43"/>
      <c r="AA18" s="43"/>
      <c r="AB18" s="43" t="e">
        <f t="shared" si="9"/>
        <v>#DIV/0!</v>
      </c>
      <c r="AC18" s="135" t="e">
        <f t="shared" si="10"/>
        <v>#DIV/0!</v>
      </c>
      <c r="AD18" s="41"/>
      <c r="AE18" s="136" t="e">
        <f t="shared" si="11"/>
        <v>#DIV/0!</v>
      </c>
    </row>
  </sheetData>
  <mergeCells count="18">
    <mergeCell ref="Y8:AC8"/>
    <mergeCell ref="AD8:AD9"/>
    <mergeCell ref="Z9:AA9"/>
    <mergeCell ref="A5:N5"/>
    <mergeCell ref="P9:Q9"/>
    <mergeCell ref="U9:V9"/>
    <mergeCell ref="A8:A9"/>
    <mergeCell ref="B8:B9"/>
    <mergeCell ref="C8:C9"/>
    <mergeCell ref="D8:D9"/>
    <mergeCell ref="E8:N8"/>
    <mergeCell ref="O8:S8"/>
    <mergeCell ref="T8:X8"/>
    <mergeCell ref="A1:AE1"/>
    <mergeCell ref="A2:AE2"/>
    <mergeCell ref="A3:AE3"/>
    <mergeCell ref="A4:AE4"/>
    <mergeCell ref="A6:A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2"/>
  <sheetViews>
    <sheetView workbookViewId="0">
      <selection activeCell="Q10" sqref="Q10"/>
    </sheetView>
  </sheetViews>
  <sheetFormatPr defaultRowHeight="15"/>
  <cols>
    <col min="1" max="1" width="3.7109375" customWidth="1"/>
    <col min="2" max="2" width="11.5703125" customWidth="1"/>
    <col min="3" max="3" width="8.140625" customWidth="1"/>
    <col min="4" max="4" width="3.85546875" customWidth="1"/>
    <col min="5" max="13" width="3.7109375" customWidth="1"/>
    <col min="14" max="14" width="2.5703125" customWidth="1"/>
    <col min="15" max="18" width="3.7109375" customWidth="1"/>
    <col min="19" max="19" width="6.28515625" customWidth="1"/>
    <col min="20" max="23" width="3.7109375" customWidth="1"/>
    <col min="24" max="24" width="2.28515625" customWidth="1"/>
    <col min="25" max="28" width="3.7109375" customWidth="1"/>
    <col min="29" max="29" width="2.85546875" customWidth="1"/>
    <col min="30" max="30" width="3.8554687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1">
      <c r="A6" s="236" t="s">
        <v>27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31">
      <c r="A8" s="237" t="s">
        <v>1</v>
      </c>
      <c r="B8" s="237" t="s">
        <v>2</v>
      </c>
      <c r="C8" s="237" t="s">
        <v>3</v>
      </c>
      <c r="D8" s="237" t="s">
        <v>4</v>
      </c>
      <c r="E8" s="259" t="s">
        <v>39</v>
      </c>
      <c r="F8" s="260"/>
      <c r="G8" s="260"/>
      <c r="H8" s="260"/>
      <c r="I8" s="260"/>
      <c r="J8" s="260"/>
      <c r="K8" s="260"/>
      <c r="L8" s="260"/>
      <c r="M8" s="260"/>
      <c r="N8" s="261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6"/>
      <c r="AD8" s="246" t="s">
        <v>12</v>
      </c>
      <c r="AE8" s="1" t="s">
        <v>41</v>
      </c>
    </row>
    <row r="9" spans="1:31" ht="117.75">
      <c r="A9" s="238"/>
      <c r="B9" s="238"/>
      <c r="C9" s="238"/>
      <c r="D9" s="238"/>
      <c r="E9" s="65" t="s">
        <v>33</v>
      </c>
      <c r="F9" s="18" t="s">
        <v>5</v>
      </c>
      <c r="G9" s="18" t="s">
        <v>5</v>
      </c>
      <c r="H9" s="46" t="s">
        <v>6</v>
      </c>
      <c r="I9" s="46" t="s">
        <v>36</v>
      </c>
      <c r="J9" s="19" t="s">
        <v>7</v>
      </c>
      <c r="K9" s="18" t="s">
        <v>7</v>
      </c>
      <c r="L9" s="46" t="s">
        <v>8</v>
      </c>
      <c r="M9" s="46" t="s">
        <v>37</v>
      </c>
      <c r="N9" s="153" t="s">
        <v>38</v>
      </c>
      <c r="O9" s="18" t="s">
        <v>33</v>
      </c>
      <c r="P9" s="275" t="s">
        <v>34</v>
      </c>
      <c r="Q9" s="275"/>
      <c r="R9" s="18" t="s">
        <v>35</v>
      </c>
      <c r="S9" s="30" t="s">
        <v>9</v>
      </c>
      <c r="T9" s="86" t="s">
        <v>33</v>
      </c>
      <c r="U9" s="275" t="s">
        <v>34</v>
      </c>
      <c r="V9" s="275"/>
      <c r="W9" s="18" t="s">
        <v>35</v>
      </c>
      <c r="X9" s="17" t="s">
        <v>10</v>
      </c>
      <c r="Y9" s="18" t="s">
        <v>33</v>
      </c>
      <c r="Z9" s="274" t="s">
        <v>34</v>
      </c>
      <c r="AA9" s="274"/>
      <c r="AB9" s="18" t="s">
        <v>35</v>
      </c>
      <c r="AC9" s="142" t="s">
        <v>11</v>
      </c>
      <c r="AD9" s="247"/>
      <c r="AE9" s="113" t="s">
        <v>13</v>
      </c>
    </row>
    <row r="10" spans="1:31" ht="30">
      <c r="A10" s="1">
        <v>1</v>
      </c>
      <c r="B10" s="6" t="s">
        <v>81</v>
      </c>
      <c r="C10" s="180" t="s">
        <v>70</v>
      </c>
      <c r="D10" s="39">
        <v>36891</v>
      </c>
      <c r="E10" s="74">
        <v>14</v>
      </c>
      <c r="F10" s="43">
        <v>1</v>
      </c>
      <c r="G10" s="43">
        <v>1</v>
      </c>
      <c r="H10" s="74">
        <f>AVERAGE(F10:G10)</f>
        <v>1</v>
      </c>
      <c r="I10" s="74">
        <f>E10-H10</f>
        <v>13</v>
      </c>
      <c r="J10" s="43">
        <v>1</v>
      </c>
      <c r="K10" s="43">
        <v>1</v>
      </c>
      <c r="L10" s="74">
        <f>AVERAGE(J10:K10)</f>
        <v>1</v>
      </c>
      <c r="M10" s="74">
        <f>E10-L10</f>
        <v>13</v>
      </c>
      <c r="N10" s="134">
        <f>MAX(I10,M10)</f>
        <v>13</v>
      </c>
      <c r="O10" s="43">
        <v>12.2</v>
      </c>
      <c r="P10" s="43">
        <v>3.2</v>
      </c>
      <c r="Q10" s="43">
        <v>2.7</v>
      </c>
      <c r="R10" s="43">
        <f>AVERAGE(P10:Q10)</f>
        <v>2.95</v>
      </c>
      <c r="S10" s="135">
        <f>O10-R10</f>
        <v>9.25</v>
      </c>
      <c r="T10" s="43">
        <v>13.8</v>
      </c>
      <c r="U10" s="43">
        <v>3</v>
      </c>
      <c r="V10" s="43">
        <v>2.6</v>
      </c>
      <c r="W10" s="43">
        <f>AVERAGE(U10:V10)</f>
        <v>2.8</v>
      </c>
      <c r="X10" s="135">
        <f>T10-W10</f>
        <v>11</v>
      </c>
      <c r="Y10" s="43">
        <v>13.6</v>
      </c>
      <c r="Z10" s="43">
        <v>2.2000000000000002</v>
      </c>
      <c r="AA10" s="43">
        <v>2.2000000000000002</v>
      </c>
      <c r="AB10" s="43">
        <f>AVERAGE(Z10:AA10)</f>
        <v>2.2000000000000002</v>
      </c>
      <c r="AC10" s="135">
        <f>+Y10-AB10</f>
        <v>11.399999999999999</v>
      </c>
      <c r="AD10" s="41"/>
      <c r="AE10" s="136">
        <f>SUM(N10+S10+X10+AC10-AD10)</f>
        <v>44.65</v>
      </c>
    </row>
    <row r="11" spans="1:31" ht="21">
      <c r="A11" s="1">
        <f>A10+1</f>
        <v>2</v>
      </c>
      <c r="B11" s="6"/>
      <c r="C11" s="6"/>
      <c r="D11" s="39"/>
      <c r="E11" s="74">
        <v>0</v>
      </c>
      <c r="F11" s="43">
        <v>0</v>
      </c>
      <c r="G11" s="43">
        <v>0</v>
      </c>
      <c r="H11" s="74">
        <f>AVERAGE(F11:G11)</f>
        <v>0</v>
      </c>
      <c r="I11" s="74">
        <f>E11-H11</f>
        <v>0</v>
      </c>
      <c r="J11" s="43">
        <v>0</v>
      </c>
      <c r="K11" s="43">
        <v>0</v>
      </c>
      <c r="L11" s="74">
        <f>AVERAGE(J11:K11)</f>
        <v>0</v>
      </c>
      <c r="M11" s="74">
        <f>E11-L11</f>
        <v>0</v>
      </c>
      <c r="N11" s="134">
        <f>MAX(I11,M11)</f>
        <v>0</v>
      </c>
      <c r="O11" s="43">
        <v>0</v>
      </c>
      <c r="P11" s="43">
        <v>0</v>
      </c>
      <c r="Q11" s="43">
        <v>0</v>
      </c>
      <c r="R11" s="43">
        <f>AVERAGE(P11:Q11)</f>
        <v>0</v>
      </c>
      <c r="S11" s="135">
        <f>O11-R11</f>
        <v>0</v>
      </c>
      <c r="T11" s="43">
        <v>0</v>
      </c>
      <c r="U11" s="43">
        <v>0</v>
      </c>
      <c r="V11" s="43">
        <v>0</v>
      </c>
      <c r="W11" s="43">
        <f>AVERAGE(U11:V11)</f>
        <v>0</v>
      </c>
      <c r="X11" s="135">
        <f>T11-W11</f>
        <v>0</v>
      </c>
      <c r="Y11" s="43">
        <v>0</v>
      </c>
      <c r="Z11" s="43">
        <v>0</v>
      </c>
      <c r="AA11" s="43">
        <v>0</v>
      </c>
      <c r="AB11" s="43">
        <f>AVERAGE(Z11:AA11)</f>
        <v>0</v>
      </c>
      <c r="AC11" s="135">
        <f>+Y11-AB11</f>
        <v>0</v>
      </c>
      <c r="AD11" s="41"/>
      <c r="AE11" s="136">
        <f>SUM(N11+S11+X11+AC11-AD11)</f>
        <v>0</v>
      </c>
    </row>
    <row r="12" spans="1:31" ht="31.5">
      <c r="A12" s="1">
        <f>A11+1</f>
        <v>3</v>
      </c>
      <c r="B12" s="6"/>
      <c r="C12" s="6"/>
      <c r="D12" s="39"/>
      <c r="E12" s="74"/>
      <c r="F12" s="43"/>
      <c r="G12" s="43"/>
      <c r="H12" s="74" t="e">
        <f>AVERAGE(F12:G12)</f>
        <v>#DIV/0!</v>
      </c>
      <c r="I12" s="74" t="e">
        <f>E12-H12</f>
        <v>#DIV/0!</v>
      </c>
      <c r="J12" s="43"/>
      <c r="K12" s="43"/>
      <c r="L12" s="74" t="e">
        <f>AVERAGE(J12:K12)</f>
        <v>#DIV/0!</v>
      </c>
      <c r="M12" s="74" t="e">
        <f>E12-L12</f>
        <v>#DIV/0!</v>
      </c>
      <c r="N12" s="134" t="e">
        <f>MAX(I12,M12)</f>
        <v>#DIV/0!</v>
      </c>
      <c r="O12" s="43"/>
      <c r="P12" s="43"/>
      <c r="Q12" s="43"/>
      <c r="R12" s="43" t="e">
        <f>AVERAGE(P12:Q12)</f>
        <v>#DIV/0!</v>
      </c>
      <c r="S12" s="135" t="e">
        <f>O12-R12</f>
        <v>#DIV/0!</v>
      </c>
      <c r="T12" s="43"/>
      <c r="U12" s="43"/>
      <c r="V12" s="43"/>
      <c r="W12" s="43" t="e">
        <f>AVERAGE(U12:V12)</f>
        <v>#DIV/0!</v>
      </c>
      <c r="X12" s="135" t="e">
        <f>T12-W12</f>
        <v>#DIV/0!</v>
      </c>
      <c r="Y12" s="43"/>
      <c r="Z12" s="43"/>
      <c r="AA12" s="43"/>
      <c r="AB12" s="43" t="e">
        <f>AVERAGE(Z12:AA12)</f>
        <v>#DIV/0!</v>
      </c>
      <c r="AC12" s="135" t="e">
        <f>+Y12-AB12</f>
        <v>#DIV/0!</v>
      </c>
      <c r="AD12" s="41"/>
      <c r="AE12" s="136" t="e">
        <f>SUM(N12+S12+X12+AC12-AD12)</f>
        <v>#DIV/0!</v>
      </c>
    </row>
  </sheetData>
  <sortState ref="B10:AE11">
    <sortCondition ref="B10"/>
  </sortState>
  <mergeCells count="18">
    <mergeCell ref="A8:A9"/>
    <mergeCell ref="B8:B9"/>
    <mergeCell ref="C8:C9"/>
    <mergeCell ref="D8:D9"/>
    <mergeCell ref="E8:N8"/>
    <mergeCell ref="A1:AE1"/>
    <mergeCell ref="A2:AE2"/>
    <mergeCell ref="A3:AE3"/>
    <mergeCell ref="A4:AE4"/>
    <mergeCell ref="A6:AE6"/>
    <mergeCell ref="A5:N5"/>
    <mergeCell ref="Y8:AC8"/>
    <mergeCell ref="AD8:AD9"/>
    <mergeCell ref="P9:Q9"/>
    <mergeCell ref="U9:V9"/>
    <mergeCell ref="Z9:AA9"/>
    <mergeCell ref="O8:S8"/>
    <mergeCell ref="T8:X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S11" sqref="S11"/>
    </sheetView>
  </sheetViews>
  <sheetFormatPr defaultRowHeight="15"/>
  <cols>
    <col min="1" max="1" width="3.7109375" customWidth="1"/>
    <col min="2" max="2" width="12.7109375" customWidth="1"/>
    <col min="3" max="3" width="11.140625" customWidth="1"/>
    <col min="4" max="4" width="4.42578125" customWidth="1"/>
    <col min="5" max="18" width="3.7109375" customWidth="1"/>
    <col min="19" max="19" width="8.5703125" customWidth="1"/>
    <col min="20" max="23" width="3.7109375" customWidth="1"/>
    <col min="24" max="24" width="3.28515625" customWidth="1"/>
    <col min="25" max="28" width="3.7109375" customWidth="1"/>
    <col min="30" max="30" width="2.8554687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</row>
    <row r="5" spans="1:3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1">
      <c r="A6" s="236" t="s">
        <v>28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31">
      <c r="A8" s="237" t="s">
        <v>1</v>
      </c>
      <c r="B8" s="237" t="s">
        <v>2</v>
      </c>
      <c r="C8" s="237" t="s">
        <v>3</v>
      </c>
      <c r="D8" s="237" t="s">
        <v>4</v>
      </c>
      <c r="E8" s="259" t="s">
        <v>39</v>
      </c>
      <c r="F8" s="260"/>
      <c r="G8" s="260"/>
      <c r="H8" s="260"/>
      <c r="I8" s="260"/>
      <c r="J8" s="260"/>
      <c r="K8" s="260"/>
      <c r="L8" s="260"/>
      <c r="M8" s="260"/>
      <c r="N8" s="261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6"/>
      <c r="AD8" s="246" t="s">
        <v>12</v>
      </c>
      <c r="AE8" s="1" t="s">
        <v>41</v>
      </c>
    </row>
    <row r="9" spans="1:31" ht="79.5">
      <c r="A9" s="238"/>
      <c r="B9" s="238"/>
      <c r="C9" s="238"/>
      <c r="D9" s="238"/>
      <c r="E9" s="65" t="s">
        <v>33</v>
      </c>
      <c r="F9" s="18" t="s">
        <v>5</v>
      </c>
      <c r="G9" s="18" t="s">
        <v>5</v>
      </c>
      <c r="H9" s="46" t="s">
        <v>6</v>
      </c>
      <c r="I9" s="46" t="s">
        <v>36</v>
      </c>
      <c r="J9" s="19" t="s">
        <v>7</v>
      </c>
      <c r="K9" s="18" t="s">
        <v>7</v>
      </c>
      <c r="L9" s="46" t="s">
        <v>8</v>
      </c>
      <c r="M9" s="46" t="s">
        <v>37</v>
      </c>
      <c r="N9" s="153" t="s">
        <v>38</v>
      </c>
      <c r="O9" s="18" t="s">
        <v>33</v>
      </c>
      <c r="P9" s="275" t="s">
        <v>34</v>
      </c>
      <c r="Q9" s="275"/>
      <c r="R9" s="18" t="s">
        <v>35</v>
      </c>
      <c r="S9" s="30" t="s">
        <v>9</v>
      </c>
      <c r="T9" s="86" t="s">
        <v>33</v>
      </c>
      <c r="U9" s="275" t="s">
        <v>34</v>
      </c>
      <c r="V9" s="275"/>
      <c r="W9" s="18" t="s">
        <v>35</v>
      </c>
      <c r="X9" s="17" t="s">
        <v>10</v>
      </c>
      <c r="Y9" s="18" t="s">
        <v>33</v>
      </c>
      <c r="Z9" s="274" t="s">
        <v>34</v>
      </c>
      <c r="AA9" s="274"/>
      <c r="AB9" s="18" t="s">
        <v>35</v>
      </c>
      <c r="AC9" s="142" t="s">
        <v>11</v>
      </c>
      <c r="AD9" s="247"/>
      <c r="AE9" s="113" t="s">
        <v>13</v>
      </c>
    </row>
    <row r="10" spans="1:31" ht="30">
      <c r="A10" s="188"/>
      <c r="B10" s="7" t="s">
        <v>100</v>
      </c>
      <c r="C10" s="195" t="s">
        <v>88</v>
      </c>
      <c r="D10" s="38">
        <v>34719</v>
      </c>
      <c r="E10" s="219">
        <v>15</v>
      </c>
      <c r="F10" s="43">
        <v>1.2</v>
      </c>
      <c r="G10" s="43">
        <v>1.2</v>
      </c>
      <c r="H10" s="74">
        <f>AVERAGE(F10:G10)</f>
        <v>1.2</v>
      </c>
      <c r="I10" s="74">
        <f>E10-H10</f>
        <v>13.8</v>
      </c>
      <c r="J10" s="43">
        <v>1.2</v>
      </c>
      <c r="K10" s="43">
        <v>1.2</v>
      </c>
      <c r="L10" s="74">
        <f>AVERAGE(J10:K10)</f>
        <v>1.2</v>
      </c>
      <c r="M10" s="74">
        <f>E10-L10</f>
        <v>13.8</v>
      </c>
      <c r="N10" s="134">
        <f>MAX(I10,M10)</f>
        <v>13.8</v>
      </c>
      <c r="O10" s="43">
        <v>12.5</v>
      </c>
      <c r="P10" s="43">
        <v>5</v>
      </c>
      <c r="Q10" s="43">
        <v>4.8</v>
      </c>
      <c r="R10" s="43">
        <f>AVERAGE(P10:Q10)</f>
        <v>4.9000000000000004</v>
      </c>
      <c r="S10" s="135">
        <f>O10-R10</f>
        <v>7.6</v>
      </c>
      <c r="T10" s="43">
        <v>13.4</v>
      </c>
      <c r="U10" s="43">
        <v>3</v>
      </c>
      <c r="V10" s="43">
        <v>3.3</v>
      </c>
      <c r="W10" s="43">
        <f>AVERAGE(U10:V10)</f>
        <v>3.15</v>
      </c>
      <c r="X10" s="135">
        <f>T10-W10</f>
        <v>10.25</v>
      </c>
      <c r="Y10" s="43">
        <v>13.7</v>
      </c>
      <c r="Z10" s="43">
        <v>1.3</v>
      </c>
      <c r="AA10" s="43">
        <v>1.7</v>
      </c>
      <c r="AB10" s="43">
        <f>AVERAGE(Z10:AA10)</f>
        <v>1.5</v>
      </c>
      <c r="AC10" s="135">
        <f>+Y10-AB10</f>
        <v>12.2</v>
      </c>
      <c r="AD10" s="41"/>
      <c r="AE10" s="221">
        <f>SUM(N10+S10+X10+AC10-AD10)</f>
        <v>43.849999999999994</v>
      </c>
    </row>
    <row r="11" spans="1:31" ht="30">
      <c r="A11" s="2">
        <v>1</v>
      </c>
      <c r="B11" s="7" t="s">
        <v>82</v>
      </c>
      <c r="C11" s="7" t="s">
        <v>70</v>
      </c>
      <c r="D11" s="38">
        <v>35632</v>
      </c>
      <c r="E11" s="74">
        <v>13.8</v>
      </c>
      <c r="F11" s="43">
        <v>1.5</v>
      </c>
      <c r="G11" s="43">
        <v>1.8</v>
      </c>
      <c r="H11" s="74">
        <f>AVERAGE(F11:G11)</f>
        <v>1.65</v>
      </c>
      <c r="I11" s="74">
        <f>E11-H11</f>
        <v>12.15</v>
      </c>
      <c r="J11" s="43">
        <v>1.5</v>
      </c>
      <c r="K11" s="43">
        <v>1.8</v>
      </c>
      <c r="L11" s="74">
        <f>AVERAGE(J11:K11)</f>
        <v>1.65</v>
      </c>
      <c r="M11" s="74">
        <f>E11-L11</f>
        <v>12.15</v>
      </c>
      <c r="N11" s="134">
        <f>MAX(I11,M11)</f>
        <v>12.15</v>
      </c>
      <c r="O11" s="43">
        <v>12.2</v>
      </c>
      <c r="P11" s="43">
        <v>2.2000000000000002</v>
      </c>
      <c r="Q11" s="43">
        <v>2.2000000000000002</v>
      </c>
      <c r="R11" s="43">
        <f>AVERAGE(P11:Q11)</f>
        <v>2.2000000000000002</v>
      </c>
      <c r="S11" s="135">
        <f>O11-R11</f>
        <v>10</v>
      </c>
      <c r="T11" s="43">
        <v>13.2</v>
      </c>
      <c r="U11" s="43">
        <v>2.2999999999999998</v>
      </c>
      <c r="V11" s="43">
        <v>2.4</v>
      </c>
      <c r="W11" s="43">
        <f>AVERAGE(U11:V11)</f>
        <v>2.3499999999999996</v>
      </c>
      <c r="X11" s="135">
        <f>T11-W11</f>
        <v>10.85</v>
      </c>
      <c r="Y11" s="43">
        <v>13.7</v>
      </c>
      <c r="Z11" s="43">
        <v>3.7</v>
      </c>
      <c r="AA11" s="43">
        <v>4</v>
      </c>
      <c r="AB11" s="43">
        <f>AVERAGE(Z11:AA11)</f>
        <v>3.85</v>
      </c>
      <c r="AC11" s="135">
        <f>+Y11-AB11</f>
        <v>9.85</v>
      </c>
      <c r="AD11" s="74">
        <v>0</v>
      </c>
      <c r="AE11" s="136">
        <f>SUM(N11+S11+X11+AC11-AD11)</f>
        <v>42.85</v>
      </c>
    </row>
    <row r="12" spans="1:31" ht="15.75">
      <c r="A12" s="1">
        <f>A11+1</f>
        <v>2</v>
      </c>
      <c r="B12" s="194"/>
      <c r="C12" s="194"/>
      <c r="D12" s="194"/>
      <c r="E12" s="189"/>
      <c r="F12" s="189"/>
      <c r="G12" s="189"/>
      <c r="H12" s="213"/>
      <c r="I12" s="213"/>
      <c r="J12" s="214"/>
      <c r="K12" s="189"/>
      <c r="L12" s="213"/>
      <c r="M12" s="213"/>
      <c r="N12" s="215"/>
      <c r="O12" s="189"/>
      <c r="P12" s="216"/>
      <c r="Q12" s="216"/>
      <c r="R12" s="189"/>
      <c r="S12" s="188"/>
      <c r="T12" s="217"/>
      <c r="U12" s="216"/>
      <c r="V12" s="216"/>
      <c r="W12" s="189"/>
      <c r="X12" s="193"/>
      <c r="Y12" s="189"/>
      <c r="Z12" s="217"/>
      <c r="AA12" s="217"/>
      <c r="AB12" s="189"/>
      <c r="AC12" s="218"/>
      <c r="AD12" s="189"/>
      <c r="AE12" s="220"/>
    </row>
    <row r="13" spans="1:31">
      <c r="A13" s="1">
        <f>A12+1</f>
        <v>3</v>
      </c>
      <c r="B13" s="172"/>
      <c r="C13" s="6"/>
      <c r="D13" s="39"/>
      <c r="E13" s="74"/>
      <c r="F13" s="43"/>
      <c r="G13" s="43"/>
      <c r="H13" s="74"/>
      <c r="I13" s="74"/>
      <c r="J13" s="43"/>
      <c r="K13" s="43"/>
      <c r="L13" s="74"/>
      <c r="M13" s="74"/>
      <c r="N13" s="134"/>
      <c r="O13" s="43"/>
      <c r="P13" s="43"/>
      <c r="Q13" s="43"/>
      <c r="R13" s="43"/>
      <c r="S13" s="135"/>
      <c r="T13" s="43"/>
      <c r="U13" s="43"/>
      <c r="V13" s="43"/>
      <c r="W13" s="43"/>
      <c r="X13" s="135"/>
      <c r="Y13" s="43"/>
      <c r="Z13" s="43"/>
      <c r="AA13" s="43"/>
      <c r="AB13" s="43"/>
      <c r="AC13" s="135"/>
      <c r="AD13" s="41"/>
      <c r="AE13" s="136"/>
    </row>
  </sheetData>
  <sortState ref="B10:AE12">
    <sortCondition descending="1" ref="AE10"/>
  </sortState>
  <mergeCells count="18">
    <mergeCell ref="A1:AE1"/>
    <mergeCell ref="A2:AE2"/>
    <mergeCell ref="A3:AD3"/>
    <mergeCell ref="A4:AD4"/>
    <mergeCell ref="A6:AE6"/>
    <mergeCell ref="A5:N5"/>
    <mergeCell ref="Y8:AC8"/>
    <mergeCell ref="AD8:AD9"/>
    <mergeCell ref="P9:Q9"/>
    <mergeCell ref="U9:V9"/>
    <mergeCell ref="Z9:AA9"/>
    <mergeCell ref="E8:N8"/>
    <mergeCell ref="O8:S8"/>
    <mergeCell ref="T8:X8"/>
    <mergeCell ref="A8:A9"/>
    <mergeCell ref="B8:B9"/>
    <mergeCell ref="C8:C9"/>
    <mergeCell ref="D8:D9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Z31"/>
  <sheetViews>
    <sheetView topLeftCell="AA2" workbookViewId="0">
      <selection activeCell="AI14" sqref="AI14"/>
    </sheetView>
  </sheetViews>
  <sheetFormatPr defaultRowHeight="15"/>
  <cols>
    <col min="1" max="1" width="3.7109375" customWidth="1"/>
    <col min="2" max="2" width="12.5703125" customWidth="1"/>
    <col min="3" max="3" width="10.85546875" customWidth="1"/>
    <col min="5" max="13" width="3.7109375" customWidth="1"/>
    <col min="14" max="14" width="7.28515625" customWidth="1"/>
    <col min="15" max="15" width="3.85546875" customWidth="1"/>
    <col min="18" max="18" width="4.140625" customWidth="1"/>
    <col min="19" max="19" width="14.28515625" customWidth="1"/>
    <col min="22" max="25" width="3.7109375" customWidth="1"/>
    <col min="26" max="26" width="6.85546875" customWidth="1"/>
    <col min="27" max="27" width="3.7109375" customWidth="1"/>
    <col min="30" max="30" width="3.5703125" customWidth="1"/>
    <col min="31" max="31" width="14.28515625" customWidth="1"/>
    <col min="32" max="32" width="11.42578125" customWidth="1"/>
    <col min="34" max="34" width="3.7109375" customWidth="1"/>
    <col min="35" max="37" width="2.7109375" customWidth="1"/>
    <col min="39" max="39" width="4.140625" customWidth="1"/>
    <col min="42" max="42" width="3.85546875" customWidth="1"/>
    <col min="43" max="43" width="14" customWidth="1"/>
    <col min="44" max="44" width="10.85546875" customWidth="1"/>
    <col min="46" max="46" width="3" customWidth="1"/>
    <col min="47" max="49" width="2.7109375" customWidth="1"/>
    <col min="50" max="50" width="8.42578125" customWidth="1"/>
    <col min="51" max="51" width="2.85546875" customWidth="1"/>
  </cols>
  <sheetData>
    <row r="1" spans="1:5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2"/>
      <c r="S1" s="13"/>
      <c r="T1" s="13"/>
      <c r="U1" s="13"/>
      <c r="V1" s="13"/>
      <c r="W1" s="13"/>
      <c r="X1" s="13"/>
      <c r="Y1" s="13"/>
      <c r="Z1" s="13"/>
      <c r="AA1" s="13"/>
      <c r="AB1" s="14"/>
      <c r="AC1" s="158"/>
      <c r="AD1" s="8"/>
      <c r="AE1" s="9"/>
      <c r="AF1" s="9"/>
      <c r="AG1" s="9"/>
      <c r="AH1" s="9"/>
      <c r="AI1" s="9"/>
      <c r="AJ1" s="9"/>
      <c r="AK1" s="9"/>
      <c r="AL1" s="9"/>
      <c r="AM1" s="9"/>
      <c r="AN1" s="10"/>
      <c r="AO1" s="11"/>
      <c r="AP1" s="8"/>
      <c r="AQ1" s="9"/>
      <c r="AR1" s="9"/>
      <c r="AS1" s="9"/>
      <c r="AT1" s="9"/>
      <c r="AU1" s="9"/>
      <c r="AV1" s="9"/>
      <c r="AW1" s="9"/>
      <c r="AX1" s="9"/>
      <c r="AY1" s="9"/>
      <c r="AZ1" s="10"/>
    </row>
    <row r="2" spans="1:52">
      <c r="A2" s="284" t="s">
        <v>48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85"/>
      <c r="Q2" s="87"/>
      <c r="R2" s="284" t="s">
        <v>48</v>
      </c>
      <c r="S2" s="236"/>
      <c r="T2" s="236"/>
      <c r="U2" s="236"/>
      <c r="V2" s="236"/>
      <c r="W2" s="236"/>
      <c r="X2" s="236"/>
      <c r="Y2" s="236"/>
      <c r="Z2" s="236"/>
      <c r="AA2" s="236"/>
      <c r="AB2" s="285"/>
      <c r="AC2" s="87"/>
      <c r="AD2" s="284" t="s">
        <v>48</v>
      </c>
      <c r="AE2" s="236"/>
      <c r="AF2" s="236"/>
      <c r="AG2" s="236"/>
      <c r="AH2" s="236"/>
      <c r="AI2" s="236"/>
      <c r="AJ2" s="236"/>
      <c r="AK2" s="236"/>
      <c r="AL2" s="236"/>
      <c r="AM2" s="236"/>
      <c r="AN2" s="285"/>
      <c r="AO2" s="87"/>
      <c r="AP2" s="284" t="s">
        <v>48</v>
      </c>
      <c r="AQ2" s="236"/>
      <c r="AR2" s="236"/>
      <c r="AS2" s="236"/>
      <c r="AT2" s="236"/>
      <c r="AU2" s="236"/>
      <c r="AV2" s="236"/>
      <c r="AW2" s="236"/>
      <c r="AX2" s="236"/>
      <c r="AY2" s="236"/>
      <c r="AZ2" s="285"/>
    </row>
    <row r="3" spans="1:52">
      <c r="A3" s="284" t="s">
        <v>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85"/>
      <c r="Q3" s="87"/>
      <c r="R3" s="284" t="s">
        <v>0</v>
      </c>
      <c r="S3" s="236"/>
      <c r="T3" s="236"/>
      <c r="U3" s="236"/>
      <c r="V3" s="236"/>
      <c r="W3" s="236"/>
      <c r="X3" s="236"/>
      <c r="Y3" s="236"/>
      <c r="Z3" s="236"/>
      <c r="AA3" s="236"/>
      <c r="AB3" s="285"/>
      <c r="AC3" s="87"/>
      <c r="AD3" s="284" t="s">
        <v>0</v>
      </c>
      <c r="AE3" s="236"/>
      <c r="AF3" s="236"/>
      <c r="AG3" s="236"/>
      <c r="AH3" s="236"/>
      <c r="AI3" s="236"/>
      <c r="AJ3" s="236"/>
      <c r="AK3" s="236"/>
      <c r="AL3" s="236"/>
      <c r="AM3" s="236"/>
      <c r="AN3" s="285"/>
      <c r="AO3" s="87"/>
      <c r="AP3" s="284" t="s">
        <v>0</v>
      </c>
      <c r="AQ3" s="236"/>
      <c r="AR3" s="236"/>
      <c r="AS3" s="236"/>
      <c r="AT3" s="236"/>
      <c r="AU3" s="236"/>
      <c r="AV3" s="236"/>
      <c r="AW3" s="236"/>
      <c r="AX3" s="236"/>
      <c r="AY3" s="236"/>
      <c r="AZ3" s="285"/>
    </row>
    <row r="4" spans="1:52" ht="15.75">
      <c r="A4" s="281" t="s">
        <v>46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90"/>
      <c r="R4" s="281" t="s">
        <v>44</v>
      </c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90"/>
      <c r="AD4" s="281" t="s">
        <v>45</v>
      </c>
      <c r="AE4" s="282"/>
      <c r="AF4" s="282"/>
      <c r="AG4" s="282"/>
      <c r="AH4" s="282"/>
      <c r="AI4" s="282"/>
      <c r="AJ4" s="282"/>
      <c r="AK4" s="282"/>
      <c r="AL4" s="282"/>
      <c r="AM4" s="282"/>
      <c r="AN4" s="283"/>
      <c r="AO4" s="90"/>
      <c r="AP4" s="281" t="s">
        <v>45</v>
      </c>
      <c r="AQ4" s="282"/>
      <c r="AR4" s="282"/>
      <c r="AS4" s="282"/>
      <c r="AT4" s="282"/>
      <c r="AU4" s="282"/>
      <c r="AV4" s="282"/>
      <c r="AW4" s="282"/>
      <c r="AX4" s="282"/>
      <c r="AY4" s="282"/>
      <c r="AZ4" s="283"/>
    </row>
    <row r="5" spans="1:52" ht="15.75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90"/>
      <c r="R5" s="281"/>
      <c r="S5" s="282"/>
      <c r="T5" s="282"/>
      <c r="U5" s="282"/>
      <c r="V5" s="282"/>
      <c r="W5" s="282"/>
      <c r="X5" s="282"/>
      <c r="Y5" s="282"/>
      <c r="Z5" s="282"/>
      <c r="AA5" s="282"/>
      <c r="AB5" s="283"/>
      <c r="AC5" s="90"/>
      <c r="AD5" s="281"/>
      <c r="AE5" s="282"/>
      <c r="AF5" s="282"/>
      <c r="AG5" s="282"/>
      <c r="AH5" s="282"/>
      <c r="AI5" s="282"/>
      <c r="AJ5" s="282"/>
      <c r="AK5" s="282"/>
      <c r="AL5" s="282"/>
      <c r="AM5" s="282"/>
      <c r="AN5" s="283"/>
      <c r="AO5" s="90"/>
      <c r="AP5" s="281"/>
      <c r="AQ5" s="282"/>
      <c r="AR5" s="282"/>
      <c r="AS5" s="282"/>
      <c r="AT5" s="282"/>
      <c r="AU5" s="282"/>
      <c r="AV5" s="282"/>
      <c r="AW5" s="282"/>
      <c r="AX5" s="282"/>
      <c r="AY5" s="282"/>
      <c r="AZ5" s="283"/>
    </row>
    <row r="6" spans="1:52" ht="16.5" thickBo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90"/>
      <c r="R6" s="89"/>
      <c r="S6" s="90"/>
      <c r="T6" s="90"/>
      <c r="U6" s="90"/>
      <c r="V6" s="90"/>
      <c r="W6" s="90"/>
      <c r="X6" s="90"/>
      <c r="Y6" s="90"/>
      <c r="Z6" s="90"/>
      <c r="AA6" s="90"/>
      <c r="AB6" s="91"/>
      <c r="AC6" s="90"/>
      <c r="AD6" s="89"/>
      <c r="AE6" s="90"/>
      <c r="AF6" s="90"/>
      <c r="AG6" s="90"/>
      <c r="AH6" s="90"/>
      <c r="AI6" s="90"/>
      <c r="AJ6" s="90"/>
      <c r="AK6" s="90"/>
      <c r="AL6" s="90"/>
      <c r="AM6" s="90"/>
      <c r="AN6" s="91"/>
      <c r="AO6" s="90"/>
      <c r="AP6" s="89"/>
      <c r="AQ6" s="90"/>
      <c r="AR6" s="90"/>
      <c r="AS6" s="90"/>
      <c r="AT6" s="90"/>
      <c r="AU6" s="90"/>
      <c r="AV6" s="90"/>
      <c r="AW6" s="90"/>
      <c r="AX6" s="90"/>
      <c r="AY6" s="90"/>
      <c r="AZ6" s="91"/>
    </row>
    <row r="7" spans="1:52">
      <c r="A7" s="284" t="s">
        <v>29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85"/>
      <c r="Q7" s="87"/>
      <c r="R7" s="284" t="s">
        <v>30</v>
      </c>
      <c r="S7" s="236"/>
      <c r="T7" s="236"/>
      <c r="U7" s="236"/>
      <c r="V7" s="236"/>
      <c r="W7" s="236"/>
      <c r="X7" s="236"/>
      <c r="Y7" s="236"/>
      <c r="Z7" s="236"/>
      <c r="AA7" s="236"/>
      <c r="AB7" s="285"/>
      <c r="AC7" s="87"/>
      <c r="AD7" s="284" t="s">
        <v>31</v>
      </c>
      <c r="AE7" s="236"/>
      <c r="AF7" s="236"/>
      <c r="AG7" s="236"/>
      <c r="AH7" s="236"/>
      <c r="AI7" s="236"/>
      <c r="AJ7" s="236"/>
      <c r="AK7" s="236"/>
      <c r="AL7" s="236"/>
      <c r="AM7" s="236"/>
      <c r="AN7" s="285"/>
      <c r="AO7" s="87"/>
      <c r="AP7" s="286" t="s">
        <v>32</v>
      </c>
      <c r="AQ7" s="287"/>
      <c r="AR7" s="287"/>
      <c r="AS7" s="287"/>
      <c r="AT7" s="287"/>
      <c r="AU7" s="287"/>
      <c r="AV7" s="287"/>
      <c r="AW7" s="287"/>
      <c r="AX7" s="287"/>
      <c r="AY7" s="287"/>
      <c r="AZ7" s="288"/>
    </row>
    <row r="8" spans="1:52">
      <c r="A8" s="92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93"/>
      <c r="Q8" s="87"/>
      <c r="R8" s="92"/>
      <c r="S8" s="87"/>
      <c r="T8" s="87"/>
      <c r="U8" s="87"/>
      <c r="V8" s="87"/>
      <c r="W8" s="87"/>
      <c r="X8" s="87"/>
      <c r="Y8" s="87"/>
      <c r="Z8" s="87"/>
      <c r="AA8" s="87"/>
      <c r="AB8" s="93"/>
      <c r="AC8" s="87"/>
      <c r="AD8" s="92"/>
      <c r="AE8" s="87"/>
      <c r="AF8" s="87"/>
      <c r="AG8" s="87"/>
      <c r="AH8" s="87"/>
      <c r="AI8" s="87"/>
      <c r="AJ8" s="87"/>
      <c r="AK8" s="87"/>
      <c r="AL8" s="87"/>
      <c r="AM8" s="87"/>
      <c r="AN8" s="93"/>
      <c r="AO8" s="87"/>
      <c r="AP8" s="92"/>
      <c r="AQ8" s="87"/>
      <c r="AR8" s="87"/>
      <c r="AS8" s="87"/>
      <c r="AT8" s="87"/>
      <c r="AU8" s="87"/>
      <c r="AV8" s="87"/>
      <c r="AW8" s="87"/>
      <c r="AX8" s="87"/>
      <c r="AY8" s="87"/>
      <c r="AZ8" s="93"/>
    </row>
    <row r="9" spans="1:52" ht="15.75" customHeight="1">
      <c r="A9" s="289" t="s">
        <v>1</v>
      </c>
      <c r="B9" s="279" t="s">
        <v>2</v>
      </c>
      <c r="C9" s="279" t="s">
        <v>3</v>
      </c>
      <c r="D9" s="279" t="s">
        <v>18</v>
      </c>
      <c r="E9" s="291" t="s">
        <v>39</v>
      </c>
      <c r="F9" s="291"/>
      <c r="G9" s="291"/>
      <c r="H9" s="291"/>
      <c r="I9" s="291"/>
      <c r="J9" s="291"/>
      <c r="K9" s="291"/>
      <c r="L9" s="291"/>
      <c r="M9" s="291"/>
      <c r="N9" s="291"/>
      <c r="O9" s="273" t="s">
        <v>12</v>
      </c>
      <c r="P9" s="148" t="s">
        <v>41</v>
      </c>
      <c r="Q9" s="87"/>
      <c r="R9" s="289" t="s">
        <v>1</v>
      </c>
      <c r="S9" s="279" t="s">
        <v>2</v>
      </c>
      <c r="T9" s="279" t="s">
        <v>3</v>
      </c>
      <c r="U9" s="279" t="s">
        <v>18</v>
      </c>
      <c r="V9" s="254" t="s">
        <v>40</v>
      </c>
      <c r="W9" s="255"/>
      <c r="X9" s="255"/>
      <c r="Y9" s="255"/>
      <c r="Z9" s="256"/>
      <c r="AA9" s="273" t="s">
        <v>12</v>
      </c>
      <c r="AB9" s="148" t="s">
        <v>41</v>
      </c>
      <c r="AC9" s="87"/>
      <c r="AD9" s="292" t="s">
        <v>1</v>
      </c>
      <c r="AE9" s="293" t="s">
        <v>2</v>
      </c>
      <c r="AF9" s="293" t="s">
        <v>3</v>
      </c>
      <c r="AG9" s="293" t="s">
        <v>18</v>
      </c>
      <c r="AH9" s="254" t="s">
        <v>10</v>
      </c>
      <c r="AI9" s="255"/>
      <c r="AJ9" s="255"/>
      <c r="AK9" s="255"/>
      <c r="AL9" s="256"/>
      <c r="AM9" s="273" t="s">
        <v>12</v>
      </c>
      <c r="AN9" s="148" t="s">
        <v>41</v>
      </c>
      <c r="AO9" s="87"/>
      <c r="AP9" s="292" t="s">
        <v>1</v>
      </c>
      <c r="AQ9" s="293" t="s">
        <v>2</v>
      </c>
      <c r="AR9" s="293" t="s">
        <v>3</v>
      </c>
      <c r="AS9" s="293" t="s">
        <v>18</v>
      </c>
      <c r="AT9" s="254" t="s">
        <v>11</v>
      </c>
      <c r="AU9" s="255"/>
      <c r="AV9" s="255"/>
      <c r="AW9" s="255"/>
      <c r="AX9" s="256"/>
      <c r="AY9" s="273" t="s">
        <v>12</v>
      </c>
      <c r="AZ9" s="147" t="s">
        <v>41</v>
      </c>
    </row>
    <row r="10" spans="1:52" ht="60.75" customHeight="1">
      <c r="A10" s="290"/>
      <c r="B10" s="280"/>
      <c r="C10" s="280"/>
      <c r="D10" s="280"/>
      <c r="E10" s="18" t="s">
        <v>33</v>
      </c>
      <c r="F10" s="18" t="s">
        <v>5</v>
      </c>
      <c r="G10" s="18" t="s">
        <v>5</v>
      </c>
      <c r="H10" s="46" t="s">
        <v>6</v>
      </c>
      <c r="I10" s="46" t="s">
        <v>36</v>
      </c>
      <c r="J10" s="19" t="s">
        <v>7</v>
      </c>
      <c r="K10" s="18" t="s">
        <v>7</v>
      </c>
      <c r="L10" s="46" t="s">
        <v>8</v>
      </c>
      <c r="M10" s="46" t="s">
        <v>37</v>
      </c>
      <c r="N10" s="88" t="s">
        <v>42</v>
      </c>
      <c r="O10" s="273"/>
      <c r="P10" s="149" t="s">
        <v>13</v>
      </c>
      <c r="Q10" s="52"/>
      <c r="R10" s="290"/>
      <c r="S10" s="280"/>
      <c r="T10" s="280"/>
      <c r="U10" s="280"/>
      <c r="V10" s="18" t="s">
        <v>33</v>
      </c>
      <c r="W10" s="274" t="s">
        <v>34</v>
      </c>
      <c r="X10" s="274"/>
      <c r="Y10" s="18" t="s">
        <v>35</v>
      </c>
      <c r="Z10" s="88" t="s">
        <v>40</v>
      </c>
      <c r="AA10" s="273"/>
      <c r="AB10" s="149" t="s">
        <v>13</v>
      </c>
      <c r="AD10" s="292"/>
      <c r="AE10" s="293"/>
      <c r="AF10" s="293"/>
      <c r="AG10" s="293"/>
      <c r="AH10" s="18" t="s">
        <v>33</v>
      </c>
      <c r="AI10" s="274" t="s">
        <v>34</v>
      </c>
      <c r="AJ10" s="274"/>
      <c r="AK10" s="18" t="s">
        <v>35</v>
      </c>
      <c r="AL10" s="142" t="s">
        <v>10</v>
      </c>
      <c r="AM10" s="273"/>
      <c r="AN10" s="149" t="s">
        <v>13</v>
      </c>
      <c r="AO10" s="52"/>
      <c r="AP10" s="292"/>
      <c r="AQ10" s="293"/>
      <c r="AR10" s="293"/>
      <c r="AS10" s="293"/>
      <c r="AT10" s="18" t="s">
        <v>33</v>
      </c>
      <c r="AU10" s="274" t="s">
        <v>34</v>
      </c>
      <c r="AV10" s="274"/>
      <c r="AW10" s="18" t="s">
        <v>35</v>
      </c>
      <c r="AX10" s="142" t="s">
        <v>11</v>
      </c>
      <c r="AY10" s="273"/>
      <c r="AZ10" s="149" t="s">
        <v>13</v>
      </c>
    </row>
    <row r="11" spans="1:52" ht="29.25">
      <c r="A11" s="16">
        <v>1</v>
      </c>
      <c r="B11" s="35" t="s">
        <v>101</v>
      </c>
      <c r="C11" s="37" t="s">
        <v>88</v>
      </c>
      <c r="D11" s="22">
        <v>36208</v>
      </c>
      <c r="E11" s="44">
        <v>14</v>
      </c>
      <c r="F11" s="45">
        <v>0.7</v>
      </c>
      <c r="G11" s="45">
        <v>1</v>
      </c>
      <c r="H11" s="44">
        <f t="shared" ref="H11:H12" si="0">AVERAGE(F11:G11)</f>
        <v>0.85</v>
      </c>
      <c r="I11" s="44">
        <f t="shared" ref="I11:I12" si="1">E11-H11</f>
        <v>13.15</v>
      </c>
      <c r="J11" s="45">
        <v>0.7</v>
      </c>
      <c r="K11" s="45">
        <v>1</v>
      </c>
      <c r="L11" s="44">
        <f t="shared" ref="L11:L12" si="2">AVERAGE(J11:K11)</f>
        <v>0.85</v>
      </c>
      <c r="M11" s="44">
        <f t="shared" ref="M11:M12" si="3">E11-L11</f>
        <v>13.15</v>
      </c>
      <c r="N11" s="133">
        <f t="shared" ref="N11:N12" si="4">MAX(I11,M11)</f>
        <v>13.15</v>
      </c>
      <c r="O11" s="40"/>
      <c r="P11" s="150">
        <f t="shared" ref="P11:P12" si="5">SUM(N11-O11)</f>
        <v>13.15</v>
      </c>
      <c r="R11" s="16">
        <v>1</v>
      </c>
      <c r="S11" s="35" t="s">
        <v>103</v>
      </c>
      <c r="T11" s="187" t="s">
        <v>104</v>
      </c>
      <c r="U11" s="22">
        <v>35945</v>
      </c>
      <c r="V11" s="43">
        <v>14.1</v>
      </c>
      <c r="W11" s="43">
        <v>5.5</v>
      </c>
      <c r="X11" s="43">
        <v>5.9</v>
      </c>
      <c r="Y11" s="43">
        <f>AVERAGE(W11,X11)</f>
        <v>5.7</v>
      </c>
      <c r="Z11" s="135">
        <f>+V11-Y11</f>
        <v>8.3999999999999986</v>
      </c>
      <c r="AA11" s="40"/>
      <c r="AB11" s="150">
        <f>Z11-AA11</f>
        <v>8.3999999999999986</v>
      </c>
      <c r="AD11" s="16">
        <v>1</v>
      </c>
      <c r="AE11" s="35" t="s">
        <v>112</v>
      </c>
      <c r="AF11" s="37" t="s">
        <v>105</v>
      </c>
      <c r="AG11" s="22">
        <v>34137</v>
      </c>
      <c r="AH11" s="43">
        <v>15</v>
      </c>
      <c r="AI11" s="43">
        <v>2</v>
      </c>
      <c r="AJ11" s="43">
        <v>1.5</v>
      </c>
      <c r="AK11" s="43">
        <f>AVERAGE(AI11:AJ11)</f>
        <v>1.75</v>
      </c>
      <c r="AL11" s="135">
        <f>+AH11-AK11</f>
        <v>13.25</v>
      </c>
      <c r="AM11" s="40"/>
      <c r="AN11" s="150">
        <f t="shared" ref="AN11:AN14" si="6">SUM(AL11-AM11)</f>
        <v>13.25</v>
      </c>
      <c r="AP11" s="16">
        <v>1</v>
      </c>
      <c r="AQ11" s="35" t="s">
        <v>112</v>
      </c>
      <c r="AR11" s="37" t="s">
        <v>105</v>
      </c>
      <c r="AS11" s="22">
        <v>34137</v>
      </c>
      <c r="AT11" s="43">
        <v>14.3</v>
      </c>
      <c r="AU11" s="43">
        <v>1.4</v>
      </c>
      <c r="AV11" s="43">
        <v>1.4</v>
      </c>
      <c r="AW11" s="43">
        <f>AVERAGE(AU11:AV11)</f>
        <v>1.4</v>
      </c>
      <c r="AX11" s="135">
        <f>+AT11-AW11</f>
        <v>12.9</v>
      </c>
      <c r="AY11" s="40"/>
      <c r="AZ11" s="150">
        <f>SUM(AX11-AY11)</f>
        <v>12.9</v>
      </c>
    </row>
    <row r="12" spans="1:52" ht="31.5">
      <c r="A12" s="16">
        <f>A11+1</f>
        <v>2</v>
      </c>
      <c r="B12" s="35" t="s">
        <v>102</v>
      </c>
      <c r="C12" s="37" t="s">
        <v>88</v>
      </c>
      <c r="D12" s="22">
        <v>34794</v>
      </c>
      <c r="E12" s="44">
        <v>14</v>
      </c>
      <c r="F12" s="45">
        <v>1.7</v>
      </c>
      <c r="G12" s="45">
        <v>1.3</v>
      </c>
      <c r="H12" s="44">
        <f t="shared" si="0"/>
        <v>1.5</v>
      </c>
      <c r="I12" s="44">
        <f t="shared" si="1"/>
        <v>12.5</v>
      </c>
      <c r="J12" s="45">
        <v>1.3</v>
      </c>
      <c r="K12" s="45">
        <v>1.7</v>
      </c>
      <c r="L12" s="44">
        <f t="shared" si="2"/>
        <v>1.5</v>
      </c>
      <c r="M12" s="44">
        <f t="shared" si="3"/>
        <v>12.5</v>
      </c>
      <c r="N12" s="133">
        <f t="shared" si="4"/>
        <v>12.5</v>
      </c>
      <c r="O12" s="40"/>
      <c r="P12" s="150">
        <f t="shared" si="5"/>
        <v>12.5</v>
      </c>
      <c r="R12" s="16">
        <f>R11+1</f>
        <v>2</v>
      </c>
      <c r="S12" s="36"/>
      <c r="T12" s="17"/>
      <c r="U12" s="22"/>
      <c r="V12" s="43"/>
      <c r="W12" s="43"/>
      <c r="X12" s="43"/>
      <c r="Y12" s="43" t="e">
        <f t="shared" ref="Y12:Y13" si="7">AVERAGE(W12,X12)</f>
        <v>#DIV/0!</v>
      </c>
      <c r="Z12" s="135" t="e">
        <f t="shared" ref="Z12:Z13" si="8">V12-Y12</f>
        <v>#DIV/0!</v>
      </c>
      <c r="AA12" s="40"/>
      <c r="AB12" s="150" t="e">
        <f t="shared" ref="AB12:AB13" si="9">Z12-AA12</f>
        <v>#DIV/0!</v>
      </c>
      <c r="AD12" s="16">
        <f>AD11+1</f>
        <v>2</v>
      </c>
      <c r="AE12" s="35" t="s">
        <v>103</v>
      </c>
      <c r="AF12" s="187" t="s">
        <v>104</v>
      </c>
      <c r="AG12" s="22">
        <v>35945</v>
      </c>
      <c r="AH12" s="43">
        <v>15</v>
      </c>
      <c r="AI12" s="43">
        <v>3.8</v>
      </c>
      <c r="AJ12" s="43">
        <v>3.7</v>
      </c>
      <c r="AK12" s="43">
        <f>AVERAGE(AI12:AJ12)</f>
        <v>3.75</v>
      </c>
      <c r="AL12" s="135">
        <f>+AH12-AK12</f>
        <v>11.25</v>
      </c>
      <c r="AM12" s="40"/>
      <c r="AN12" s="150">
        <f t="shared" si="6"/>
        <v>11.25</v>
      </c>
      <c r="AP12" s="230">
        <v>3</v>
      </c>
      <c r="AQ12" s="222" t="s">
        <v>113</v>
      </c>
      <c r="AR12" s="223" t="s">
        <v>105</v>
      </c>
      <c r="AS12" s="224">
        <v>35528</v>
      </c>
      <c r="AT12" s="225">
        <v>14.3</v>
      </c>
      <c r="AU12" s="225">
        <v>2</v>
      </c>
      <c r="AV12" s="225">
        <v>1.7</v>
      </c>
      <c r="AW12" s="225">
        <f>AVERAGE(AU12:AV12)</f>
        <v>1.85</v>
      </c>
      <c r="AX12" s="226">
        <f>+AT12-AW12</f>
        <v>12.450000000000001</v>
      </c>
      <c r="AY12" s="227"/>
      <c r="AZ12" s="228">
        <f>SUM(AX12-AY12)</f>
        <v>12.450000000000001</v>
      </c>
    </row>
    <row r="13" spans="1:52" ht="31.5">
      <c r="A13" s="186">
        <f>A12+1</f>
        <v>3</v>
      </c>
      <c r="B13" s="35"/>
      <c r="C13" s="37"/>
      <c r="D13" s="22"/>
      <c r="E13" s="44">
        <v>0</v>
      </c>
      <c r="F13" s="45">
        <v>0</v>
      </c>
      <c r="G13" s="45">
        <v>0</v>
      </c>
      <c r="H13" s="44">
        <f>AVERAGE(F13:G13)</f>
        <v>0</v>
      </c>
      <c r="I13" s="44">
        <f>E13-H13</f>
        <v>0</v>
      </c>
      <c r="J13" s="45">
        <v>0</v>
      </c>
      <c r="K13" s="45">
        <v>0</v>
      </c>
      <c r="L13" s="44">
        <f>AVERAGE(J13:K13)</f>
        <v>0</v>
      </c>
      <c r="M13" s="44">
        <f>E13-L13</f>
        <v>0</v>
      </c>
      <c r="N13" s="133">
        <f>MAX(I13,M13)</f>
        <v>0</v>
      </c>
      <c r="O13" s="40"/>
      <c r="P13" s="150">
        <f>SUM(N13-O13)</f>
        <v>0</v>
      </c>
      <c r="R13" s="186">
        <f>R12+1</f>
        <v>3</v>
      </c>
      <c r="S13" s="35"/>
      <c r="T13" s="17"/>
      <c r="U13" s="22"/>
      <c r="V13" s="1"/>
      <c r="W13" s="1"/>
      <c r="X13" s="43"/>
      <c r="Y13" s="43" t="e">
        <f t="shared" si="7"/>
        <v>#DIV/0!</v>
      </c>
      <c r="Z13" s="135" t="e">
        <f t="shared" si="8"/>
        <v>#DIV/0!</v>
      </c>
      <c r="AA13" s="40"/>
      <c r="AB13" s="150" t="e">
        <f t="shared" si="9"/>
        <v>#DIV/0!</v>
      </c>
      <c r="AD13" s="186">
        <f t="shared" ref="AD13:AD14" si="10">AD12+1</f>
        <v>3</v>
      </c>
      <c r="AE13" s="36" t="s">
        <v>83</v>
      </c>
      <c r="AF13" s="37" t="s">
        <v>70</v>
      </c>
      <c r="AG13" s="22">
        <v>33831</v>
      </c>
      <c r="AH13" s="43">
        <v>15</v>
      </c>
      <c r="AI13" s="43">
        <v>4.4000000000000004</v>
      </c>
      <c r="AJ13" s="43">
        <v>4.8</v>
      </c>
      <c r="AK13" s="43">
        <f>AVERAGE(AI13:AJ13)</f>
        <v>4.5999999999999996</v>
      </c>
      <c r="AL13" s="135">
        <f>+AH13-AK13</f>
        <v>10.4</v>
      </c>
      <c r="AM13" s="40"/>
      <c r="AN13" s="150">
        <f t="shared" si="6"/>
        <v>10.4</v>
      </c>
      <c r="AP13" s="230">
        <v>2</v>
      </c>
      <c r="AQ13" s="229" t="s">
        <v>83</v>
      </c>
      <c r="AR13" s="223" t="s">
        <v>70</v>
      </c>
      <c r="AS13" s="224">
        <v>33831</v>
      </c>
      <c r="AT13" s="225">
        <v>15</v>
      </c>
      <c r="AU13" s="225">
        <v>2.5</v>
      </c>
      <c r="AV13" s="225">
        <v>2.6</v>
      </c>
      <c r="AW13" s="225">
        <f>AVERAGE(AU13:AV13)</f>
        <v>2.5499999999999998</v>
      </c>
      <c r="AX13" s="226">
        <f>+AT13-AW13</f>
        <v>12.45</v>
      </c>
      <c r="AY13" s="227"/>
      <c r="AZ13" s="228">
        <f>SUM(AX13-AY13)</f>
        <v>12.45</v>
      </c>
    </row>
    <row r="14" spans="1:52" ht="29.25">
      <c r="A14" s="16"/>
      <c r="B14" s="35"/>
      <c r="C14" s="37"/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8"/>
      <c r="R14" s="16"/>
      <c r="S14" s="27"/>
      <c r="T14" s="17"/>
      <c r="U14" s="22"/>
      <c r="V14" s="1"/>
      <c r="W14" s="1"/>
      <c r="X14" s="1"/>
      <c r="Y14" s="1"/>
      <c r="Z14" s="1"/>
      <c r="AA14" s="1"/>
      <c r="AB14" s="148"/>
      <c r="AD14" s="186">
        <f t="shared" si="10"/>
        <v>4</v>
      </c>
      <c r="AE14" s="35" t="s">
        <v>113</v>
      </c>
      <c r="AF14" s="37" t="s">
        <v>105</v>
      </c>
      <c r="AG14" s="22">
        <v>35528</v>
      </c>
      <c r="AH14" s="43">
        <v>15</v>
      </c>
      <c r="AI14" s="43">
        <v>5</v>
      </c>
      <c r="AJ14" s="43">
        <v>4.7</v>
      </c>
      <c r="AK14" s="43">
        <f>AVERAGE(AI14:AJ14)</f>
        <v>4.8499999999999996</v>
      </c>
      <c r="AL14" s="135">
        <f>+AH14-AK14</f>
        <v>10.15</v>
      </c>
      <c r="AM14" s="40"/>
      <c r="AN14" s="150">
        <f t="shared" si="6"/>
        <v>10.15</v>
      </c>
      <c r="AP14" s="186">
        <v>4</v>
      </c>
      <c r="AQ14" s="35" t="s">
        <v>101</v>
      </c>
      <c r="AR14" s="37" t="s">
        <v>88</v>
      </c>
      <c r="AS14" s="22">
        <v>36208</v>
      </c>
      <c r="AT14" s="43">
        <v>14.3</v>
      </c>
      <c r="AU14" s="43">
        <v>2</v>
      </c>
      <c r="AV14" s="43">
        <v>1.8</v>
      </c>
      <c r="AW14" s="43">
        <f>AVERAGE(AU14:AV14)</f>
        <v>1.9</v>
      </c>
      <c r="AX14" s="135">
        <f>+AT14-AW14</f>
        <v>12.4</v>
      </c>
      <c r="AY14" s="40"/>
      <c r="AZ14" s="150">
        <f>SUM(AX14-AY14)</f>
        <v>12.4</v>
      </c>
    </row>
    <row r="15" spans="1:52" ht="31.5">
      <c r="A15" s="16"/>
      <c r="B15" s="21"/>
      <c r="C15" s="17"/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8"/>
      <c r="R15" s="16"/>
      <c r="S15" s="27"/>
      <c r="T15" s="17"/>
      <c r="U15" s="22"/>
      <c r="V15" s="17"/>
      <c r="W15" s="17"/>
      <c r="X15" s="17"/>
      <c r="Y15" s="28"/>
      <c r="Z15" s="28"/>
      <c r="AA15" s="28"/>
      <c r="AB15" s="29"/>
      <c r="AC15" s="11"/>
      <c r="AD15" s="16"/>
      <c r="AE15" s="35"/>
      <c r="AF15" s="37"/>
      <c r="AG15" s="22"/>
      <c r="AH15" s="43"/>
      <c r="AI15" s="43"/>
      <c r="AJ15" s="43"/>
      <c r="AK15" s="43" t="e">
        <f t="shared" ref="AK15:AK16" si="11">AVERAGE(AI15:AJ15)</f>
        <v>#DIV/0!</v>
      </c>
      <c r="AL15" s="135" t="e">
        <f t="shared" ref="AL15:AL16" si="12">+AH15-AK15</f>
        <v>#DIV/0!</v>
      </c>
      <c r="AM15" s="40"/>
      <c r="AN15" s="150" t="e">
        <f t="shared" ref="AN15:AN16" si="13">SUM(AL15-AM15)</f>
        <v>#DIV/0!</v>
      </c>
      <c r="AP15" s="16">
        <v>5</v>
      </c>
      <c r="AQ15" s="35" t="s">
        <v>102</v>
      </c>
      <c r="AR15" s="37" t="s">
        <v>88</v>
      </c>
      <c r="AS15" s="22">
        <v>34794</v>
      </c>
      <c r="AT15" s="43">
        <v>14.3</v>
      </c>
      <c r="AU15" s="43">
        <v>3.7</v>
      </c>
      <c r="AV15" s="43">
        <v>3.4</v>
      </c>
      <c r="AW15" s="43">
        <f>AVERAGE(AU15:AV15)</f>
        <v>3.55</v>
      </c>
      <c r="AX15" s="135">
        <f>+AT15-AW15</f>
        <v>10.75</v>
      </c>
      <c r="AY15" s="40"/>
      <c r="AZ15" s="150">
        <f>SUM(AX15-AY15)</f>
        <v>10.75</v>
      </c>
    </row>
    <row r="16" spans="1:52" ht="31.5">
      <c r="A16" s="16"/>
      <c r="B16" s="21"/>
      <c r="C16" s="17"/>
      <c r="D16" s="22"/>
      <c r="E16" s="22"/>
      <c r="F16" s="23"/>
      <c r="G16" s="23"/>
      <c r="H16" s="24"/>
      <c r="I16" s="23"/>
      <c r="J16" s="24"/>
      <c r="K16" s="25"/>
      <c r="L16" s="25"/>
      <c r="M16" s="25"/>
      <c r="N16" s="25"/>
      <c r="O16" s="25"/>
      <c r="P16" s="26"/>
      <c r="Q16" s="155"/>
      <c r="R16" s="16"/>
      <c r="S16" s="27"/>
      <c r="T16" s="17"/>
      <c r="U16" s="22"/>
      <c r="V16" s="17"/>
      <c r="W16" s="17"/>
      <c r="X16" s="17"/>
      <c r="Y16" s="28"/>
      <c r="Z16" s="28"/>
      <c r="AA16" s="28"/>
      <c r="AB16" s="29"/>
      <c r="AC16" s="11"/>
      <c r="AD16" s="16"/>
      <c r="AE16" s="35"/>
      <c r="AF16" s="37"/>
      <c r="AG16" s="22"/>
      <c r="AH16" s="43"/>
      <c r="AI16" s="43"/>
      <c r="AJ16" s="43"/>
      <c r="AK16" s="43" t="e">
        <f t="shared" si="11"/>
        <v>#DIV/0!</v>
      </c>
      <c r="AL16" s="135" t="e">
        <f t="shared" si="12"/>
        <v>#DIV/0!</v>
      </c>
      <c r="AM16" s="40"/>
      <c r="AN16" s="150" t="e">
        <f t="shared" si="13"/>
        <v>#DIV/0!</v>
      </c>
      <c r="AP16" s="16"/>
      <c r="AQ16" s="35"/>
      <c r="AR16" s="170"/>
      <c r="AS16" s="22"/>
      <c r="AT16" s="43"/>
      <c r="AU16" s="43"/>
      <c r="AV16" s="43"/>
      <c r="AW16" s="43" t="e">
        <f t="shared" ref="AW16" si="14">AVERAGE(AU16:AV16)</f>
        <v>#DIV/0!</v>
      </c>
      <c r="AX16" s="135" t="e">
        <f t="shared" ref="AX16" si="15">+AT16-AW16</f>
        <v>#DIV/0!</v>
      </c>
      <c r="AY16" s="40"/>
      <c r="AZ16" s="150" t="e">
        <f t="shared" ref="AZ16" si="16">SUM(AX16-AY16)</f>
        <v>#DIV/0!</v>
      </c>
    </row>
    <row r="17" spans="1:52">
      <c r="A17" s="16"/>
      <c r="B17" s="21"/>
      <c r="C17" s="17"/>
      <c r="D17" s="22"/>
      <c r="E17" s="22"/>
      <c r="F17" s="23"/>
      <c r="G17" s="23"/>
      <c r="H17" s="24"/>
      <c r="I17" s="23"/>
      <c r="J17" s="24"/>
      <c r="K17" s="25"/>
      <c r="L17" s="25"/>
      <c r="M17" s="25"/>
      <c r="N17" s="25"/>
      <c r="O17" s="25"/>
      <c r="P17" s="26"/>
      <c r="Q17" s="155"/>
      <c r="R17" s="16"/>
      <c r="S17" s="27"/>
      <c r="T17" s="17"/>
      <c r="U17" s="22"/>
      <c r="V17" s="17"/>
      <c r="W17" s="17"/>
      <c r="X17" s="17"/>
      <c r="Y17" s="28"/>
      <c r="Z17" s="28"/>
      <c r="AA17" s="28"/>
      <c r="AB17" s="29"/>
      <c r="AC17" s="11"/>
      <c r="AD17" s="16"/>
      <c r="AE17" s="35"/>
      <c r="AF17" s="20"/>
      <c r="AG17" s="22"/>
      <c r="AH17" s="43"/>
      <c r="AI17" s="43"/>
      <c r="AJ17" s="43"/>
      <c r="AK17" s="43"/>
      <c r="AL17" s="135"/>
      <c r="AM17" s="40"/>
      <c r="AN17" s="150"/>
      <c r="AP17" s="16"/>
      <c r="AQ17" s="35"/>
      <c r="AR17" s="20"/>
      <c r="AS17" s="22"/>
      <c r="AT17" s="43"/>
      <c r="AU17" s="43"/>
      <c r="AV17" s="43"/>
      <c r="AW17" s="43"/>
      <c r="AX17" s="135"/>
      <c r="AY17" s="40"/>
      <c r="AZ17" s="150"/>
    </row>
    <row r="18" spans="1:52" ht="30" customHeight="1">
      <c r="A18" s="143"/>
      <c r="B18" s="1"/>
      <c r="C18" s="1"/>
      <c r="D18" s="1"/>
      <c r="E18" s="1"/>
      <c r="F18" s="1"/>
      <c r="G18" s="1"/>
      <c r="H18" s="1"/>
      <c r="I18" s="1"/>
      <c r="J18" s="1"/>
      <c r="K18" s="1"/>
      <c r="L18" s="34"/>
      <c r="M18" s="34"/>
      <c r="N18" s="34"/>
      <c r="O18" s="34"/>
      <c r="P18" s="156"/>
      <c r="Q18" s="31"/>
      <c r="R18" s="16"/>
      <c r="S18" s="27"/>
      <c r="T18" s="17"/>
      <c r="U18" s="22"/>
      <c r="V18" s="17"/>
      <c r="W18" s="17"/>
      <c r="X18" s="17"/>
      <c r="Y18" s="28"/>
      <c r="Z18" s="28"/>
      <c r="AA18" s="28"/>
      <c r="AB18" s="29"/>
      <c r="AC18" s="11"/>
      <c r="AD18" s="16"/>
      <c r="AE18" s="35"/>
      <c r="AF18" s="37"/>
      <c r="AG18" s="22"/>
      <c r="AH18" s="43"/>
      <c r="AI18" s="43"/>
      <c r="AJ18" s="43"/>
      <c r="AK18" s="43"/>
      <c r="AL18" s="135"/>
      <c r="AM18" s="40"/>
      <c r="AN18" s="150"/>
      <c r="AP18" s="16"/>
      <c r="AQ18" s="35"/>
      <c r="AR18" s="37"/>
      <c r="AS18" s="22"/>
      <c r="AT18" s="43"/>
      <c r="AU18" s="43"/>
      <c r="AV18" s="43"/>
      <c r="AW18" s="43"/>
      <c r="AX18" s="135"/>
      <c r="AY18" s="40"/>
      <c r="AZ18" s="150"/>
    </row>
    <row r="19" spans="1:52" ht="16.5" thickBo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6"/>
      <c r="M19" s="146"/>
      <c r="N19" s="146"/>
      <c r="O19" s="146"/>
      <c r="P19" s="157"/>
      <c r="Q19" s="31"/>
      <c r="R19" s="55"/>
      <c r="S19" s="159"/>
      <c r="T19" s="57"/>
      <c r="U19" s="58"/>
      <c r="V19" s="57"/>
      <c r="W19" s="57"/>
      <c r="X19" s="57"/>
      <c r="Y19" s="59"/>
      <c r="Z19" s="59"/>
      <c r="AA19" s="59"/>
      <c r="AB19" s="60"/>
      <c r="AC19" s="11"/>
      <c r="AD19" s="55"/>
      <c r="AE19" s="160"/>
      <c r="AF19" s="161"/>
      <c r="AG19" s="162"/>
      <c r="AH19" s="162"/>
      <c r="AI19" s="163"/>
      <c r="AJ19" s="163"/>
      <c r="AK19" s="163"/>
      <c r="AL19" s="59"/>
      <c r="AM19" s="59"/>
      <c r="AN19" s="60"/>
      <c r="AO19" s="11"/>
      <c r="AP19" s="55"/>
      <c r="AQ19" s="160"/>
      <c r="AR19" s="161"/>
      <c r="AS19" s="162"/>
      <c r="AT19" s="162"/>
      <c r="AU19" s="163"/>
      <c r="AV19" s="163"/>
      <c r="AW19" s="163"/>
      <c r="AX19" s="59"/>
      <c r="AY19" s="59"/>
      <c r="AZ19" s="60"/>
    </row>
    <row r="20" spans="1:52">
      <c r="L20" s="5"/>
      <c r="M20" s="5"/>
      <c r="N20" s="87"/>
      <c r="O20" s="87"/>
      <c r="P20" s="87"/>
      <c r="Q20" s="87"/>
    </row>
    <row r="21" spans="1:52">
      <c r="L21" s="11"/>
      <c r="M21" s="11"/>
      <c r="N21" s="11"/>
      <c r="O21" s="11"/>
      <c r="P21" s="11"/>
      <c r="Q21" s="11"/>
    </row>
    <row r="22" spans="1:52" ht="37.5" customHeight="1">
      <c r="L22" s="15"/>
      <c r="M22" s="15"/>
      <c r="N22" s="15"/>
      <c r="O22" s="15"/>
      <c r="P22" s="15"/>
      <c r="Q22" s="15"/>
    </row>
    <row r="23" spans="1:52">
      <c r="L23" s="15"/>
      <c r="M23" s="15"/>
      <c r="N23" s="15"/>
      <c r="O23" s="15"/>
      <c r="P23" s="15"/>
      <c r="Q23" s="15"/>
    </row>
    <row r="24" spans="1:52">
      <c r="L24" s="32"/>
      <c r="M24" s="32"/>
      <c r="N24" s="32"/>
      <c r="O24" s="32"/>
      <c r="P24" s="32"/>
      <c r="Q24" s="32"/>
    </row>
    <row r="25" spans="1:52">
      <c r="L25" s="32"/>
      <c r="M25" s="32"/>
      <c r="N25" s="32"/>
      <c r="O25" s="32"/>
      <c r="P25" s="32"/>
      <c r="Q25" s="32"/>
    </row>
    <row r="26" spans="1:52">
      <c r="L26" s="32"/>
      <c r="M26" s="32"/>
      <c r="N26" s="32"/>
      <c r="O26" s="32"/>
      <c r="P26" s="32"/>
      <c r="Q26" s="32"/>
    </row>
    <row r="27" spans="1:52">
      <c r="L27" s="32"/>
      <c r="M27" s="32"/>
      <c r="N27" s="32"/>
      <c r="O27" s="32"/>
      <c r="P27" s="32"/>
      <c r="Q27" s="32"/>
    </row>
    <row r="28" spans="1:52">
      <c r="L28" s="32"/>
      <c r="M28" s="32"/>
      <c r="N28" s="32"/>
      <c r="O28" s="32"/>
      <c r="P28" s="32"/>
      <c r="Q28" s="32"/>
    </row>
    <row r="29" spans="1:52">
      <c r="L29" s="11"/>
      <c r="M29" s="11"/>
      <c r="N29" s="11"/>
      <c r="O29" s="11"/>
      <c r="P29" s="11"/>
      <c r="Q29" s="11"/>
    </row>
    <row r="30" spans="1:52">
      <c r="L30" s="11"/>
      <c r="M30" s="11"/>
      <c r="N30" s="11"/>
      <c r="O30" s="11"/>
      <c r="P30" s="11"/>
      <c r="Q30" s="11"/>
    </row>
    <row r="31" spans="1:52">
      <c r="L31" s="11"/>
      <c r="M31" s="11"/>
      <c r="N31" s="11"/>
      <c r="O31" s="11"/>
      <c r="P31" s="11"/>
      <c r="Q31" s="11"/>
    </row>
  </sheetData>
  <sortState ref="AQ11:AZ15">
    <sortCondition descending="1" ref="AZ11"/>
  </sortState>
  <mergeCells count="47">
    <mergeCell ref="AT9:AX9"/>
    <mergeCell ref="AY9:AY10"/>
    <mergeCell ref="AU10:AV10"/>
    <mergeCell ref="AM9:AM10"/>
    <mergeCell ref="AP9:AP10"/>
    <mergeCell ref="AQ9:AQ10"/>
    <mergeCell ref="AR9:AR10"/>
    <mergeCell ref="AS9:AS10"/>
    <mergeCell ref="AD9:AD10"/>
    <mergeCell ref="AE9:AE10"/>
    <mergeCell ref="AF9:AF10"/>
    <mergeCell ref="AG9:AG10"/>
    <mergeCell ref="AH9:AL9"/>
    <mergeCell ref="R9:R10"/>
    <mergeCell ref="S9:S10"/>
    <mergeCell ref="T9:T10"/>
    <mergeCell ref="U9:U10"/>
    <mergeCell ref="E9:N9"/>
    <mergeCell ref="O9:O10"/>
    <mergeCell ref="A9:A10"/>
    <mergeCell ref="B9:B10"/>
    <mergeCell ref="C9:C10"/>
    <mergeCell ref="D9:D10"/>
    <mergeCell ref="AD2:AN2"/>
    <mergeCell ref="AD3:AN3"/>
    <mergeCell ref="AD4:AN4"/>
    <mergeCell ref="AD5:AN5"/>
    <mergeCell ref="AD7:AN7"/>
    <mergeCell ref="AI10:AJ10"/>
    <mergeCell ref="AA9:AA10"/>
    <mergeCell ref="V9:Z9"/>
    <mergeCell ref="W10:X10"/>
    <mergeCell ref="R2:AB2"/>
    <mergeCell ref="A5:P5"/>
    <mergeCell ref="A7:P7"/>
    <mergeCell ref="AP2:AZ2"/>
    <mergeCell ref="AP3:AZ3"/>
    <mergeCell ref="AP4:AZ4"/>
    <mergeCell ref="AP5:AZ5"/>
    <mergeCell ref="AP7:AZ7"/>
    <mergeCell ref="R5:AB5"/>
    <mergeCell ref="R7:AB7"/>
    <mergeCell ref="A2:P2"/>
    <mergeCell ref="A3:P3"/>
    <mergeCell ref="A4:P4"/>
    <mergeCell ref="R3:AB3"/>
    <mergeCell ref="R4:A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18"/>
  <sheetViews>
    <sheetView topLeftCell="R1" workbookViewId="0">
      <selection activeCell="AE11" sqref="AE11"/>
    </sheetView>
  </sheetViews>
  <sheetFormatPr defaultRowHeight="15"/>
  <cols>
    <col min="1" max="1" width="4.28515625" customWidth="1"/>
    <col min="2" max="2" width="12.42578125" customWidth="1"/>
    <col min="3" max="3" width="10.5703125" customWidth="1"/>
    <col min="5" max="13" width="3.7109375" customWidth="1"/>
    <col min="14" max="14" width="6.7109375" customWidth="1"/>
    <col min="15" max="15" width="3.5703125" customWidth="1"/>
    <col min="16" max="17" width="9.5703125" customWidth="1"/>
    <col min="18" max="18" width="3.85546875" customWidth="1"/>
    <col min="19" max="19" width="14.7109375" customWidth="1"/>
    <col min="22" max="23" width="2.7109375" customWidth="1"/>
    <col min="24" max="24" width="4" customWidth="1"/>
    <col min="25" max="25" width="4.42578125" customWidth="1"/>
    <col min="27" max="27" width="3.7109375" customWidth="1"/>
    <col min="30" max="30" width="4.42578125" customWidth="1"/>
    <col min="31" max="31" width="18.28515625" customWidth="1"/>
    <col min="32" max="32" width="12.28515625" customWidth="1"/>
    <col min="34" max="35" width="2.7109375" customWidth="1"/>
    <col min="36" max="36" width="3" customWidth="1"/>
    <col min="37" max="37" width="3.85546875" customWidth="1"/>
    <col min="38" max="38" width="7.7109375" customWidth="1"/>
    <col min="39" max="39" width="3.28515625" customWidth="1"/>
  </cols>
  <sheetData>
    <row r="1" spans="1:4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2"/>
      <c r="S1" s="13"/>
      <c r="T1" s="13"/>
      <c r="U1" s="13"/>
      <c r="V1" s="13"/>
      <c r="W1" s="13"/>
      <c r="X1" s="13"/>
      <c r="Y1" s="13"/>
      <c r="Z1" s="13"/>
      <c r="AA1" s="13"/>
      <c r="AB1" s="14"/>
      <c r="AC1" s="11"/>
      <c r="AD1" s="12"/>
      <c r="AE1" s="13"/>
      <c r="AF1" s="13"/>
      <c r="AG1" s="13"/>
      <c r="AH1" s="13"/>
      <c r="AI1" s="13"/>
      <c r="AJ1" s="13"/>
      <c r="AK1" s="13"/>
      <c r="AL1" s="13"/>
      <c r="AM1" s="13"/>
      <c r="AN1" s="14"/>
    </row>
    <row r="2" spans="1:44">
      <c r="A2" s="284" t="s">
        <v>48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85"/>
      <c r="Q2" s="87"/>
      <c r="R2" s="284" t="s">
        <v>48</v>
      </c>
      <c r="S2" s="236"/>
      <c r="T2" s="236"/>
      <c r="U2" s="236"/>
      <c r="V2" s="236"/>
      <c r="W2" s="236"/>
      <c r="X2" s="236"/>
      <c r="Y2" s="236"/>
      <c r="Z2" s="236"/>
      <c r="AA2" s="236"/>
      <c r="AB2" s="285"/>
      <c r="AC2" s="87"/>
      <c r="AD2" s="284" t="s">
        <v>48</v>
      </c>
      <c r="AE2" s="236"/>
      <c r="AF2" s="236"/>
      <c r="AG2" s="236"/>
      <c r="AH2" s="236"/>
      <c r="AI2" s="236"/>
      <c r="AJ2" s="236"/>
      <c r="AK2" s="236"/>
      <c r="AL2" s="236"/>
      <c r="AM2" s="236"/>
      <c r="AN2" s="285"/>
    </row>
    <row r="3" spans="1:44">
      <c r="A3" s="284" t="s">
        <v>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85"/>
      <c r="Q3" s="87"/>
      <c r="R3" s="284" t="s">
        <v>0</v>
      </c>
      <c r="S3" s="236"/>
      <c r="T3" s="236"/>
      <c r="U3" s="236"/>
      <c r="V3" s="236"/>
      <c r="W3" s="236"/>
      <c r="X3" s="236"/>
      <c r="Y3" s="236"/>
      <c r="Z3" s="236"/>
      <c r="AA3" s="236"/>
      <c r="AB3" s="285"/>
      <c r="AC3" s="87"/>
      <c r="AD3" s="284" t="s">
        <v>0</v>
      </c>
      <c r="AE3" s="236"/>
      <c r="AF3" s="236"/>
      <c r="AG3" s="236"/>
      <c r="AH3" s="236"/>
      <c r="AI3" s="236"/>
      <c r="AJ3" s="236"/>
      <c r="AK3" s="236"/>
      <c r="AL3" s="236"/>
      <c r="AM3" s="236"/>
      <c r="AN3" s="285"/>
    </row>
    <row r="4" spans="1:44" ht="15.75">
      <c r="A4" s="281" t="s">
        <v>45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90"/>
      <c r="R4" s="281" t="s">
        <v>44</v>
      </c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90"/>
      <c r="AD4" s="281" t="s">
        <v>44</v>
      </c>
      <c r="AE4" s="282"/>
      <c r="AF4" s="282"/>
      <c r="AG4" s="282"/>
      <c r="AH4" s="282"/>
      <c r="AI4" s="282"/>
      <c r="AJ4" s="282"/>
      <c r="AK4" s="282"/>
      <c r="AL4" s="282"/>
      <c r="AM4" s="282"/>
      <c r="AN4" s="283"/>
    </row>
    <row r="5" spans="1:44" ht="15.75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90"/>
      <c r="R5" s="281"/>
      <c r="S5" s="282"/>
      <c r="T5" s="282"/>
      <c r="U5" s="282"/>
      <c r="V5" s="282"/>
      <c r="W5" s="282"/>
      <c r="X5" s="282"/>
      <c r="Y5" s="282"/>
      <c r="Z5" s="282"/>
      <c r="AA5" s="282"/>
      <c r="AB5" s="283"/>
      <c r="AC5" s="90"/>
      <c r="AD5" s="281"/>
      <c r="AE5" s="282"/>
      <c r="AF5" s="282"/>
      <c r="AG5" s="282"/>
      <c r="AH5" s="282"/>
      <c r="AI5" s="282"/>
      <c r="AJ5" s="282"/>
      <c r="AK5" s="282"/>
      <c r="AL5" s="282"/>
      <c r="AM5" s="282"/>
      <c r="AN5" s="283"/>
    </row>
    <row r="6" spans="1:44">
      <c r="A6" s="284" t="s">
        <v>19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85"/>
      <c r="Q6" s="87"/>
      <c r="R6" s="284" t="s">
        <v>20</v>
      </c>
      <c r="S6" s="236"/>
      <c r="T6" s="236"/>
      <c r="U6" s="236"/>
      <c r="V6" s="236"/>
      <c r="W6" s="236"/>
      <c r="X6" s="236"/>
      <c r="Y6" s="236"/>
      <c r="Z6" s="236"/>
      <c r="AA6" s="236"/>
      <c r="AB6" s="285"/>
      <c r="AC6" s="87"/>
      <c r="AD6" s="284" t="s">
        <v>21</v>
      </c>
      <c r="AE6" s="236"/>
      <c r="AF6" s="236"/>
      <c r="AG6" s="236"/>
      <c r="AH6" s="236"/>
      <c r="AI6" s="236"/>
      <c r="AJ6" s="236"/>
      <c r="AK6" s="236"/>
      <c r="AL6" s="236"/>
      <c r="AM6" s="236"/>
      <c r="AN6" s="285"/>
    </row>
    <row r="7" spans="1:44" ht="15.75" customHeight="1" thickBot="1">
      <c r="A7" s="92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93"/>
      <c r="Q7" s="87"/>
      <c r="R7" s="154"/>
      <c r="S7" s="152"/>
      <c r="T7" s="152"/>
      <c r="U7" s="152"/>
      <c r="V7" s="152"/>
      <c r="W7" s="152"/>
      <c r="X7" s="152"/>
      <c r="Y7" s="152"/>
      <c r="Z7" s="152"/>
      <c r="AA7" s="152"/>
      <c r="AB7" s="165"/>
      <c r="AC7" s="87"/>
      <c r="AD7" s="92"/>
      <c r="AE7" s="87"/>
      <c r="AF7" s="87"/>
      <c r="AG7" s="87"/>
      <c r="AH7" s="87"/>
      <c r="AI7" s="87"/>
      <c r="AJ7" s="87"/>
      <c r="AK7" s="87"/>
      <c r="AL7" s="87"/>
      <c r="AM7" s="87"/>
      <c r="AN7" s="93"/>
    </row>
    <row r="8" spans="1:44">
      <c r="A8" s="292" t="s">
        <v>1</v>
      </c>
      <c r="B8" s="293" t="s">
        <v>2</v>
      </c>
      <c r="C8" s="293" t="s">
        <v>3</v>
      </c>
      <c r="D8" s="293" t="s">
        <v>18</v>
      </c>
      <c r="E8" s="291" t="s">
        <v>39</v>
      </c>
      <c r="F8" s="291"/>
      <c r="G8" s="291"/>
      <c r="H8" s="291"/>
      <c r="I8" s="291"/>
      <c r="J8" s="291"/>
      <c r="K8" s="291"/>
      <c r="L8" s="291"/>
      <c r="M8" s="291"/>
      <c r="N8" s="291"/>
      <c r="O8" s="273" t="s">
        <v>12</v>
      </c>
      <c r="P8" s="148" t="s">
        <v>41</v>
      </c>
      <c r="Q8" s="11"/>
      <c r="R8" s="290" t="s">
        <v>1</v>
      </c>
      <c r="S8" s="280" t="s">
        <v>2</v>
      </c>
      <c r="T8" s="280" t="s">
        <v>3</v>
      </c>
      <c r="U8" s="280" t="s">
        <v>18</v>
      </c>
      <c r="V8" s="294" t="s">
        <v>10</v>
      </c>
      <c r="W8" s="295"/>
      <c r="X8" s="295"/>
      <c r="Y8" s="295"/>
      <c r="Z8" s="296"/>
      <c r="AA8" s="247" t="s">
        <v>12</v>
      </c>
      <c r="AB8" s="147" t="s">
        <v>41</v>
      </c>
      <c r="AC8" s="11"/>
      <c r="AD8" s="297" t="s">
        <v>1</v>
      </c>
      <c r="AE8" s="299" t="s">
        <v>2</v>
      </c>
      <c r="AF8" s="299" t="s">
        <v>3</v>
      </c>
      <c r="AG8" s="299" t="s">
        <v>18</v>
      </c>
      <c r="AH8" s="254" t="s">
        <v>11</v>
      </c>
      <c r="AI8" s="255"/>
      <c r="AJ8" s="255"/>
      <c r="AK8" s="255"/>
      <c r="AL8" s="256"/>
      <c r="AM8" s="273" t="s">
        <v>12</v>
      </c>
      <c r="AN8" s="1" t="s">
        <v>41</v>
      </c>
      <c r="AO8" s="50"/>
      <c r="AP8" s="15"/>
      <c r="AQ8" s="51"/>
      <c r="AR8" s="52"/>
    </row>
    <row r="9" spans="1:44" ht="72.75" customHeight="1">
      <c r="A9" s="292"/>
      <c r="B9" s="293"/>
      <c r="C9" s="293"/>
      <c r="D9" s="293"/>
      <c r="E9" s="18" t="s">
        <v>33</v>
      </c>
      <c r="F9" s="18" t="s">
        <v>5</v>
      </c>
      <c r="G9" s="18" t="s">
        <v>5</v>
      </c>
      <c r="H9" s="46" t="s">
        <v>6</v>
      </c>
      <c r="I9" s="46" t="s">
        <v>36</v>
      </c>
      <c r="J9" s="19" t="s">
        <v>7</v>
      </c>
      <c r="K9" s="18" t="s">
        <v>7</v>
      </c>
      <c r="L9" s="46" t="s">
        <v>8</v>
      </c>
      <c r="M9" s="46" t="s">
        <v>37</v>
      </c>
      <c r="N9" s="88" t="s">
        <v>42</v>
      </c>
      <c r="O9" s="273"/>
      <c r="P9" s="149" t="s">
        <v>13</v>
      </c>
      <c r="R9" s="292"/>
      <c r="S9" s="293"/>
      <c r="T9" s="293"/>
      <c r="U9" s="293"/>
      <c r="V9" s="18" t="s">
        <v>33</v>
      </c>
      <c r="W9" s="274" t="s">
        <v>34</v>
      </c>
      <c r="X9" s="274"/>
      <c r="Y9" s="18" t="s">
        <v>35</v>
      </c>
      <c r="Z9" s="142" t="s">
        <v>10</v>
      </c>
      <c r="AA9" s="273"/>
      <c r="AB9" s="149" t="s">
        <v>13</v>
      </c>
      <c r="AC9" s="15"/>
      <c r="AD9" s="298"/>
      <c r="AE9" s="280"/>
      <c r="AF9" s="280"/>
      <c r="AG9" s="280"/>
      <c r="AH9" s="18" t="s">
        <v>33</v>
      </c>
      <c r="AI9" s="274" t="s">
        <v>34</v>
      </c>
      <c r="AJ9" s="274"/>
      <c r="AK9" s="18" t="s">
        <v>35</v>
      </c>
      <c r="AL9" s="142" t="s">
        <v>11</v>
      </c>
      <c r="AM9" s="273"/>
      <c r="AN9" s="149" t="s">
        <v>13</v>
      </c>
      <c r="AO9" s="50"/>
      <c r="AP9" s="15"/>
      <c r="AQ9" s="51"/>
      <c r="AR9" s="52"/>
    </row>
    <row r="10" spans="1:44" ht="30" customHeight="1">
      <c r="A10" s="53">
        <v>1</v>
      </c>
      <c r="B10" s="35" t="s">
        <v>127</v>
      </c>
      <c r="C10" s="37" t="s">
        <v>59</v>
      </c>
      <c r="D10" s="22">
        <v>33359</v>
      </c>
      <c r="E10" s="74">
        <v>15</v>
      </c>
      <c r="F10" s="43">
        <v>1.4</v>
      </c>
      <c r="G10" s="43">
        <v>1.6</v>
      </c>
      <c r="H10" s="74">
        <f>AVERAGE(F10:G10)</f>
        <v>1.5</v>
      </c>
      <c r="I10" s="74">
        <f>E10-H10</f>
        <v>13.5</v>
      </c>
      <c r="J10" s="43">
        <v>1.4</v>
      </c>
      <c r="K10" s="43">
        <v>1.6</v>
      </c>
      <c r="L10" s="74">
        <f>AVERAGE(J10:K10)</f>
        <v>1.5</v>
      </c>
      <c r="M10" s="74">
        <f>E10-L10</f>
        <v>13.5</v>
      </c>
      <c r="N10" s="78">
        <f>MAX(I10,M10)</f>
        <v>13.5</v>
      </c>
      <c r="O10" s="41"/>
      <c r="P10" s="177">
        <f>SUM(N10-O10)</f>
        <v>13.5</v>
      </c>
      <c r="R10" s="16">
        <v>1</v>
      </c>
      <c r="S10" s="35"/>
      <c r="T10" s="37"/>
      <c r="U10" s="22"/>
      <c r="V10" s="43"/>
      <c r="W10" s="43"/>
      <c r="X10" s="43"/>
      <c r="Y10" s="43" t="e">
        <f>AVERAGE(W10:X10)</f>
        <v>#DIV/0!</v>
      </c>
      <c r="Z10" s="135" t="e">
        <f>+V10-Y10</f>
        <v>#DIV/0!</v>
      </c>
      <c r="AA10" s="40"/>
      <c r="AB10" s="176" t="e">
        <f>SUM(Z10-AA10)</f>
        <v>#DIV/0!</v>
      </c>
      <c r="AC10" s="164"/>
      <c r="AD10" s="16">
        <v>1</v>
      </c>
      <c r="AE10" s="35" t="s">
        <v>127</v>
      </c>
      <c r="AF10" s="37" t="s">
        <v>59</v>
      </c>
      <c r="AG10" s="22">
        <v>33359</v>
      </c>
      <c r="AH10" s="43">
        <v>13.7</v>
      </c>
      <c r="AI10" s="43">
        <v>2.8</v>
      </c>
      <c r="AJ10" s="43">
        <v>3.3</v>
      </c>
      <c r="AK10" s="43">
        <f t="shared" ref="AK10:AK12" si="0">AVERAGE(AI10:AJ10)</f>
        <v>3.05</v>
      </c>
      <c r="AL10" s="135">
        <f t="shared" ref="AL10:AL12" si="1">+AH10-AK10</f>
        <v>10.649999999999999</v>
      </c>
      <c r="AM10" s="40"/>
      <c r="AN10" s="176">
        <f t="shared" ref="AN10:AN12" si="2">SUM(AL10-AM10)</f>
        <v>10.649999999999999</v>
      </c>
    </row>
    <row r="11" spans="1:44" ht="30" customHeight="1">
      <c r="A11" s="16">
        <f>A10+1</f>
        <v>2</v>
      </c>
      <c r="B11" s="175"/>
      <c r="C11" s="179"/>
      <c r="D11" s="22"/>
      <c r="E11" s="74"/>
      <c r="F11" s="43"/>
      <c r="G11" s="43"/>
      <c r="H11" s="74" t="e">
        <f>AVERAGE(F11:G11)</f>
        <v>#DIV/0!</v>
      </c>
      <c r="I11" s="74" t="e">
        <f>E11-H11</f>
        <v>#DIV/0!</v>
      </c>
      <c r="J11" s="43"/>
      <c r="K11" s="43"/>
      <c r="L11" s="74" t="e">
        <f>AVERAGE(J11:K11)</f>
        <v>#DIV/0!</v>
      </c>
      <c r="M11" s="74" t="e">
        <f>E11-L11</f>
        <v>#DIV/0!</v>
      </c>
      <c r="N11" s="78" t="e">
        <f>MAX(I11,M11)</f>
        <v>#DIV/0!</v>
      </c>
      <c r="O11" s="41"/>
      <c r="P11" s="177" t="e">
        <f>SUM(N11-O11)</f>
        <v>#DIV/0!</v>
      </c>
      <c r="R11" s="16">
        <f>R10+1</f>
        <v>2</v>
      </c>
      <c r="S11" s="21"/>
      <c r="T11" s="37"/>
      <c r="U11" s="22"/>
      <c r="V11" s="43"/>
      <c r="W11" s="43"/>
      <c r="X11" s="43"/>
      <c r="Y11" s="43" t="e">
        <f>AVERAGE(W11:X11)</f>
        <v>#DIV/0!</v>
      </c>
      <c r="Z11" s="135" t="e">
        <f>+V11-Y11</f>
        <v>#DIV/0!</v>
      </c>
      <c r="AA11" s="40"/>
      <c r="AB11" s="150" t="e">
        <f>SUM(Z11-AA11)</f>
        <v>#DIV/0!</v>
      </c>
      <c r="AC11" s="164"/>
      <c r="AD11" s="16">
        <f>AD10+1</f>
        <v>2</v>
      </c>
      <c r="AE11" s="35"/>
      <c r="AF11" s="37"/>
      <c r="AG11" s="22"/>
      <c r="AH11" s="43">
        <v>0</v>
      </c>
      <c r="AI11" s="43">
        <v>0</v>
      </c>
      <c r="AJ11" s="43">
        <v>0</v>
      </c>
      <c r="AK11" s="43">
        <f t="shared" si="0"/>
        <v>0</v>
      </c>
      <c r="AL11" s="135">
        <f t="shared" si="1"/>
        <v>0</v>
      </c>
      <c r="AM11" s="40"/>
      <c r="AN11" s="176">
        <f t="shared" si="2"/>
        <v>0</v>
      </c>
    </row>
    <row r="12" spans="1:44" ht="30" customHeight="1" thickBot="1">
      <c r="A12" s="186">
        <f>A11+1</f>
        <v>3</v>
      </c>
      <c r="B12" s="56"/>
      <c r="C12" s="57"/>
      <c r="D12" s="58"/>
      <c r="E12" s="61"/>
      <c r="F12" s="61"/>
      <c r="G12" s="62"/>
      <c r="H12" s="61"/>
      <c r="I12" s="61"/>
      <c r="J12" s="62"/>
      <c r="K12" s="63"/>
      <c r="L12" s="63"/>
      <c r="M12" s="145"/>
      <c r="N12" s="145"/>
      <c r="O12" s="145"/>
      <c r="P12" s="151"/>
      <c r="R12" s="186">
        <f t="shared" ref="R12:R14" si="3">R11+1</f>
        <v>3</v>
      </c>
      <c r="S12" s="27"/>
      <c r="T12" s="37"/>
      <c r="U12" s="22"/>
      <c r="V12" s="43"/>
      <c r="W12" s="43"/>
      <c r="X12" s="43"/>
      <c r="Y12" s="43" t="e">
        <f>AVERAGE(W12:X12)</f>
        <v>#DIV/0!</v>
      </c>
      <c r="Z12" s="135" t="e">
        <f>+V12-Y12</f>
        <v>#DIV/0!</v>
      </c>
      <c r="AA12" s="40"/>
      <c r="AB12" s="150" t="e">
        <f>SUM(Z12-AA12)</f>
        <v>#DIV/0!</v>
      </c>
      <c r="AC12" s="164"/>
      <c r="AD12" s="186">
        <f t="shared" ref="AD12:AD14" si="4">AD11+1</f>
        <v>3</v>
      </c>
      <c r="AE12" s="35"/>
      <c r="AF12" s="37"/>
      <c r="AG12" s="22"/>
      <c r="AH12" s="43">
        <v>0</v>
      </c>
      <c r="AI12" s="43">
        <v>0</v>
      </c>
      <c r="AJ12" s="43">
        <v>0</v>
      </c>
      <c r="AK12" s="43">
        <f t="shared" si="0"/>
        <v>0</v>
      </c>
      <c r="AL12" s="135">
        <f t="shared" si="1"/>
        <v>0</v>
      </c>
      <c r="AM12" s="40"/>
      <c r="AN12" s="176">
        <f t="shared" si="2"/>
        <v>0</v>
      </c>
    </row>
    <row r="13" spans="1:44" ht="30" customHeight="1">
      <c r="M13" s="155"/>
      <c r="N13" s="155"/>
      <c r="O13" s="155"/>
      <c r="P13" s="155"/>
      <c r="Q13" s="155"/>
      <c r="R13" s="186">
        <f t="shared" si="3"/>
        <v>4</v>
      </c>
      <c r="S13" s="35"/>
      <c r="T13" s="37"/>
      <c r="U13" s="22"/>
      <c r="V13" s="43"/>
      <c r="W13" s="43"/>
      <c r="X13" s="43"/>
      <c r="Y13" s="43" t="e">
        <f>AVERAGE(W13:X13)</f>
        <v>#DIV/0!</v>
      </c>
      <c r="Z13" s="135" t="e">
        <f>+V13-Y13</f>
        <v>#DIV/0!</v>
      </c>
      <c r="AA13" s="40"/>
      <c r="AB13" s="150" t="e">
        <f>SUM(Z13-AA13)</f>
        <v>#DIV/0!</v>
      </c>
      <c r="AC13" s="11"/>
      <c r="AD13" s="186">
        <f t="shared" si="4"/>
        <v>4</v>
      </c>
      <c r="AE13" s="21"/>
      <c r="AF13" s="37"/>
      <c r="AG13" s="22"/>
      <c r="AH13" s="43">
        <v>0</v>
      </c>
      <c r="AI13" s="43">
        <v>0</v>
      </c>
      <c r="AJ13" s="43">
        <v>0</v>
      </c>
      <c r="AK13" s="43">
        <f t="shared" ref="AK13" si="5">AVERAGE(AI13:AJ13)</f>
        <v>0</v>
      </c>
      <c r="AL13" s="135">
        <f t="shared" ref="AL13" si="6">+AH13-AK13</f>
        <v>0</v>
      </c>
      <c r="AM13" s="40"/>
      <c r="AN13" s="176">
        <f>SUM(AL13-AM13)</f>
        <v>0</v>
      </c>
    </row>
    <row r="14" spans="1:44" ht="32.25" thickBot="1">
      <c r="M14" s="155"/>
      <c r="N14" s="155"/>
      <c r="O14" s="155"/>
      <c r="P14" s="155"/>
      <c r="Q14" s="155"/>
      <c r="R14" s="186">
        <f t="shared" si="3"/>
        <v>5</v>
      </c>
      <c r="S14" s="79"/>
      <c r="T14" s="171"/>
      <c r="U14" s="58"/>
      <c r="V14" s="43"/>
      <c r="W14" s="43"/>
      <c r="X14" s="43"/>
      <c r="Y14" s="43"/>
      <c r="Z14" s="135"/>
      <c r="AA14" s="40"/>
      <c r="AB14" s="150"/>
      <c r="AC14" s="11"/>
      <c r="AD14" s="186">
        <f t="shared" si="4"/>
        <v>5</v>
      </c>
      <c r="AE14" s="27"/>
      <c r="AF14" s="37"/>
      <c r="AG14" s="58"/>
      <c r="AH14" s="43"/>
      <c r="AI14" s="43"/>
      <c r="AJ14" s="43"/>
      <c r="AK14" s="43" t="e">
        <f>AVERAGE(AI14:AJ14)</f>
        <v>#DIV/0!</v>
      </c>
      <c r="AL14" s="135" t="e">
        <f>+AH14-AK14</f>
        <v>#DIV/0!</v>
      </c>
      <c r="AM14" s="40"/>
      <c r="AN14" s="176" t="e">
        <f>SUM(AL14-AM14)</f>
        <v>#DIV/0!</v>
      </c>
    </row>
    <row r="15" spans="1:44">
      <c r="M15" s="155"/>
      <c r="N15" s="155"/>
      <c r="O15" s="155"/>
      <c r="P15" s="155"/>
      <c r="Q15" s="155"/>
      <c r="AA15" s="11"/>
      <c r="AB15" s="11"/>
      <c r="AC15" s="11"/>
      <c r="AD15" s="53"/>
      <c r="AE15" s="35"/>
      <c r="AF15" s="170"/>
      <c r="AG15" s="54"/>
      <c r="AH15" s="43"/>
      <c r="AI15" s="43"/>
      <c r="AJ15" s="43"/>
      <c r="AK15" s="43"/>
      <c r="AL15" s="135"/>
      <c r="AM15" s="40"/>
      <c r="AN15" s="150"/>
    </row>
    <row r="16" spans="1:44" ht="15.75">
      <c r="M16" s="31"/>
      <c r="N16" s="31"/>
      <c r="O16" s="31"/>
      <c r="P16" s="31"/>
      <c r="Q16" s="31"/>
      <c r="AA16" s="11"/>
      <c r="AB16" s="11"/>
      <c r="AC16" s="11"/>
    </row>
    <row r="17" spans="12:29" ht="15.75">
      <c r="M17" s="31"/>
      <c r="N17" s="31"/>
      <c r="O17" s="31"/>
      <c r="P17" s="31"/>
      <c r="Q17" s="31"/>
      <c r="AA17" s="11"/>
      <c r="AB17" s="11"/>
      <c r="AC17" s="11"/>
    </row>
    <row r="18" spans="12:29">
      <c r="L18" s="5"/>
      <c r="M18" s="87"/>
      <c r="N18" s="87"/>
      <c r="O18" s="87"/>
      <c r="P18" s="87"/>
      <c r="Q18" s="87"/>
    </row>
  </sheetData>
  <sortState ref="AE10:AN12">
    <sortCondition descending="1" ref="AN10"/>
  </sortState>
  <mergeCells count="35">
    <mergeCell ref="AD2:AN2"/>
    <mergeCell ref="AD3:AN3"/>
    <mergeCell ref="AD4:AN4"/>
    <mergeCell ref="AD5:AN5"/>
    <mergeCell ref="AH8:AL8"/>
    <mergeCell ref="AM8:AM9"/>
    <mergeCell ref="AD8:AD9"/>
    <mergeCell ref="AE8:AE9"/>
    <mergeCell ref="AF8:AF9"/>
    <mergeCell ref="AG8:AG9"/>
    <mergeCell ref="AI9:AJ9"/>
    <mergeCell ref="AD6:AN6"/>
    <mergeCell ref="U8:U9"/>
    <mergeCell ref="R6:AB6"/>
    <mergeCell ref="W9:X9"/>
    <mergeCell ref="A8:A9"/>
    <mergeCell ref="B8:B9"/>
    <mergeCell ref="C8:C9"/>
    <mergeCell ref="D8:D9"/>
    <mergeCell ref="E8:N8"/>
    <mergeCell ref="O8:O9"/>
    <mergeCell ref="A6:P6"/>
    <mergeCell ref="V8:Z8"/>
    <mergeCell ref="AA8:AA9"/>
    <mergeCell ref="R8:R9"/>
    <mergeCell ref="S8:S9"/>
    <mergeCell ref="T8:T9"/>
    <mergeCell ref="A2:P2"/>
    <mergeCell ref="A3:P3"/>
    <mergeCell ref="A4:P4"/>
    <mergeCell ref="A5:P5"/>
    <mergeCell ref="R2:AB2"/>
    <mergeCell ref="R3:AB3"/>
    <mergeCell ref="R4:AB4"/>
    <mergeCell ref="R5:AB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6"/>
  <sheetViews>
    <sheetView topLeftCell="A12" workbookViewId="0">
      <selection activeCell="AE19" sqref="AE19"/>
    </sheetView>
  </sheetViews>
  <sheetFormatPr defaultRowHeight="15"/>
  <cols>
    <col min="1" max="1" width="3.28515625" customWidth="1"/>
    <col min="2" max="2" width="11.85546875" customWidth="1"/>
    <col min="3" max="3" width="11.42578125" customWidth="1"/>
    <col min="4" max="4" width="4.28515625" customWidth="1"/>
    <col min="5" max="13" width="3.7109375" customWidth="1"/>
    <col min="14" max="14" width="2.28515625" customWidth="1"/>
    <col min="15" max="18" width="3.7109375" customWidth="1"/>
    <col min="19" max="19" width="2.85546875" customWidth="1"/>
    <col min="20" max="23" width="3.7109375" customWidth="1"/>
    <col min="24" max="24" width="4" customWidth="1"/>
    <col min="25" max="29" width="3.7109375" customWidth="1"/>
    <col min="30" max="30" width="3.4257812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</row>
    <row r="6" spans="1:31">
      <c r="A6" s="236" t="s">
        <v>22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>
      <c r="A8" s="237" t="s">
        <v>1</v>
      </c>
      <c r="B8" s="237" t="s">
        <v>2</v>
      </c>
      <c r="C8" s="237" t="s">
        <v>3</v>
      </c>
      <c r="D8" s="237" t="s">
        <v>4</v>
      </c>
      <c r="E8" s="254" t="s">
        <v>39</v>
      </c>
      <c r="F8" s="255"/>
      <c r="G8" s="255"/>
      <c r="H8" s="255"/>
      <c r="I8" s="255"/>
      <c r="J8" s="255"/>
      <c r="K8" s="255"/>
      <c r="L8" s="255"/>
      <c r="M8" s="255"/>
      <c r="N8" s="256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5"/>
      <c r="AD8" s="246" t="s">
        <v>12</v>
      </c>
      <c r="AE8" s="1" t="s">
        <v>41</v>
      </c>
    </row>
    <row r="9" spans="1:31" ht="62.25" customHeight="1">
      <c r="A9" s="238"/>
      <c r="B9" s="238"/>
      <c r="C9" s="238"/>
      <c r="D9" s="238"/>
      <c r="E9" s="95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9" t="s">
        <v>37</v>
      </c>
      <c r="N9" s="107" t="s">
        <v>14</v>
      </c>
      <c r="O9" s="95" t="s">
        <v>33</v>
      </c>
      <c r="P9" s="248" t="s">
        <v>34</v>
      </c>
      <c r="Q9" s="249"/>
      <c r="R9" s="51" t="s">
        <v>35</v>
      </c>
      <c r="S9" s="108" t="s">
        <v>9</v>
      </c>
      <c r="T9" s="102" t="s">
        <v>33</v>
      </c>
      <c r="U9" s="248" t="s">
        <v>34</v>
      </c>
      <c r="V9" s="249"/>
      <c r="W9" s="51" t="s">
        <v>35</v>
      </c>
      <c r="X9" s="109" t="s">
        <v>10</v>
      </c>
      <c r="Y9" s="95" t="s">
        <v>33</v>
      </c>
      <c r="Z9" s="250" t="s">
        <v>34</v>
      </c>
      <c r="AA9" s="251"/>
      <c r="AB9" s="51" t="s">
        <v>35</v>
      </c>
      <c r="AC9" s="110" t="s">
        <v>11</v>
      </c>
      <c r="AD9" s="247"/>
      <c r="AE9" s="91" t="s">
        <v>13</v>
      </c>
    </row>
    <row r="10" spans="1:31" ht="30" customHeight="1">
      <c r="A10" s="2">
        <v>1</v>
      </c>
      <c r="B10" s="7" t="s">
        <v>63</v>
      </c>
      <c r="C10" s="7" t="s">
        <v>65</v>
      </c>
      <c r="D10" s="38">
        <v>34836</v>
      </c>
      <c r="E10" s="44">
        <v>15</v>
      </c>
      <c r="F10" s="45">
        <v>0.6</v>
      </c>
      <c r="G10" s="45">
        <v>0.8</v>
      </c>
      <c r="H10" s="44">
        <f t="shared" ref="H10:H19" si="0">AVERAGE(F10:G10)</f>
        <v>0.7</v>
      </c>
      <c r="I10" s="44">
        <f t="shared" ref="I10:I19" si="1">E10-H10</f>
        <v>14.3</v>
      </c>
      <c r="J10" s="45">
        <v>0.8</v>
      </c>
      <c r="K10" s="45">
        <v>0.9</v>
      </c>
      <c r="L10" s="44">
        <f t="shared" ref="L10:L19" si="2">AVERAGE(J10:K10)</f>
        <v>0.85000000000000009</v>
      </c>
      <c r="M10" s="64">
        <f t="shared" ref="M10:M19" si="3">E10-L10</f>
        <v>14.15</v>
      </c>
      <c r="N10" s="71">
        <f t="shared" ref="N10:N19" si="4">AVERAGE(I10,M10)</f>
        <v>14.225000000000001</v>
      </c>
      <c r="O10" s="68">
        <v>15</v>
      </c>
      <c r="P10" s="45">
        <v>1</v>
      </c>
      <c r="Q10" s="45">
        <v>1.3</v>
      </c>
      <c r="R10" s="67">
        <f t="shared" ref="R10:R19" si="5">AVERAGE(P10:Q10)</f>
        <v>1.1499999999999999</v>
      </c>
      <c r="S10" s="71">
        <f t="shared" ref="S10:S19" si="6">O10-R10</f>
        <v>13.85</v>
      </c>
      <c r="T10" s="68">
        <v>15</v>
      </c>
      <c r="U10" s="45">
        <v>0.7</v>
      </c>
      <c r="V10" s="45">
        <v>0.8</v>
      </c>
      <c r="W10" s="67">
        <f t="shared" ref="W10:W19" si="7">AVERAGE(U10:V10)</f>
        <v>0.75</v>
      </c>
      <c r="X10" s="73">
        <f t="shared" ref="X10:X19" si="8">T10-W10</f>
        <v>14.25</v>
      </c>
      <c r="Y10" s="68">
        <v>15</v>
      </c>
      <c r="Z10" s="45">
        <v>1.4</v>
      </c>
      <c r="AA10" s="45">
        <v>1.1000000000000001</v>
      </c>
      <c r="AB10" s="67">
        <f t="shared" ref="AB10:AB19" si="9">AVERAGE(Z10:AA10)</f>
        <v>1.25</v>
      </c>
      <c r="AC10" s="73">
        <f t="shared" ref="AC10:AC19" si="10">+Y10-AB10</f>
        <v>13.75</v>
      </c>
      <c r="AD10" s="66"/>
      <c r="AE10" s="181">
        <f t="shared" ref="AE10:AE19" si="11">SUM(N10+S10+X10+AC10-AD10)</f>
        <v>56.075000000000003</v>
      </c>
    </row>
    <row r="11" spans="1:31" ht="30" customHeight="1">
      <c r="A11" s="1">
        <f>A10+1</f>
        <v>2</v>
      </c>
      <c r="B11" s="6" t="s">
        <v>51</v>
      </c>
      <c r="C11" s="6" t="s">
        <v>52</v>
      </c>
      <c r="D11" s="39">
        <v>35375</v>
      </c>
      <c r="E11" s="44">
        <v>15</v>
      </c>
      <c r="F11" s="45">
        <v>0.6</v>
      </c>
      <c r="G11" s="45">
        <v>0.9</v>
      </c>
      <c r="H11" s="44">
        <f t="shared" si="0"/>
        <v>0.75</v>
      </c>
      <c r="I11" s="44">
        <f t="shared" si="1"/>
        <v>14.25</v>
      </c>
      <c r="J11" s="45">
        <v>1.1000000000000001</v>
      </c>
      <c r="K11" s="45">
        <v>1.1000000000000001</v>
      </c>
      <c r="L11" s="44">
        <f t="shared" si="2"/>
        <v>1.1000000000000001</v>
      </c>
      <c r="M11" s="64">
        <f t="shared" si="3"/>
        <v>13.9</v>
      </c>
      <c r="N11" s="71">
        <f t="shared" si="4"/>
        <v>14.074999999999999</v>
      </c>
      <c r="O11" s="68">
        <v>15</v>
      </c>
      <c r="P11" s="45">
        <v>2</v>
      </c>
      <c r="Q11" s="45">
        <v>1.8</v>
      </c>
      <c r="R11" s="67">
        <f t="shared" si="5"/>
        <v>1.9</v>
      </c>
      <c r="S11" s="71">
        <f t="shared" si="6"/>
        <v>13.1</v>
      </c>
      <c r="T11" s="68">
        <v>15</v>
      </c>
      <c r="U11" s="45">
        <v>0.8</v>
      </c>
      <c r="V11" s="45">
        <v>1</v>
      </c>
      <c r="W11" s="67">
        <f t="shared" si="7"/>
        <v>0.9</v>
      </c>
      <c r="X11" s="73">
        <f t="shared" si="8"/>
        <v>14.1</v>
      </c>
      <c r="Y11" s="68">
        <v>15</v>
      </c>
      <c r="Z11" s="45">
        <v>1.7</v>
      </c>
      <c r="AA11" s="45">
        <v>1.6</v>
      </c>
      <c r="AB11" s="67">
        <f t="shared" si="9"/>
        <v>1.65</v>
      </c>
      <c r="AC11" s="73">
        <f t="shared" si="10"/>
        <v>13.35</v>
      </c>
      <c r="AD11" s="66"/>
      <c r="AE11" s="181">
        <f t="shared" si="11"/>
        <v>54.625</v>
      </c>
    </row>
    <row r="12" spans="1:31" ht="30" customHeight="1">
      <c r="A12" s="1">
        <f t="shared" ref="A12:A19" si="12">A11+1</f>
        <v>3</v>
      </c>
      <c r="B12" s="6" t="s">
        <v>126</v>
      </c>
      <c r="C12" s="6" t="s">
        <v>52</v>
      </c>
      <c r="D12" s="39">
        <v>36263</v>
      </c>
      <c r="E12" s="44">
        <v>15</v>
      </c>
      <c r="F12" s="45">
        <v>1</v>
      </c>
      <c r="G12" s="45">
        <v>1.2</v>
      </c>
      <c r="H12" s="44">
        <f t="shared" si="0"/>
        <v>1.1000000000000001</v>
      </c>
      <c r="I12" s="44">
        <f t="shared" si="1"/>
        <v>13.9</v>
      </c>
      <c r="J12" s="45">
        <v>1.3</v>
      </c>
      <c r="K12" s="45">
        <v>1.5</v>
      </c>
      <c r="L12" s="44">
        <f t="shared" si="2"/>
        <v>1.4</v>
      </c>
      <c r="M12" s="64">
        <f t="shared" si="3"/>
        <v>13.6</v>
      </c>
      <c r="N12" s="71">
        <f t="shared" si="4"/>
        <v>13.75</v>
      </c>
      <c r="O12" s="68">
        <v>15</v>
      </c>
      <c r="P12" s="45">
        <v>2.1</v>
      </c>
      <c r="Q12" s="45">
        <v>1.8</v>
      </c>
      <c r="R12" s="67">
        <f t="shared" si="5"/>
        <v>1.9500000000000002</v>
      </c>
      <c r="S12" s="71">
        <f t="shared" si="6"/>
        <v>13.05</v>
      </c>
      <c r="T12" s="68">
        <v>15</v>
      </c>
      <c r="U12" s="45">
        <v>1.1000000000000001</v>
      </c>
      <c r="V12" s="45">
        <v>1.2</v>
      </c>
      <c r="W12" s="67">
        <f t="shared" si="7"/>
        <v>1.1499999999999999</v>
      </c>
      <c r="X12" s="73">
        <f t="shared" si="8"/>
        <v>13.85</v>
      </c>
      <c r="Y12" s="68">
        <v>15</v>
      </c>
      <c r="Z12" s="45">
        <v>1.2</v>
      </c>
      <c r="AA12" s="45">
        <v>1.2</v>
      </c>
      <c r="AB12" s="67">
        <f t="shared" si="9"/>
        <v>1.2</v>
      </c>
      <c r="AC12" s="73">
        <f t="shared" si="10"/>
        <v>13.8</v>
      </c>
      <c r="AD12" s="66"/>
      <c r="AE12" s="181">
        <f t="shared" si="11"/>
        <v>54.45</v>
      </c>
    </row>
    <row r="13" spans="1:31" ht="30" customHeight="1">
      <c r="A13" s="1">
        <f t="shared" si="12"/>
        <v>4</v>
      </c>
      <c r="B13" s="6" t="s">
        <v>122</v>
      </c>
      <c r="C13" s="6" t="s">
        <v>121</v>
      </c>
      <c r="D13" s="39">
        <v>35341</v>
      </c>
      <c r="E13" s="44">
        <v>15</v>
      </c>
      <c r="F13" s="45">
        <v>1.4</v>
      </c>
      <c r="G13" s="45">
        <v>1.3</v>
      </c>
      <c r="H13" s="44">
        <f t="shared" si="0"/>
        <v>1.35</v>
      </c>
      <c r="I13" s="44">
        <f t="shared" si="1"/>
        <v>13.65</v>
      </c>
      <c r="J13" s="45">
        <v>1.5</v>
      </c>
      <c r="K13" s="45">
        <v>1.5</v>
      </c>
      <c r="L13" s="44">
        <f t="shared" si="2"/>
        <v>1.5</v>
      </c>
      <c r="M13" s="64">
        <f t="shared" si="3"/>
        <v>13.5</v>
      </c>
      <c r="N13" s="71">
        <f t="shared" si="4"/>
        <v>13.574999999999999</v>
      </c>
      <c r="O13" s="68">
        <v>15</v>
      </c>
      <c r="P13" s="45">
        <v>1.6</v>
      </c>
      <c r="Q13" s="45">
        <v>1.5</v>
      </c>
      <c r="R13" s="67">
        <f t="shared" si="5"/>
        <v>1.55</v>
      </c>
      <c r="S13" s="71">
        <f t="shared" si="6"/>
        <v>13.45</v>
      </c>
      <c r="T13" s="68">
        <v>15</v>
      </c>
      <c r="U13" s="45">
        <v>0.9</v>
      </c>
      <c r="V13" s="45">
        <v>1</v>
      </c>
      <c r="W13" s="67">
        <f t="shared" si="7"/>
        <v>0.95</v>
      </c>
      <c r="X13" s="73">
        <f t="shared" si="8"/>
        <v>14.05</v>
      </c>
      <c r="Y13" s="68">
        <v>15</v>
      </c>
      <c r="Z13" s="45">
        <v>1.6</v>
      </c>
      <c r="AA13" s="45">
        <v>1.7</v>
      </c>
      <c r="AB13" s="67">
        <f t="shared" si="9"/>
        <v>1.65</v>
      </c>
      <c r="AC13" s="73">
        <f t="shared" si="10"/>
        <v>13.35</v>
      </c>
      <c r="AD13" s="66"/>
      <c r="AE13" s="181">
        <f t="shared" si="11"/>
        <v>54.425000000000004</v>
      </c>
    </row>
    <row r="14" spans="1:31" ht="30" customHeight="1">
      <c r="A14" s="1">
        <f t="shared" si="12"/>
        <v>5</v>
      </c>
      <c r="B14" s="6" t="s">
        <v>71</v>
      </c>
      <c r="C14" s="6" t="s">
        <v>70</v>
      </c>
      <c r="D14" s="39">
        <v>35617</v>
      </c>
      <c r="E14" s="44">
        <v>15</v>
      </c>
      <c r="F14" s="45">
        <v>1.7</v>
      </c>
      <c r="G14" s="45">
        <v>1.4</v>
      </c>
      <c r="H14" s="44">
        <f t="shared" si="0"/>
        <v>1.5499999999999998</v>
      </c>
      <c r="I14" s="44">
        <f t="shared" si="1"/>
        <v>13.45</v>
      </c>
      <c r="J14" s="45">
        <v>1</v>
      </c>
      <c r="K14" s="45">
        <v>1.2</v>
      </c>
      <c r="L14" s="44">
        <f t="shared" si="2"/>
        <v>1.1000000000000001</v>
      </c>
      <c r="M14" s="64">
        <f t="shared" si="3"/>
        <v>13.9</v>
      </c>
      <c r="N14" s="71">
        <f t="shared" si="4"/>
        <v>13.675000000000001</v>
      </c>
      <c r="O14" s="68">
        <v>15</v>
      </c>
      <c r="P14" s="45">
        <v>2.1</v>
      </c>
      <c r="Q14" s="45">
        <v>2</v>
      </c>
      <c r="R14" s="67">
        <f t="shared" si="5"/>
        <v>2.0499999999999998</v>
      </c>
      <c r="S14" s="71">
        <f t="shared" si="6"/>
        <v>12.95</v>
      </c>
      <c r="T14" s="68">
        <v>15</v>
      </c>
      <c r="U14" s="45">
        <v>1.4</v>
      </c>
      <c r="V14" s="45">
        <v>1.3</v>
      </c>
      <c r="W14" s="67">
        <f t="shared" si="7"/>
        <v>1.35</v>
      </c>
      <c r="X14" s="73">
        <f t="shared" si="8"/>
        <v>13.65</v>
      </c>
      <c r="Y14" s="68">
        <v>15</v>
      </c>
      <c r="Z14" s="45">
        <v>1</v>
      </c>
      <c r="AA14" s="45">
        <v>0.9</v>
      </c>
      <c r="AB14" s="67">
        <f t="shared" si="9"/>
        <v>0.95</v>
      </c>
      <c r="AC14" s="73">
        <f t="shared" si="10"/>
        <v>14.05</v>
      </c>
      <c r="AD14" s="66"/>
      <c r="AE14" s="181">
        <f t="shared" si="11"/>
        <v>54.325000000000003</v>
      </c>
    </row>
    <row r="15" spans="1:31" ht="30" customHeight="1">
      <c r="A15" s="1">
        <f t="shared" si="12"/>
        <v>6</v>
      </c>
      <c r="B15" s="6" t="s">
        <v>89</v>
      </c>
      <c r="C15" s="180" t="s">
        <v>88</v>
      </c>
      <c r="D15" s="39">
        <v>36379</v>
      </c>
      <c r="E15" s="44">
        <v>15</v>
      </c>
      <c r="F15" s="45">
        <v>1.2</v>
      </c>
      <c r="G15" s="45">
        <v>1.1000000000000001</v>
      </c>
      <c r="H15" s="44">
        <f t="shared" si="0"/>
        <v>1.1499999999999999</v>
      </c>
      <c r="I15" s="44">
        <f t="shared" si="1"/>
        <v>13.85</v>
      </c>
      <c r="J15" s="45">
        <v>1.5</v>
      </c>
      <c r="K15" s="45">
        <v>1.3</v>
      </c>
      <c r="L15" s="44">
        <f t="shared" si="2"/>
        <v>1.4</v>
      </c>
      <c r="M15" s="64">
        <f t="shared" si="3"/>
        <v>13.6</v>
      </c>
      <c r="N15" s="71">
        <f t="shared" si="4"/>
        <v>13.725</v>
      </c>
      <c r="O15" s="68">
        <v>15</v>
      </c>
      <c r="P15" s="45">
        <v>3.1</v>
      </c>
      <c r="Q15" s="45">
        <v>3.1</v>
      </c>
      <c r="R15" s="67">
        <f t="shared" si="5"/>
        <v>3.1</v>
      </c>
      <c r="S15" s="71">
        <f t="shared" si="6"/>
        <v>11.9</v>
      </c>
      <c r="T15" s="68">
        <v>15</v>
      </c>
      <c r="U15" s="45">
        <v>1.3</v>
      </c>
      <c r="V15" s="45">
        <v>1.1000000000000001</v>
      </c>
      <c r="W15" s="67">
        <f t="shared" si="7"/>
        <v>1.2000000000000002</v>
      </c>
      <c r="X15" s="73">
        <f t="shared" si="8"/>
        <v>13.8</v>
      </c>
      <c r="Y15" s="68">
        <v>15</v>
      </c>
      <c r="Z15" s="45">
        <v>0.3</v>
      </c>
      <c r="AA15" s="45">
        <v>0.5</v>
      </c>
      <c r="AB15" s="67">
        <f t="shared" si="9"/>
        <v>0.4</v>
      </c>
      <c r="AC15" s="73">
        <f t="shared" si="10"/>
        <v>14.6</v>
      </c>
      <c r="AD15" s="66"/>
      <c r="AE15" s="181">
        <f t="shared" si="11"/>
        <v>54.024999999999999</v>
      </c>
    </row>
    <row r="16" spans="1:31" ht="30" customHeight="1">
      <c r="A16" s="1">
        <f t="shared" si="12"/>
        <v>7</v>
      </c>
      <c r="B16" s="6" t="s">
        <v>49</v>
      </c>
      <c r="C16" s="6" t="s">
        <v>50</v>
      </c>
      <c r="D16" s="39">
        <v>36669</v>
      </c>
      <c r="E16" s="44">
        <v>15</v>
      </c>
      <c r="F16" s="45">
        <v>0.9</v>
      </c>
      <c r="G16" s="45">
        <v>0.6</v>
      </c>
      <c r="H16" s="44">
        <f t="shared" si="0"/>
        <v>0.75</v>
      </c>
      <c r="I16" s="44">
        <f t="shared" si="1"/>
        <v>14.25</v>
      </c>
      <c r="J16" s="45">
        <v>1.1000000000000001</v>
      </c>
      <c r="K16" s="45">
        <v>1</v>
      </c>
      <c r="L16" s="44">
        <f t="shared" si="2"/>
        <v>1.05</v>
      </c>
      <c r="M16" s="64">
        <f t="shared" si="3"/>
        <v>13.95</v>
      </c>
      <c r="N16" s="71">
        <f t="shared" si="4"/>
        <v>14.1</v>
      </c>
      <c r="O16" s="68">
        <v>14.5</v>
      </c>
      <c r="P16" s="45">
        <v>3.1</v>
      </c>
      <c r="Q16" s="45">
        <v>3.2</v>
      </c>
      <c r="R16" s="67">
        <f t="shared" si="5"/>
        <v>3.1500000000000004</v>
      </c>
      <c r="S16" s="71">
        <f t="shared" si="6"/>
        <v>11.35</v>
      </c>
      <c r="T16" s="68">
        <v>15</v>
      </c>
      <c r="U16" s="45">
        <v>1.8</v>
      </c>
      <c r="V16" s="45">
        <v>1.6</v>
      </c>
      <c r="W16" s="67">
        <f t="shared" si="7"/>
        <v>1.7000000000000002</v>
      </c>
      <c r="X16" s="73">
        <f t="shared" si="8"/>
        <v>13.3</v>
      </c>
      <c r="Y16" s="68">
        <v>15</v>
      </c>
      <c r="Z16" s="45">
        <v>1.4</v>
      </c>
      <c r="AA16" s="45">
        <v>1.2</v>
      </c>
      <c r="AB16" s="67">
        <f t="shared" si="9"/>
        <v>1.2999999999999998</v>
      </c>
      <c r="AC16" s="73">
        <f t="shared" si="10"/>
        <v>13.7</v>
      </c>
      <c r="AD16" s="66"/>
      <c r="AE16" s="181">
        <f t="shared" si="11"/>
        <v>52.45</v>
      </c>
    </row>
    <row r="17" spans="1:62" ht="30" customHeight="1">
      <c r="A17" s="1">
        <f t="shared" si="12"/>
        <v>8</v>
      </c>
      <c r="B17" s="6" t="s">
        <v>62</v>
      </c>
      <c r="C17" s="6" t="s">
        <v>65</v>
      </c>
      <c r="D17" s="39">
        <v>34979</v>
      </c>
      <c r="E17" s="44">
        <v>15</v>
      </c>
      <c r="F17" s="45">
        <v>1.2</v>
      </c>
      <c r="G17" s="45">
        <v>1.4</v>
      </c>
      <c r="H17" s="44">
        <f t="shared" si="0"/>
        <v>1.2999999999999998</v>
      </c>
      <c r="I17" s="44">
        <f t="shared" si="1"/>
        <v>13.7</v>
      </c>
      <c r="J17" s="45">
        <v>1.1000000000000001</v>
      </c>
      <c r="K17" s="45">
        <v>0.9</v>
      </c>
      <c r="L17" s="44">
        <f t="shared" si="2"/>
        <v>1</v>
      </c>
      <c r="M17" s="64">
        <f t="shared" si="3"/>
        <v>14</v>
      </c>
      <c r="N17" s="71">
        <f t="shared" si="4"/>
        <v>13.85</v>
      </c>
      <c r="O17" s="68">
        <v>14.5</v>
      </c>
      <c r="P17" s="45">
        <v>3.1</v>
      </c>
      <c r="Q17" s="45">
        <v>2.7</v>
      </c>
      <c r="R17" s="67">
        <f t="shared" si="5"/>
        <v>2.9000000000000004</v>
      </c>
      <c r="S17" s="71">
        <f t="shared" si="6"/>
        <v>11.6</v>
      </c>
      <c r="T17" s="68">
        <v>15</v>
      </c>
      <c r="U17" s="45">
        <v>1.1000000000000001</v>
      </c>
      <c r="V17" s="45">
        <v>1</v>
      </c>
      <c r="W17" s="67">
        <f t="shared" si="7"/>
        <v>1.05</v>
      </c>
      <c r="X17" s="73">
        <f t="shared" si="8"/>
        <v>13.95</v>
      </c>
      <c r="Y17" s="68">
        <v>14.5</v>
      </c>
      <c r="Z17" s="45">
        <v>2.2000000000000002</v>
      </c>
      <c r="AA17" s="45">
        <v>2.2000000000000002</v>
      </c>
      <c r="AB17" s="67">
        <f t="shared" si="9"/>
        <v>2.2000000000000002</v>
      </c>
      <c r="AC17" s="73">
        <f t="shared" si="10"/>
        <v>12.3</v>
      </c>
      <c r="AD17" s="66"/>
      <c r="AE17" s="181">
        <f t="shared" si="11"/>
        <v>51.7</v>
      </c>
    </row>
    <row r="18" spans="1:62" ht="30" customHeight="1">
      <c r="A18" s="1">
        <f t="shared" si="12"/>
        <v>9</v>
      </c>
      <c r="B18" s="76" t="s">
        <v>64</v>
      </c>
      <c r="C18" s="76" t="s">
        <v>65</v>
      </c>
      <c r="D18" s="77">
        <v>35065</v>
      </c>
      <c r="E18" s="44">
        <v>15</v>
      </c>
      <c r="F18" s="45">
        <v>1.2</v>
      </c>
      <c r="G18" s="45">
        <v>1.5</v>
      </c>
      <c r="H18" s="44">
        <f t="shared" si="0"/>
        <v>1.35</v>
      </c>
      <c r="I18" s="44">
        <f t="shared" si="1"/>
        <v>13.65</v>
      </c>
      <c r="J18" s="45">
        <v>1.9</v>
      </c>
      <c r="K18" s="45">
        <v>1.7</v>
      </c>
      <c r="L18" s="44">
        <f t="shared" si="2"/>
        <v>1.7999999999999998</v>
      </c>
      <c r="M18" s="64">
        <f t="shared" si="3"/>
        <v>13.2</v>
      </c>
      <c r="N18" s="71">
        <f t="shared" si="4"/>
        <v>13.425000000000001</v>
      </c>
      <c r="O18" s="68">
        <v>15</v>
      </c>
      <c r="P18" s="45">
        <v>2.7</v>
      </c>
      <c r="Q18" s="45">
        <v>2.7</v>
      </c>
      <c r="R18" s="67">
        <f t="shared" si="5"/>
        <v>2.7</v>
      </c>
      <c r="S18" s="71">
        <f t="shared" si="6"/>
        <v>12.3</v>
      </c>
      <c r="T18" s="68">
        <v>15</v>
      </c>
      <c r="U18" s="45">
        <v>1.2</v>
      </c>
      <c r="V18" s="45">
        <v>1.1000000000000001</v>
      </c>
      <c r="W18" s="67">
        <f t="shared" si="7"/>
        <v>1.1499999999999999</v>
      </c>
      <c r="X18" s="73">
        <f t="shared" si="8"/>
        <v>13.85</v>
      </c>
      <c r="Y18" s="68">
        <v>13.8</v>
      </c>
      <c r="Z18" s="45">
        <v>2</v>
      </c>
      <c r="AA18" s="45">
        <v>1.7</v>
      </c>
      <c r="AB18" s="67">
        <f t="shared" si="9"/>
        <v>1.85</v>
      </c>
      <c r="AC18" s="73">
        <f t="shared" si="10"/>
        <v>11.950000000000001</v>
      </c>
      <c r="AD18" s="66"/>
      <c r="AE18" s="181">
        <f t="shared" si="11"/>
        <v>51.525000000000006</v>
      </c>
    </row>
    <row r="19" spans="1:62" s="1" customFormat="1" ht="30" customHeight="1">
      <c r="A19" s="1">
        <f t="shared" si="12"/>
        <v>10</v>
      </c>
      <c r="B19" s="6" t="s">
        <v>120</v>
      </c>
      <c r="C19" s="6" t="s">
        <v>121</v>
      </c>
      <c r="D19" s="196">
        <v>34956</v>
      </c>
      <c r="E19" s="44">
        <v>15</v>
      </c>
      <c r="F19" s="45">
        <v>1.4</v>
      </c>
      <c r="G19" s="45">
        <v>1.2</v>
      </c>
      <c r="H19" s="44">
        <f t="shared" si="0"/>
        <v>1.2999999999999998</v>
      </c>
      <c r="I19" s="44">
        <f t="shared" si="1"/>
        <v>13.7</v>
      </c>
      <c r="J19" s="45">
        <v>2.6</v>
      </c>
      <c r="K19" s="45">
        <v>2.8</v>
      </c>
      <c r="L19" s="44">
        <f t="shared" si="2"/>
        <v>2.7</v>
      </c>
      <c r="M19" s="64">
        <f t="shared" si="3"/>
        <v>12.3</v>
      </c>
      <c r="N19" s="71">
        <f t="shared" si="4"/>
        <v>13</v>
      </c>
      <c r="O19" s="68">
        <v>14.5</v>
      </c>
      <c r="P19" s="45">
        <v>3.4</v>
      </c>
      <c r="Q19" s="45">
        <v>3.2</v>
      </c>
      <c r="R19" s="67">
        <f t="shared" si="5"/>
        <v>3.3</v>
      </c>
      <c r="S19" s="71">
        <f t="shared" si="6"/>
        <v>11.2</v>
      </c>
      <c r="T19" s="68">
        <v>14.5</v>
      </c>
      <c r="U19" s="45">
        <v>1.5</v>
      </c>
      <c r="V19" s="45">
        <v>1.6</v>
      </c>
      <c r="W19" s="67">
        <f t="shared" si="7"/>
        <v>1.55</v>
      </c>
      <c r="X19" s="73">
        <f t="shared" si="8"/>
        <v>12.95</v>
      </c>
      <c r="Y19" s="68">
        <v>14.5</v>
      </c>
      <c r="Z19" s="45">
        <v>2</v>
      </c>
      <c r="AA19" s="45">
        <v>2.4</v>
      </c>
      <c r="AB19" s="67">
        <f t="shared" si="9"/>
        <v>2.2000000000000002</v>
      </c>
      <c r="AC19" s="73">
        <f t="shared" si="10"/>
        <v>12.3</v>
      </c>
      <c r="AD19" s="66"/>
      <c r="AE19" s="181">
        <f t="shared" si="11"/>
        <v>49.45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s="1" customFormat="1" ht="30" customHeight="1">
      <c r="C20" s="6"/>
      <c r="D20" s="39"/>
      <c r="E20" s="44">
        <v>0</v>
      </c>
      <c r="F20" s="45">
        <v>0</v>
      </c>
      <c r="G20" s="45">
        <v>0</v>
      </c>
      <c r="H20" s="44">
        <f t="shared" ref="H20:H21" si="13">AVERAGE(F20:G20)</f>
        <v>0</v>
      </c>
      <c r="I20" s="44">
        <f t="shared" ref="I20:I21" si="14">E20-H20</f>
        <v>0</v>
      </c>
      <c r="J20" s="45">
        <v>0</v>
      </c>
      <c r="K20" s="45">
        <v>0</v>
      </c>
      <c r="L20" s="44">
        <f t="shared" ref="L20:L21" si="15">AVERAGE(J20:K20)</f>
        <v>0</v>
      </c>
      <c r="M20" s="64">
        <f t="shared" ref="M20:M21" si="16">E20-L20</f>
        <v>0</v>
      </c>
      <c r="N20" s="71">
        <f t="shared" ref="N20:N21" si="17">AVERAGE(I20,M20)</f>
        <v>0</v>
      </c>
      <c r="O20" s="68">
        <v>0</v>
      </c>
      <c r="P20" s="45">
        <v>0</v>
      </c>
      <c r="Q20" s="45">
        <v>0</v>
      </c>
      <c r="R20" s="67">
        <f t="shared" ref="R20:R21" si="18">AVERAGE(P20:Q20)</f>
        <v>0</v>
      </c>
      <c r="S20" s="71">
        <f t="shared" ref="S20:S21" si="19">O20-R20</f>
        <v>0</v>
      </c>
      <c r="T20" s="68">
        <v>0</v>
      </c>
      <c r="U20" s="45">
        <v>0</v>
      </c>
      <c r="V20" s="45">
        <v>0</v>
      </c>
      <c r="W20" s="67">
        <f t="shared" ref="W20:W21" si="20">AVERAGE(U20:V20)</f>
        <v>0</v>
      </c>
      <c r="X20" s="73">
        <f t="shared" ref="X20:X21" si="21">T20-W20</f>
        <v>0</v>
      </c>
      <c r="Y20" s="68">
        <v>0</v>
      </c>
      <c r="Z20" s="45">
        <v>0</v>
      </c>
      <c r="AA20" s="45">
        <v>0</v>
      </c>
      <c r="AB20" s="67">
        <f t="shared" ref="AB20:AB21" si="22">AVERAGE(Z20:AA20)</f>
        <v>0</v>
      </c>
      <c r="AC20" s="73">
        <f t="shared" ref="AC20:AC21" si="23">+Y20-AB20</f>
        <v>0</v>
      </c>
      <c r="AD20" s="66"/>
      <c r="AE20" s="94">
        <f t="shared" ref="AE20:AE21" si="24">SUM(N20+S20+X20+AC20-AD20)</f>
        <v>0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s="1" customFormat="1" ht="30" customHeight="1">
      <c r="C21" s="6"/>
      <c r="D21" s="39"/>
      <c r="E21" s="44">
        <v>0</v>
      </c>
      <c r="F21" s="45">
        <v>0</v>
      </c>
      <c r="G21" s="45">
        <v>0</v>
      </c>
      <c r="H21" s="44">
        <f t="shared" si="13"/>
        <v>0</v>
      </c>
      <c r="I21" s="44">
        <f t="shared" si="14"/>
        <v>0</v>
      </c>
      <c r="J21" s="45">
        <v>0</v>
      </c>
      <c r="K21" s="45">
        <v>0</v>
      </c>
      <c r="L21" s="44">
        <f t="shared" si="15"/>
        <v>0</v>
      </c>
      <c r="M21" s="64">
        <f t="shared" si="16"/>
        <v>0</v>
      </c>
      <c r="N21" s="71">
        <f t="shared" si="17"/>
        <v>0</v>
      </c>
      <c r="O21" s="68">
        <v>0</v>
      </c>
      <c r="P21" s="45">
        <v>0</v>
      </c>
      <c r="Q21" s="45">
        <v>0</v>
      </c>
      <c r="R21" s="67">
        <f t="shared" si="18"/>
        <v>0</v>
      </c>
      <c r="S21" s="71">
        <f t="shared" si="19"/>
        <v>0</v>
      </c>
      <c r="T21" s="68">
        <v>0</v>
      </c>
      <c r="U21" s="45">
        <v>0</v>
      </c>
      <c r="V21" s="45">
        <v>0</v>
      </c>
      <c r="W21" s="67">
        <f t="shared" si="20"/>
        <v>0</v>
      </c>
      <c r="X21" s="73">
        <f t="shared" si="21"/>
        <v>0</v>
      </c>
      <c r="Y21" s="68">
        <v>0</v>
      </c>
      <c r="Z21" s="45">
        <v>0</v>
      </c>
      <c r="AA21" s="45">
        <v>0</v>
      </c>
      <c r="AB21" s="67">
        <f t="shared" si="22"/>
        <v>0</v>
      </c>
      <c r="AC21" s="73">
        <f t="shared" si="23"/>
        <v>0</v>
      </c>
      <c r="AD21" s="66"/>
      <c r="AE21" s="94">
        <f t="shared" si="24"/>
        <v>0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>
      <c r="A22" s="4"/>
      <c r="B22" s="4"/>
      <c r="C22" s="4"/>
      <c r="D22" s="4"/>
    </row>
    <row r="23" spans="1:62">
      <c r="A23" s="4"/>
      <c r="B23" s="4"/>
      <c r="C23" s="4"/>
      <c r="D23" s="4"/>
    </row>
    <row r="24" spans="1:62">
      <c r="A24" s="4"/>
      <c r="B24" s="4"/>
      <c r="C24" s="4"/>
      <c r="D24" s="4"/>
    </row>
    <row r="25" spans="1:62">
      <c r="A25" s="4"/>
      <c r="B25" s="4"/>
      <c r="C25" s="4"/>
      <c r="D25" s="4"/>
    </row>
    <row r="26" spans="1:62">
      <c r="A26" s="4"/>
      <c r="B26" s="4"/>
      <c r="C26" s="4"/>
      <c r="D26" s="4"/>
    </row>
  </sheetData>
  <sortState ref="B10:AE19">
    <sortCondition descending="1" ref="AE10"/>
  </sortState>
  <mergeCells count="18">
    <mergeCell ref="A5:D5"/>
    <mergeCell ref="A1:AE1"/>
    <mergeCell ref="A2:AE2"/>
    <mergeCell ref="A3:AE3"/>
    <mergeCell ref="A4:AE4"/>
    <mergeCell ref="A6:AE6"/>
    <mergeCell ref="A8:A9"/>
    <mergeCell ref="B8:B9"/>
    <mergeCell ref="C8:C9"/>
    <mergeCell ref="D8:D9"/>
    <mergeCell ref="E8:N8"/>
    <mergeCell ref="O8:S8"/>
    <mergeCell ref="T8:X8"/>
    <mergeCell ref="Y8:AC8"/>
    <mergeCell ref="AD8:AD9"/>
    <mergeCell ref="P9:Q9"/>
    <mergeCell ref="U9:V9"/>
    <mergeCell ref="Z9:AA9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7"/>
  <sheetViews>
    <sheetView topLeftCell="A13" workbookViewId="0">
      <selection activeCell="AE17" sqref="A6:AE17"/>
    </sheetView>
  </sheetViews>
  <sheetFormatPr defaultRowHeight="15"/>
  <cols>
    <col min="1" max="1" width="4.42578125" customWidth="1"/>
    <col min="2" max="2" width="15.7109375" customWidth="1"/>
    <col min="3" max="3" width="10.85546875" customWidth="1"/>
    <col min="4" max="4" width="4.42578125" customWidth="1"/>
    <col min="5" max="13" width="3.7109375" customWidth="1"/>
    <col min="14" max="14" width="3.140625" customWidth="1"/>
    <col min="15" max="18" width="3.7109375" customWidth="1"/>
    <col min="19" max="19" width="2.5703125" customWidth="1"/>
    <col min="20" max="23" width="3.7109375" customWidth="1"/>
    <col min="24" max="24" width="6.5703125" customWidth="1"/>
    <col min="25" max="28" width="3.7109375" customWidth="1"/>
    <col min="29" max="29" width="5.42578125" customWidth="1"/>
    <col min="30" max="30" width="1.28515625" customWidth="1"/>
  </cols>
  <sheetData>
    <row r="1" spans="1:31" ht="15.75" customHeight="1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 customHeight="1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 customHeight="1">
      <c r="A3" s="253" t="s">
        <v>45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 ht="15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 ht="1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31" ht="15" customHeight="1">
      <c r="A6" s="236" t="s">
        <v>16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 ht="15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31">
      <c r="A8" s="237" t="s">
        <v>1</v>
      </c>
      <c r="B8" s="237" t="s">
        <v>2</v>
      </c>
      <c r="C8" s="237" t="s">
        <v>3</v>
      </c>
      <c r="D8" s="237" t="s">
        <v>4</v>
      </c>
      <c r="E8" s="254" t="s">
        <v>39</v>
      </c>
      <c r="F8" s="255"/>
      <c r="G8" s="255"/>
      <c r="H8" s="255"/>
      <c r="I8" s="255"/>
      <c r="J8" s="255"/>
      <c r="K8" s="255"/>
      <c r="L8" s="255"/>
      <c r="M8" s="255"/>
      <c r="N8" s="256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5"/>
      <c r="AD8" s="246" t="s">
        <v>12</v>
      </c>
      <c r="AE8" s="1" t="s">
        <v>41</v>
      </c>
    </row>
    <row r="9" spans="1:31" ht="81">
      <c r="A9" s="238"/>
      <c r="B9" s="238"/>
      <c r="C9" s="238"/>
      <c r="D9" s="238"/>
      <c r="E9" s="95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9" t="s">
        <v>37</v>
      </c>
      <c r="N9" s="107" t="s">
        <v>14</v>
      </c>
      <c r="O9" s="95" t="s">
        <v>33</v>
      </c>
      <c r="P9" s="248" t="s">
        <v>34</v>
      </c>
      <c r="Q9" s="249"/>
      <c r="R9" s="51" t="s">
        <v>35</v>
      </c>
      <c r="S9" s="108" t="s">
        <v>9</v>
      </c>
      <c r="T9" s="102" t="s">
        <v>33</v>
      </c>
      <c r="U9" s="248" t="s">
        <v>34</v>
      </c>
      <c r="V9" s="249"/>
      <c r="W9" s="51" t="s">
        <v>35</v>
      </c>
      <c r="X9" s="109" t="s">
        <v>10</v>
      </c>
      <c r="Y9" s="95" t="s">
        <v>33</v>
      </c>
      <c r="Z9" s="250" t="s">
        <v>34</v>
      </c>
      <c r="AA9" s="251"/>
      <c r="AB9" s="51" t="s">
        <v>35</v>
      </c>
      <c r="AC9" s="110" t="s">
        <v>11</v>
      </c>
      <c r="AD9" s="247"/>
      <c r="AE9" s="91" t="s">
        <v>13</v>
      </c>
    </row>
    <row r="10" spans="1:31" ht="30" customHeight="1">
      <c r="A10" s="2">
        <v>1</v>
      </c>
      <c r="B10" s="7" t="s">
        <v>74</v>
      </c>
      <c r="C10" s="7" t="s">
        <v>70</v>
      </c>
      <c r="D10" s="38">
        <v>37845</v>
      </c>
      <c r="E10" s="44">
        <v>15</v>
      </c>
      <c r="F10" s="45">
        <v>0.9</v>
      </c>
      <c r="G10" s="45">
        <v>1.1000000000000001</v>
      </c>
      <c r="H10" s="44">
        <f t="shared" ref="H10:H17" si="0">AVERAGE(F10:G10)</f>
        <v>1</v>
      </c>
      <c r="I10" s="44">
        <f t="shared" ref="I10:I17" si="1">E10-H10</f>
        <v>14</v>
      </c>
      <c r="J10" s="45">
        <v>1.6</v>
      </c>
      <c r="K10" s="45">
        <v>1.9</v>
      </c>
      <c r="L10" s="44">
        <f t="shared" ref="L10:L17" si="2">AVERAGE(J10:K10)</f>
        <v>1.75</v>
      </c>
      <c r="M10" s="64">
        <f t="shared" ref="M10:M17" si="3">E10-L10</f>
        <v>13.25</v>
      </c>
      <c r="N10" s="71">
        <f t="shared" ref="N10:N17" si="4">AVERAGE(I10,M10)</f>
        <v>13.625</v>
      </c>
      <c r="O10" s="68">
        <v>15</v>
      </c>
      <c r="P10" s="45">
        <v>2</v>
      </c>
      <c r="Q10" s="45">
        <v>2</v>
      </c>
      <c r="R10" s="67">
        <f t="shared" ref="R10:R17" si="5">AVERAGE(P10:Q10)</f>
        <v>2</v>
      </c>
      <c r="S10" s="73">
        <f t="shared" ref="S10:S17" si="6">O10-R10</f>
        <v>13</v>
      </c>
      <c r="T10" s="68">
        <v>15</v>
      </c>
      <c r="U10" s="49">
        <v>1.1000000000000001</v>
      </c>
      <c r="V10" s="49">
        <v>1.2</v>
      </c>
      <c r="W10" s="67">
        <f t="shared" ref="W10:W17" si="7">AVERAGE(U10:V10)</f>
        <v>1.1499999999999999</v>
      </c>
      <c r="X10" s="73">
        <f t="shared" ref="X10:X17" si="8">T10-W10</f>
        <v>13.85</v>
      </c>
      <c r="Y10" s="68">
        <v>15</v>
      </c>
      <c r="Z10" s="45">
        <v>1.1000000000000001</v>
      </c>
      <c r="AA10" s="45">
        <v>0.9</v>
      </c>
      <c r="AB10" s="67">
        <f t="shared" ref="AB10:AB17" si="9">AVERAGE(Z10:AA10)</f>
        <v>1</v>
      </c>
      <c r="AC10" s="73">
        <f t="shared" ref="AC10:AC17" si="10">+Y10-AB10</f>
        <v>14</v>
      </c>
      <c r="AD10" s="66"/>
      <c r="AE10" s="94">
        <f t="shared" ref="AE10:AE17" si="11">SUM(N10+S10+X10+AC10-AD10)</f>
        <v>54.475000000000001</v>
      </c>
    </row>
    <row r="11" spans="1:31" ht="30" customHeight="1">
      <c r="A11" s="1">
        <f t="shared" ref="A11:A17" si="12">A10+1</f>
        <v>2</v>
      </c>
      <c r="B11" s="6" t="s">
        <v>91</v>
      </c>
      <c r="C11" s="6" t="s">
        <v>88</v>
      </c>
      <c r="D11" s="39">
        <v>37247</v>
      </c>
      <c r="E11" s="44">
        <v>15</v>
      </c>
      <c r="F11" s="45">
        <v>1.2</v>
      </c>
      <c r="G11" s="45">
        <v>1.4</v>
      </c>
      <c r="H11" s="44">
        <f t="shared" si="0"/>
        <v>1.2999999999999998</v>
      </c>
      <c r="I11" s="44">
        <f t="shared" si="1"/>
        <v>13.7</v>
      </c>
      <c r="J11" s="45">
        <v>1.1000000000000001</v>
      </c>
      <c r="K11" s="45">
        <v>1.3</v>
      </c>
      <c r="L11" s="44">
        <f t="shared" si="2"/>
        <v>1.2000000000000002</v>
      </c>
      <c r="M11" s="64">
        <f t="shared" si="3"/>
        <v>13.8</v>
      </c>
      <c r="N11" s="71">
        <f t="shared" si="4"/>
        <v>13.75</v>
      </c>
      <c r="O11" s="68">
        <v>14.5</v>
      </c>
      <c r="P11" s="45">
        <v>2.2000000000000002</v>
      </c>
      <c r="Q11" s="45">
        <v>2.4</v>
      </c>
      <c r="R11" s="67">
        <f t="shared" si="5"/>
        <v>2.2999999999999998</v>
      </c>
      <c r="S11" s="73">
        <f t="shared" si="6"/>
        <v>12.2</v>
      </c>
      <c r="T11" s="68">
        <v>15</v>
      </c>
      <c r="U11" s="49">
        <v>1.7</v>
      </c>
      <c r="V11" s="49">
        <v>1.6</v>
      </c>
      <c r="W11" s="67">
        <f t="shared" si="7"/>
        <v>1.65</v>
      </c>
      <c r="X11" s="73">
        <f t="shared" si="8"/>
        <v>13.35</v>
      </c>
      <c r="Y11" s="68">
        <v>15</v>
      </c>
      <c r="Z11" s="45">
        <v>0.8</v>
      </c>
      <c r="AA11" s="45">
        <v>0.7</v>
      </c>
      <c r="AB11" s="67">
        <f t="shared" si="9"/>
        <v>0.75</v>
      </c>
      <c r="AC11" s="73">
        <f t="shared" si="10"/>
        <v>14.25</v>
      </c>
      <c r="AD11" s="66"/>
      <c r="AE11" s="94">
        <f t="shared" si="11"/>
        <v>53.55</v>
      </c>
    </row>
    <row r="12" spans="1:31" ht="30" customHeight="1">
      <c r="A12" s="1">
        <f t="shared" si="12"/>
        <v>3</v>
      </c>
      <c r="B12" s="6" t="s">
        <v>92</v>
      </c>
      <c r="C12" s="6" t="s">
        <v>88</v>
      </c>
      <c r="D12" s="39">
        <v>36911</v>
      </c>
      <c r="E12" s="44">
        <v>15</v>
      </c>
      <c r="F12" s="45">
        <v>0.7</v>
      </c>
      <c r="G12" s="45">
        <v>1</v>
      </c>
      <c r="H12" s="44">
        <f t="shared" si="0"/>
        <v>0.85</v>
      </c>
      <c r="I12" s="44">
        <f t="shared" si="1"/>
        <v>14.15</v>
      </c>
      <c r="J12" s="45">
        <v>1</v>
      </c>
      <c r="K12" s="45">
        <v>1.1000000000000001</v>
      </c>
      <c r="L12" s="44">
        <f t="shared" si="2"/>
        <v>1.05</v>
      </c>
      <c r="M12" s="64">
        <f t="shared" si="3"/>
        <v>13.95</v>
      </c>
      <c r="N12" s="71">
        <f t="shared" si="4"/>
        <v>14.05</v>
      </c>
      <c r="O12" s="68">
        <v>15</v>
      </c>
      <c r="P12" s="45">
        <v>3</v>
      </c>
      <c r="Q12" s="45">
        <v>3.4</v>
      </c>
      <c r="R12" s="67">
        <f t="shared" si="5"/>
        <v>3.2</v>
      </c>
      <c r="S12" s="73">
        <f t="shared" si="6"/>
        <v>11.8</v>
      </c>
      <c r="T12" s="68">
        <v>15</v>
      </c>
      <c r="U12" s="49">
        <v>2.7</v>
      </c>
      <c r="V12" s="49">
        <v>2.4</v>
      </c>
      <c r="W12" s="67">
        <f t="shared" si="7"/>
        <v>2.5499999999999998</v>
      </c>
      <c r="X12" s="73">
        <f t="shared" si="8"/>
        <v>12.45</v>
      </c>
      <c r="Y12" s="68">
        <v>15</v>
      </c>
      <c r="Z12" s="45">
        <v>0.7</v>
      </c>
      <c r="AA12" s="45">
        <v>0.9</v>
      </c>
      <c r="AB12" s="67">
        <f t="shared" si="9"/>
        <v>0.8</v>
      </c>
      <c r="AC12" s="73">
        <f t="shared" si="10"/>
        <v>14.2</v>
      </c>
      <c r="AD12" s="66"/>
      <c r="AE12" s="94">
        <f t="shared" si="11"/>
        <v>52.5</v>
      </c>
    </row>
    <row r="13" spans="1:31" ht="30" customHeight="1">
      <c r="A13" s="1">
        <f t="shared" si="12"/>
        <v>4</v>
      </c>
      <c r="B13" s="6" t="s">
        <v>72</v>
      </c>
      <c r="C13" s="6" t="s">
        <v>70</v>
      </c>
      <c r="D13" s="39">
        <v>37287</v>
      </c>
      <c r="E13" s="44">
        <v>15</v>
      </c>
      <c r="F13" s="45">
        <v>1.2</v>
      </c>
      <c r="G13" s="45">
        <v>1.2</v>
      </c>
      <c r="H13" s="44">
        <f t="shared" si="0"/>
        <v>1.2</v>
      </c>
      <c r="I13" s="44">
        <f t="shared" si="1"/>
        <v>13.8</v>
      </c>
      <c r="J13" s="45">
        <v>1.4</v>
      </c>
      <c r="K13" s="45">
        <v>1.4</v>
      </c>
      <c r="L13" s="44">
        <f t="shared" si="2"/>
        <v>1.4</v>
      </c>
      <c r="M13" s="64">
        <f t="shared" si="3"/>
        <v>13.6</v>
      </c>
      <c r="N13" s="71">
        <f t="shared" si="4"/>
        <v>13.7</v>
      </c>
      <c r="O13" s="68">
        <v>15</v>
      </c>
      <c r="P13" s="45">
        <v>3.2</v>
      </c>
      <c r="Q13" s="45">
        <v>3.5</v>
      </c>
      <c r="R13" s="67">
        <f t="shared" si="5"/>
        <v>3.35</v>
      </c>
      <c r="S13" s="73">
        <f t="shared" si="6"/>
        <v>11.65</v>
      </c>
      <c r="T13" s="68">
        <v>15</v>
      </c>
      <c r="U13" s="49">
        <v>1.9</v>
      </c>
      <c r="V13" s="49">
        <v>2.2999999999999998</v>
      </c>
      <c r="W13" s="67">
        <f t="shared" si="7"/>
        <v>2.0999999999999996</v>
      </c>
      <c r="X13" s="73">
        <f t="shared" si="8"/>
        <v>12.9</v>
      </c>
      <c r="Y13" s="68">
        <v>15</v>
      </c>
      <c r="Z13" s="45">
        <v>1.7</v>
      </c>
      <c r="AA13" s="45">
        <v>1.5</v>
      </c>
      <c r="AB13" s="67">
        <f t="shared" si="9"/>
        <v>1.6</v>
      </c>
      <c r="AC13" s="73">
        <f t="shared" si="10"/>
        <v>13.4</v>
      </c>
      <c r="AD13" s="66"/>
      <c r="AE13" s="94">
        <f t="shared" si="11"/>
        <v>51.65</v>
      </c>
    </row>
    <row r="14" spans="1:31" ht="30" customHeight="1">
      <c r="A14" s="1">
        <f t="shared" si="12"/>
        <v>5</v>
      </c>
      <c r="B14" s="6" t="s">
        <v>90</v>
      </c>
      <c r="C14" s="6" t="s">
        <v>88</v>
      </c>
      <c r="D14" s="39">
        <v>37515</v>
      </c>
      <c r="E14" s="44">
        <v>15</v>
      </c>
      <c r="F14" s="45">
        <v>0.7</v>
      </c>
      <c r="G14" s="45">
        <v>0.8</v>
      </c>
      <c r="H14" s="44">
        <f t="shared" si="0"/>
        <v>0.75</v>
      </c>
      <c r="I14" s="44">
        <f t="shared" si="1"/>
        <v>14.25</v>
      </c>
      <c r="J14" s="45">
        <v>1.1000000000000001</v>
      </c>
      <c r="K14" s="45">
        <v>0.9</v>
      </c>
      <c r="L14" s="44">
        <f t="shared" si="2"/>
        <v>1</v>
      </c>
      <c r="M14" s="64">
        <f t="shared" si="3"/>
        <v>14</v>
      </c>
      <c r="N14" s="71">
        <f t="shared" si="4"/>
        <v>14.125</v>
      </c>
      <c r="O14" s="68">
        <v>15</v>
      </c>
      <c r="P14" s="45">
        <v>2.7</v>
      </c>
      <c r="Q14" s="45">
        <v>2.9</v>
      </c>
      <c r="R14" s="67">
        <f t="shared" si="5"/>
        <v>2.8</v>
      </c>
      <c r="S14" s="73">
        <f t="shared" si="6"/>
        <v>12.2</v>
      </c>
      <c r="T14" s="68">
        <v>15</v>
      </c>
      <c r="U14" s="49">
        <v>3.2</v>
      </c>
      <c r="V14" s="49">
        <v>3.4</v>
      </c>
      <c r="W14" s="67">
        <f t="shared" si="7"/>
        <v>3.3</v>
      </c>
      <c r="X14" s="73">
        <f t="shared" si="8"/>
        <v>11.7</v>
      </c>
      <c r="Y14" s="68">
        <v>14.3</v>
      </c>
      <c r="Z14" s="45">
        <v>1.1000000000000001</v>
      </c>
      <c r="AA14" s="45">
        <v>1.1000000000000001</v>
      </c>
      <c r="AB14" s="67">
        <f t="shared" si="9"/>
        <v>1.1000000000000001</v>
      </c>
      <c r="AC14" s="73">
        <f t="shared" si="10"/>
        <v>13.200000000000001</v>
      </c>
      <c r="AD14" s="66"/>
      <c r="AE14" s="94">
        <f t="shared" si="11"/>
        <v>51.225000000000001</v>
      </c>
    </row>
    <row r="15" spans="1:31" ht="30" customHeight="1">
      <c r="A15" s="1">
        <f t="shared" si="12"/>
        <v>6</v>
      </c>
      <c r="B15" s="6" t="s">
        <v>109</v>
      </c>
      <c r="C15" s="6" t="s">
        <v>105</v>
      </c>
      <c r="D15" s="39">
        <v>37269</v>
      </c>
      <c r="E15" s="44">
        <v>15</v>
      </c>
      <c r="F15" s="45">
        <v>2</v>
      </c>
      <c r="G15" s="45">
        <v>1.7</v>
      </c>
      <c r="H15" s="44">
        <f t="shared" si="0"/>
        <v>1.85</v>
      </c>
      <c r="I15" s="44">
        <f t="shared" si="1"/>
        <v>13.15</v>
      </c>
      <c r="J15" s="45">
        <v>2</v>
      </c>
      <c r="K15" s="45">
        <v>2</v>
      </c>
      <c r="L15" s="44">
        <f t="shared" si="2"/>
        <v>2</v>
      </c>
      <c r="M15" s="64">
        <f t="shared" si="3"/>
        <v>13</v>
      </c>
      <c r="N15" s="71">
        <f t="shared" si="4"/>
        <v>13.074999999999999</v>
      </c>
      <c r="O15" s="68">
        <v>15</v>
      </c>
      <c r="P15" s="45">
        <v>2.2000000000000002</v>
      </c>
      <c r="Q15" s="45">
        <v>2.2000000000000002</v>
      </c>
      <c r="R15" s="67">
        <f t="shared" si="5"/>
        <v>2.2000000000000002</v>
      </c>
      <c r="S15" s="73">
        <f t="shared" si="6"/>
        <v>12.8</v>
      </c>
      <c r="T15" s="68">
        <v>15</v>
      </c>
      <c r="U15" s="49">
        <v>3.2</v>
      </c>
      <c r="V15" s="49">
        <v>3.4</v>
      </c>
      <c r="W15" s="67">
        <f t="shared" si="7"/>
        <v>3.3</v>
      </c>
      <c r="X15" s="73">
        <f t="shared" si="8"/>
        <v>11.7</v>
      </c>
      <c r="Y15" s="68">
        <v>15</v>
      </c>
      <c r="Z15" s="45">
        <v>2.4</v>
      </c>
      <c r="AA15" s="45">
        <v>2.5</v>
      </c>
      <c r="AB15" s="67">
        <f t="shared" si="9"/>
        <v>2.4500000000000002</v>
      </c>
      <c r="AC15" s="73">
        <f t="shared" si="10"/>
        <v>12.55</v>
      </c>
      <c r="AD15" s="66"/>
      <c r="AE15" s="94">
        <f t="shared" si="11"/>
        <v>50.125</v>
      </c>
    </row>
    <row r="16" spans="1:31" ht="30" customHeight="1">
      <c r="A16" s="1">
        <f t="shared" si="12"/>
        <v>7</v>
      </c>
      <c r="B16" s="6" t="s">
        <v>73</v>
      </c>
      <c r="C16" s="6" t="s">
        <v>70</v>
      </c>
      <c r="D16" s="39">
        <v>37490</v>
      </c>
      <c r="E16" s="44">
        <v>15</v>
      </c>
      <c r="F16" s="45">
        <v>2.4</v>
      </c>
      <c r="G16" s="45">
        <v>2.1</v>
      </c>
      <c r="H16" s="44">
        <f t="shared" si="0"/>
        <v>2.25</v>
      </c>
      <c r="I16" s="44">
        <f t="shared" si="1"/>
        <v>12.75</v>
      </c>
      <c r="J16" s="45">
        <v>1.7</v>
      </c>
      <c r="K16" s="45">
        <v>1.9</v>
      </c>
      <c r="L16" s="44">
        <f t="shared" si="2"/>
        <v>1.7999999999999998</v>
      </c>
      <c r="M16" s="64">
        <f t="shared" si="3"/>
        <v>13.2</v>
      </c>
      <c r="N16" s="71">
        <f t="shared" si="4"/>
        <v>12.975</v>
      </c>
      <c r="O16" s="68">
        <v>15</v>
      </c>
      <c r="P16" s="45">
        <v>2.9</v>
      </c>
      <c r="Q16" s="45">
        <v>3.1</v>
      </c>
      <c r="R16" s="67">
        <f t="shared" si="5"/>
        <v>3</v>
      </c>
      <c r="S16" s="73">
        <f t="shared" si="6"/>
        <v>12</v>
      </c>
      <c r="T16" s="68">
        <v>15</v>
      </c>
      <c r="U16" s="49">
        <v>3.1</v>
      </c>
      <c r="V16" s="49">
        <v>3.1</v>
      </c>
      <c r="W16" s="67">
        <f t="shared" si="7"/>
        <v>3.1</v>
      </c>
      <c r="X16" s="73">
        <f t="shared" si="8"/>
        <v>11.9</v>
      </c>
      <c r="Y16" s="68">
        <v>15</v>
      </c>
      <c r="Z16" s="45">
        <v>2.2000000000000002</v>
      </c>
      <c r="AA16" s="45">
        <v>1.8</v>
      </c>
      <c r="AB16" s="67">
        <f t="shared" si="9"/>
        <v>2</v>
      </c>
      <c r="AC16" s="73">
        <f t="shared" si="10"/>
        <v>13</v>
      </c>
      <c r="AD16" s="66"/>
      <c r="AE16" s="94">
        <f t="shared" si="11"/>
        <v>49.875</v>
      </c>
    </row>
    <row r="17" spans="1:31" ht="30" customHeight="1">
      <c r="A17" s="1">
        <f t="shared" si="12"/>
        <v>8</v>
      </c>
      <c r="B17" s="6" t="s">
        <v>110</v>
      </c>
      <c r="C17" s="6" t="s">
        <v>105</v>
      </c>
      <c r="D17" s="39">
        <v>37143</v>
      </c>
      <c r="E17" s="44">
        <v>15</v>
      </c>
      <c r="F17" s="45">
        <v>2.2000000000000002</v>
      </c>
      <c r="G17" s="45">
        <v>2.5</v>
      </c>
      <c r="H17" s="44">
        <f t="shared" si="0"/>
        <v>2.35</v>
      </c>
      <c r="I17" s="44">
        <f t="shared" si="1"/>
        <v>12.65</v>
      </c>
      <c r="J17" s="45">
        <v>2.6</v>
      </c>
      <c r="K17" s="45">
        <v>2.1</v>
      </c>
      <c r="L17" s="44">
        <f t="shared" si="2"/>
        <v>2.35</v>
      </c>
      <c r="M17" s="64">
        <f t="shared" si="3"/>
        <v>12.65</v>
      </c>
      <c r="N17" s="71">
        <f t="shared" si="4"/>
        <v>12.65</v>
      </c>
      <c r="O17" s="68">
        <v>13.3</v>
      </c>
      <c r="P17" s="45">
        <v>2.7</v>
      </c>
      <c r="Q17" s="45">
        <v>3</v>
      </c>
      <c r="R17" s="67">
        <f t="shared" si="5"/>
        <v>2.85</v>
      </c>
      <c r="S17" s="73">
        <f t="shared" si="6"/>
        <v>10.450000000000001</v>
      </c>
      <c r="T17" s="68">
        <v>15</v>
      </c>
      <c r="U17" s="49">
        <v>5.2</v>
      </c>
      <c r="V17" s="49">
        <v>4.8</v>
      </c>
      <c r="W17" s="67">
        <f t="shared" si="7"/>
        <v>5</v>
      </c>
      <c r="X17" s="73">
        <f t="shared" si="8"/>
        <v>10</v>
      </c>
      <c r="Y17" s="68">
        <v>14.1</v>
      </c>
      <c r="Z17" s="45">
        <v>3.5</v>
      </c>
      <c r="AA17" s="45">
        <v>3.2</v>
      </c>
      <c r="AB17" s="67">
        <f t="shared" si="9"/>
        <v>3.35</v>
      </c>
      <c r="AC17" s="73">
        <f t="shared" si="10"/>
        <v>10.75</v>
      </c>
      <c r="AD17" s="66"/>
      <c r="AE17" s="94">
        <f t="shared" si="11"/>
        <v>43.85</v>
      </c>
    </row>
    <row r="18" spans="1:31" ht="30" customHeight="1">
      <c r="A18" s="1"/>
      <c r="B18" s="6"/>
      <c r="C18" s="6"/>
      <c r="D18" s="39"/>
      <c r="E18" s="44">
        <v>0</v>
      </c>
      <c r="F18" s="45">
        <v>0</v>
      </c>
      <c r="G18" s="45">
        <v>0</v>
      </c>
      <c r="H18" s="44">
        <f t="shared" ref="H18:H22" si="13">AVERAGE(F18:G18)</f>
        <v>0</v>
      </c>
      <c r="I18" s="44">
        <f t="shared" ref="I18:I22" si="14">E18-H18</f>
        <v>0</v>
      </c>
      <c r="J18" s="45">
        <v>0</v>
      </c>
      <c r="K18" s="45">
        <v>0</v>
      </c>
      <c r="L18" s="44">
        <f t="shared" ref="L18:L22" si="15">AVERAGE(J18:K18)</f>
        <v>0</v>
      </c>
      <c r="M18" s="64">
        <f t="shared" ref="M18:M22" si="16">E18-L18</f>
        <v>0</v>
      </c>
      <c r="N18" s="71">
        <f t="shared" ref="N18:N22" si="17">AVERAGE(I18,M18)</f>
        <v>0</v>
      </c>
      <c r="O18" s="68">
        <v>0</v>
      </c>
      <c r="P18" s="45">
        <v>0</v>
      </c>
      <c r="Q18" s="45">
        <v>0</v>
      </c>
      <c r="R18" s="67">
        <f t="shared" ref="R18:R22" si="18">AVERAGE(P18:Q18)</f>
        <v>0</v>
      </c>
      <c r="S18" s="73">
        <f t="shared" ref="S18:S22" si="19">O18-R18</f>
        <v>0</v>
      </c>
      <c r="T18" s="68">
        <v>0</v>
      </c>
      <c r="U18" s="49">
        <v>0</v>
      </c>
      <c r="V18" s="49">
        <v>0</v>
      </c>
      <c r="W18" s="67">
        <f t="shared" ref="W18:W22" si="20">AVERAGE(U18:V18)</f>
        <v>0</v>
      </c>
      <c r="X18" s="73">
        <f t="shared" ref="X18:X22" si="21">T18-W18</f>
        <v>0</v>
      </c>
      <c r="Y18" s="68">
        <v>0</v>
      </c>
      <c r="Z18" s="45">
        <v>0</v>
      </c>
      <c r="AA18" s="45">
        <v>0</v>
      </c>
      <c r="AB18" s="67">
        <f t="shared" ref="AB18:AB22" si="22">AVERAGE(Z18:AA18)</f>
        <v>0</v>
      </c>
      <c r="AC18" s="73">
        <f t="shared" ref="AC18:AC22" si="23">+Y18-AB18</f>
        <v>0</v>
      </c>
      <c r="AD18" s="66"/>
      <c r="AE18" s="94">
        <f t="shared" ref="AE18:AE22" si="24">SUM(N18+S18+X18+AC18-AD18)</f>
        <v>0</v>
      </c>
    </row>
    <row r="19" spans="1:31" ht="30" customHeight="1">
      <c r="A19" s="1"/>
      <c r="B19" s="6"/>
      <c r="C19" s="6"/>
      <c r="D19" s="39"/>
      <c r="E19" s="44">
        <v>0</v>
      </c>
      <c r="F19" s="45">
        <v>0</v>
      </c>
      <c r="G19" s="45">
        <v>0</v>
      </c>
      <c r="H19" s="44">
        <f t="shared" si="13"/>
        <v>0</v>
      </c>
      <c r="I19" s="44">
        <f t="shared" si="14"/>
        <v>0</v>
      </c>
      <c r="J19" s="45">
        <v>0</v>
      </c>
      <c r="K19" s="45">
        <v>0</v>
      </c>
      <c r="L19" s="44">
        <f t="shared" si="15"/>
        <v>0</v>
      </c>
      <c r="M19" s="64">
        <f t="shared" si="16"/>
        <v>0</v>
      </c>
      <c r="N19" s="71">
        <f t="shared" si="17"/>
        <v>0</v>
      </c>
      <c r="O19" s="68">
        <v>0</v>
      </c>
      <c r="P19" s="45">
        <v>0</v>
      </c>
      <c r="Q19" s="45">
        <v>0</v>
      </c>
      <c r="R19" s="67">
        <f t="shared" si="18"/>
        <v>0</v>
      </c>
      <c r="S19" s="73">
        <f t="shared" si="19"/>
        <v>0</v>
      </c>
      <c r="T19" s="68">
        <v>0</v>
      </c>
      <c r="U19" s="49">
        <v>0</v>
      </c>
      <c r="V19" s="49">
        <v>0</v>
      </c>
      <c r="W19" s="67">
        <f t="shared" si="20"/>
        <v>0</v>
      </c>
      <c r="X19" s="73">
        <f t="shared" si="21"/>
        <v>0</v>
      </c>
      <c r="Y19" s="68">
        <v>0</v>
      </c>
      <c r="Z19" s="45">
        <v>0</v>
      </c>
      <c r="AA19" s="45">
        <v>0</v>
      </c>
      <c r="AB19" s="67">
        <f t="shared" si="22"/>
        <v>0</v>
      </c>
      <c r="AC19" s="73">
        <f t="shared" si="23"/>
        <v>0</v>
      </c>
      <c r="AD19" s="66"/>
      <c r="AE19" s="94">
        <f t="shared" si="24"/>
        <v>0</v>
      </c>
    </row>
    <row r="20" spans="1:31" ht="30" customHeight="1">
      <c r="A20" s="1"/>
      <c r="B20" s="7"/>
      <c r="C20" s="7"/>
      <c r="D20" s="38"/>
      <c r="E20" s="44">
        <v>0</v>
      </c>
      <c r="F20" s="45">
        <v>0</v>
      </c>
      <c r="G20" s="45">
        <v>0</v>
      </c>
      <c r="H20" s="44">
        <f t="shared" si="13"/>
        <v>0</v>
      </c>
      <c r="I20" s="44">
        <f t="shared" si="14"/>
        <v>0</v>
      </c>
      <c r="J20" s="45">
        <v>0</v>
      </c>
      <c r="K20" s="45">
        <v>0</v>
      </c>
      <c r="L20" s="44">
        <f t="shared" si="15"/>
        <v>0</v>
      </c>
      <c r="M20" s="64">
        <f t="shared" si="16"/>
        <v>0</v>
      </c>
      <c r="N20" s="71">
        <f t="shared" si="17"/>
        <v>0</v>
      </c>
      <c r="O20" s="68">
        <v>0</v>
      </c>
      <c r="P20" s="45">
        <v>0</v>
      </c>
      <c r="Q20" s="45">
        <v>0</v>
      </c>
      <c r="R20" s="67">
        <f t="shared" si="18"/>
        <v>0</v>
      </c>
      <c r="S20" s="73">
        <f t="shared" si="19"/>
        <v>0</v>
      </c>
      <c r="T20" s="68">
        <v>0</v>
      </c>
      <c r="U20" s="49">
        <v>0</v>
      </c>
      <c r="V20" s="49">
        <v>0</v>
      </c>
      <c r="W20" s="67">
        <f t="shared" si="20"/>
        <v>0</v>
      </c>
      <c r="X20" s="73">
        <f t="shared" si="21"/>
        <v>0</v>
      </c>
      <c r="Y20" s="68">
        <v>0</v>
      </c>
      <c r="Z20" s="45">
        <v>0</v>
      </c>
      <c r="AA20" s="45">
        <v>0</v>
      </c>
      <c r="AB20" s="67">
        <f t="shared" si="22"/>
        <v>0</v>
      </c>
      <c r="AC20" s="73">
        <f t="shared" si="23"/>
        <v>0</v>
      </c>
      <c r="AD20" s="66"/>
      <c r="AE20" s="94">
        <f t="shared" si="24"/>
        <v>0</v>
      </c>
    </row>
    <row r="21" spans="1:31" ht="30" customHeight="1">
      <c r="A21" s="1"/>
      <c r="B21" s="6"/>
      <c r="C21" s="6"/>
      <c r="D21" s="39"/>
      <c r="E21" s="44">
        <v>0</v>
      </c>
      <c r="F21" s="45">
        <v>0</v>
      </c>
      <c r="G21" s="45">
        <v>0</v>
      </c>
      <c r="H21" s="44">
        <f t="shared" si="13"/>
        <v>0</v>
      </c>
      <c r="I21" s="44">
        <f t="shared" si="14"/>
        <v>0</v>
      </c>
      <c r="J21" s="45">
        <v>0</v>
      </c>
      <c r="K21" s="45">
        <v>0</v>
      </c>
      <c r="L21" s="44">
        <f t="shared" si="15"/>
        <v>0</v>
      </c>
      <c r="M21" s="64">
        <f t="shared" si="16"/>
        <v>0</v>
      </c>
      <c r="N21" s="71">
        <f t="shared" si="17"/>
        <v>0</v>
      </c>
      <c r="O21" s="68">
        <v>0</v>
      </c>
      <c r="P21" s="45">
        <v>0</v>
      </c>
      <c r="Q21" s="45">
        <v>0</v>
      </c>
      <c r="R21" s="67">
        <f t="shared" si="18"/>
        <v>0</v>
      </c>
      <c r="S21" s="73">
        <f t="shared" si="19"/>
        <v>0</v>
      </c>
      <c r="T21" s="68">
        <v>0</v>
      </c>
      <c r="U21" s="49">
        <v>0</v>
      </c>
      <c r="V21" s="49">
        <v>0</v>
      </c>
      <c r="W21" s="67">
        <f t="shared" si="20"/>
        <v>0</v>
      </c>
      <c r="X21" s="73">
        <f t="shared" si="21"/>
        <v>0</v>
      </c>
      <c r="Y21" s="68">
        <v>0</v>
      </c>
      <c r="Z21" s="45">
        <v>0</v>
      </c>
      <c r="AA21" s="45">
        <v>0</v>
      </c>
      <c r="AB21" s="67">
        <f t="shared" si="22"/>
        <v>0</v>
      </c>
      <c r="AC21" s="73">
        <f t="shared" si="23"/>
        <v>0</v>
      </c>
      <c r="AD21" s="66"/>
      <c r="AE21" s="94">
        <f t="shared" si="24"/>
        <v>0</v>
      </c>
    </row>
    <row r="22" spans="1:31" ht="30" customHeight="1">
      <c r="A22" s="1"/>
      <c r="B22" s="6"/>
      <c r="C22" s="6"/>
      <c r="D22" s="39"/>
      <c r="E22" s="44">
        <v>0</v>
      </c>
      <c r="F22" s="45">
        <v>0</v>
      </c>
      <c r="G22" s="45">
        <v>0</v>
      </c>
      <c r="H22" s="44">
        <f t="shared" si="13"/>
        <v>0</v>
      </c>
      <c r="I22" s="44">
        <f t="shared" si="14"/>
        <v>0</v>
      </c>
      <c r="J22" s="45">
        <v>0</v>
      </c>
      <c r="K22" s="45">
        <v>0</v>
      </c>
      <c r="L22" s="44">
        <f t="shared" si="15"/>
        <v>0</v>
      </c>
      <c r="M22" s="64">
        <f t="shared" si="16"/>
        <v>0</v>
      </c>
      <c r="N22" s="71">
        <f t="shared" si="17"/>
        <v>0</v>
      </c>
      <c r="O22" s="68">
        <v>0</v>
      </c>
      <c r="P22" s="45">
        <v>0</v>
      </c>
      <c r="Q22" s="45">
        <v>0</v>
      </c>
      <c r="R22" s="67">
        <f t="shared" si="18"/>
        <v>0</v>
      </c>
      <c r="S22" s="73">
        <f t="shared" si="19"/>
        <v>0</v>
      </c>
      <c r="T22" s="68">
        <v>0</v>
      </c>
      <c r="U22" s="49">
        <v>0</v>
      </c>
      <c r="V22" s="49">
        <v>0</v>
      </c>
      <c r="W22" s="67">
        <f t="shared" si="20"/>
        <v>0</v>
      </c>
      <c r="X22" s="73">
        <f t="shared" si="21"/>
        <v>0</v>
      </c>
      <c r="Y22" s="68">
        <v>0</v>
      </c>
      <c r="Z22" s="45">
        <v>0</v>
      </c>
      <c r="AA22" s="45">
        <v>0</v>
      </c>
      <c r="AB22" s="67">
        <f t="shared" si="22"/>
        <v>0</v>
      </c>
      <c r="AC22" s="73">
        <f t="shared" si="23"/>
        <v>0</v>
      </c>
      <c r="AD22" s="66"/>
      <c r="AE22" s="94">
        <f t="shared" si="24"/>
        <v>0</v>
      </c>
    </row>
    <row r="23" spans="1:31" ht="30" customHeight="1">
      <c r="A23" s="1"/>
      <c r="B23" s="6"/>
      <c r="C23" s="6"/>
      <c r="D23" s="39"/>
      <c r="E23" s="44"/>
      <c r="F23" s="45"/>
      <c r="G23" s="45"/>
      <c r="H23" s="44"/>
      <c r="I23" s="44"/>
      <c r="J23" s="45"/>
      <c r="K23" s="45"/>
      <c r="L23" s="44"/>
      <c r="M23" s="64"/>
      <c r="N23" s="71"/>
      <c r="O23" s="68"/>
      <c r="P23" s="45"/>
      <c r="Q23" s="45"/>
      <c r="R23" s="67"/>
      <c r="S23" s="73"/>
      <c r="T23" s="68"/>
      <c r="U23" s="49"/>
      <c r="V23" s="49"/>
      <c r="W23" s="67"/>
      <c r="X23" s="73"/>
      <c r="Y23" s="68"/>
      <c r="Z23" s="45"/>
      <c r="AA23" s="45"/>
      <c r="AB23" s="67"/>
      <c r="AC23" s="73"/>
      <c r="AD23" s="66"/>
      <c r="AE23" s="94"/>
    </row>
    <row r="24" spans="1:31">
      <c r="A24" s="1"/>
      <c r="B24" s="6"/>
      <c r="C24" s="6"/>
      <c r="D24" s="40"/>
      <c r="E24" s="44"/>
      <c r="F24" s="45"/>
      <c r="G24" s="45"/>
      <c r="H24" s="44"/>
      <c r="I24" s="44"/>
      <c r="J24" s="45"/>
      <c r="K24" s="45"/>
      <c r="L24" s="44"/>
      <c r="M24" s="64"/>
      <c r="N24" s="72"/>
      <c r="O24" s="68"/>
      <c r="P24" s="45"/>
      <c r="Q24" s="45"/>
      <c r="R24" s="67"/>
      <c r="S24" s="73"/>
      <c r="T24" s="68"/>
      <c r="U24" s="49"/>
      <c r="V24" s="49"/>
      <c r="W24" s="67"/>
      <c r="X24" s="73"/>
      <c r="Y24" s="68"/>
      <c r="Z24" s="45"/>
      <c r="AA24" s="45"/>
      <c r="AB24" s="67"/>
      <c r="AC24" s="73"/>
      <c r="AD24" s="66"/>
      <c r="AE24" s="94"/>
    </row>
    <row r="25" spans="1:31">
      <c r="A25" s="1"/>
      <c r="B25" s="1"/>
      <c r="C25" s="1"/>
      <c r="D25" s="1"/>
      <c r="E25" s="3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31">
      <c r="E26" s="42"/>
      <c r="F26" s="42"/>
      <c r="G26" s="42"/>
      <c r="H26" s="42"/>
      <c r="I26" s="42"/>
      <c r="J26" s="42"/>
    </row>
    <row r="27" spans="1:31">
      <c r="E27" s="42"/>
      <c r="F27" s="42"/>
      <c r="G27" s="42"/>
      <c r="H27" s="42"/>
      <c r="I27" s="42"/>
      <c r="J27" s="42"/>
    </row>
  </sheetData>
  <sortState ref="B10:AE17">
    <sortCondition descending="1" ref="AE10"/>
  </sortState>
  <mergeCells count="17">
    <mergeCell ref="AD8:AD9"/>
    <mergeCell ref="P9:Q9"/>
    <mergeCell ref="A1:AE1"/>
    <mergeCell ref="A2:AE2"/>
    <mergeCell ref="A3:AE3"/>
    <mergeCell ref="A6:AE6"/>
    <mergeCell ref="U9:V9"/>
    <mergeCell ref="Z9:AA9"/>
    <mergeCell ref="A8:A9"/>
    <mergeCell ref="B8:B9"/>
    <mergeCell ref="C8:C9"/>
    <mergeCell ref="D8:D9"/>
    <mergeCell ref="A4:AE4"/>
    <mergeCell ref="E8:N8"/>
    <mergeCell ref="O8:S8"/>
    <mergeCell ref="T8:X8"/>
    <mergeCell ref="Y8:AC8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47"/>
  <sheetViews>
    <sheetView topLeftCell="A4" workbookViewId="0">
      <selection activeCell="AE19" sqref="A6:AE19"/>
    </sheetView>
  </sheetViews>
  <sheetFormatPr defaultRowHeight="15"/>
  <cols>
    <col min="1" max="1" width="3.140625" customWidth="1"/>
    <col min="2" max="2" width="15.140625" style="81" customWidth="1"/>
    <col min="3" max="3" width="11.140625" style="81" customWidth="1"/>
    <col min="4" max="4" width="5.140625" style="83" customWidth="1"/>
    <col min="5" max="13" width="3.7109375" customWidth="1"/>
    <col min="14" max="14" width="2.28515625" customWidth="1"/>
    <col min="15" max="18" width="3.7109375" customWidth="1"/>
    <col min="19" max="19" width="2.5703125" customWidth="1"/>
    <col min="20" max="23" width="3.7109375" customWidth="1"/>
    <col min="24" max="24" width="2.28515625" customWidth="1"/>
    <col min="25" max="28" width="3.7109375" customWidth="1"/>
    <col min="29" max="29" width="4.42578125" customWidth="1"/>
    <col min="30" max="30" width="2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1">
      <c r="A6" s="236" t="s">
        <v>17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B7"/>
      <c r="C7"/>
      <c r="D7"/>
    </row>
    <row r="8" spans="1:31">
      <c r="A8" s="237" t="s">
        <v>1</v>
      </c>
      <c r="B8" s="239" t="s">
        <v>2</v>
      </c>
      <c r="C8" s="239" t="s">
        <v>3</v>
      </c>
      <c r="D8" s="257" t="s">
        <v>4</v>
      </c>
      <c r="E8" s="254" t="s">
        <v>39</v>
      </c>
      <c r="F8" s="255"/>
      <c r="G8" s="255"/>
      <c r="H8" s="255"/>
      <c r="I8" s="255"/>
      <c r="J8" s="255"/>
      <c r="K8" s="255"/>
      <c r="L8" s="255"/>
      <c r="M8" s="255"/>
      <c r="N8" s="256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5"/>
      <c r="AD8" s="246" t="s">
        <v>12</v>
      </c>
      <c r="AE8" s="1" t="s">
        <v>41</v>
      </c>
    </row>
    <row r="9" spans="1:31" ht="103.5">
      <c r="A9" s="238"/>
      <c r="B9" s="240"/>
      <c r="C9" s="240"/>
      <c r="D9" s="258"/>
      <c r="E9" s="95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9" t="s">
        <v>37</v>
      </c>
      <c r="N9" s="107" t="s">
        <v>14</v>
      </c>
      <c r="O9" s="95" t="s">
        <v>33</v>
      </c>
      <c r="P9" s="248" t="s">
        <v>34</v>
      </c>
      <c r="Q9" s="249"/>
      <c r="R9" s="51" t="s">
        <v>35</v>
      </c>
      <c r="S9" s="108" t="s">
        <v>9</v>
      </c>
      <c r="T9" s="102" t="s">
        <v>33</v>
      </c>
      <c r="U9" s="248" t="s">
        <v>34</v>
      </c>
      <c r="V9" s="249"/>
      <c r="W9" s="51" t="s">
        <v>35</v>
      </c>
      <c r="X9" s="109" t="s">
        <v>10</v>
      </c>
      <c r="Y9" s="95" t="s">
        <v>33</v>
      </c>
      <c r="Z9" s="250" t="s">
        <v>34</v>
      </c>
      <c r="AA9" s="251"/>
      <c r="AB9" s="51" t="s">
        <v>35</v>
      </c>
      <c r="AC9" s="110" t="s">
        <v>11</v>
      </c>
      <c r="AD9" s="247"/>
      <c r="AE9" s="91" t="s">
        <v>13</v>
      </c>
    </row>
    <row r="10" spans="1:31" ht="30" customHeight="1">
      <c r="A10" s="2">
        <v>1</v>
      </c>
      <c r="B10" s="7" t="s">
        <v>77</v>
      </c>
      <c r="C10" s="7" t="s">
        <v>70</v>
      </c>
      <c r="D10" s="38">
        <v>36801</v>
      </c>
      <c r="E10" s="44">
        <v>15</v>
      </c>
      <c r="F10" s="45">
        <v>0.6</v>
      </c>
      <c r="G10" s="45">
        <v>0.4</v>
      </c>
      <c r="H10" s="44">
        <f t="shared" ref="H10:H19" si="0">AVERAGE(F10:G10)</f>
        <v>0.5</v>
      </c>
      <c r="I10" s="44">
        <f t="shared" ref="I10:I19" si="1">E10-H10</f>
        <v>14.5</v>
      </c>
      <c r="J10" s="45">
        <v>1</v>
      </c>
      <c r="K10" s="45">
        <v>0.7</v>
      </c>
      <c r="L10" s="44">
        <f t="shared" ref="L10:L19" si="2">AVERAGE(J10:K10)</f>
        <v>0.85</v>
      </c>
      <c r="M10" s="64">
        <f t="shared" ref="M10:M19" si="3">E10-L10</f>
        <v>14.15</v>
      </c>
      <c r="N10" s="71">
        <f t="shared" ref="N10:N19" si="4">AVERAGE(I10,M10)</f>
        <v>14.324999999999999</v>
      </c>
      <c r="O10" s="178">
        <v>15</v>
      </c>
      <c r="P10" s="40">
        <v>1.6</v>
      </c>
      <c r="Q10" s="40">
        <v>1.5</v>
      </c>
      <c r="R10" s="67">
        <f t="shared" ref="R10:R19" si="5">AVERAGE(P10:Q10)</f>
        <v>1.55</v>
      </c>
      <c r="S10" s="73">
        <f t="shared" ref="S10:S19" si="6">O10-R10</f>
        <v>13.45</v>
      </c>
      <c r="T10" s="68">
        <v>15</v>
      </c>
      <c r="U10" s="45">
        <v>1</v>
      </c>
      <c r="V10" s="45">
        <v>1</v>
      </c>
      <c r="W10" s="67">
        <f t="shared" ref="W10:W19" si="7">AVERAGE(U10:V10)</f>
        <v>1</v>
      </c>
      <c r="X10" s="73">
        <f t="shared" ref="X10:X19" si="8">T10-W10</f>
        <v>14</v>
      </c>
      <c r="Y10" s="68">
        <v>15</v>
      </c>
      <c r="Z10" s="45">
        <v>1.5</v>
      </c>
      <c r="AA10" s="45">
        <v>1.8</v>
      </c>
      <c r="AB10" s="67">
        <f t="shared" ref="AB10:AB19" si="9">AVERAGE(Z10:AA10)</f>
        <v>1.65</v>
      </c>
      <c r="AC10" s="73">
        <f t="shared" ref="AC10:AC19" si="10">+Y10-AB10</f>
        <v>13.35</v>
      </c>
      <c r="AD10" s="66"/>
      <c r="AE10" s="181">
        <f t="shared" ref="AE10:AE19" si="11">SUM(N10+S10+X10+AC10-AD10)</f>
        <v>55.125</v>
      </c>
    </row>
    <row r="11" spans="1:31" ht="30" customHeight="1">
      <c r="A11" s="232">
        <f>A10+1</f>
        <v>2</v>
      </c>
      <c r="B11" s="6" t="s">
        <v>75</v>
      </c>
      <c r="C11" s="6" t="s">
        <v>70</v>
      </c>
      <c r="D11" s="39">
        <v>36052</v>
      </c>
      <c r="E11" s="44">
        <v>15</v>
      </c>
      <c r="F11" s="45">
        <v>0.9</v>
      </c>
      <c r="G11" s="45">
        <v>0.7</v>
      </c>
      <c r="H11" s="44">
        <f t="shared" si="0"/>
        <v>0.8</v>
      </c>
      <c r="I11" s="44">
        <f t="shared" si="1"/>
        <v>14.2</v>
      </c>
      <c r="J11" s="45">
        <v>1.3</v>
      </c>
      <c r="K11" s="45">
        <v>1.2</v>
      </c>
      <c r="L11" s="44">
        <f t="shared" si="2"/>
        <v>1.25</v>
      </c>
      <c r="M11" s="64">
        <f t="shared" si="3"/>
        <v>13.75</v>
      </c>
      <c r="N11" s="71">
        <f t="shared" si="4"/>
        <v>13.975</v>
      </c>
      <c r="O11" s="178">
        <v>15</v>
      </c>
      <c r="P11" s="40">
        <v>1.2</v>
      </c>
      <c r="Q11" s="40">
        <v>1.3</v>
      </c>
      <c r="R11" s="67">
        <f t="shared" si="5"/>
        <v>1.25</v>
      </c>
      <c r="S11" s="73">
        <f t="shared" si="6"/>
        <v>13.75</v>
      </c>
      <c r="T11" s="68">
        <v>15</v>
      </c>
      <c r="U11" s="45">
        <v>2.4</v>
      </c>
      <c r="V11" s="45">
        <v>2.4</v>
      </c>
      <c r="W11" s="67">
        <f t="shared" si="7"/>
        <v>2.4</v>
      </c>
      <c r="X11" s="73">
        <f t="shared" si="8"/>
        <v>12.6</v>
      </c>
      <c r="Y11" s="68">
        <v>15</v>
      </c>
      <c r="Z11" s="45">
        <v>0.9</v>
      </c>
      <c r="AA11" s="45">
        <v>0.8</v>
      </c>
      <c r="AB11" s="67">
        <f t="shared" si="9"/>
        <v>0.85000000000000009</v>
      </c>
      <c r="AC11" s="73">
        <f t="shared" si="10"/>
        <v>14.15</v>
      </c>
      <c r="AD11" s="66"/>
      <c r="AE11" s="231">
        <f t="shared" si="11"/>
        <v>54.475000000000001</v>
      </c>
    </row>
    <row r="12" spans="1:31" ht="30" customHeight="1">
      <c r="A12" s="232">
        <f t="shared" ref="A12:A20" si="12">A11+1</f>
        <v>3</v>
      </c>
      <c r="B12" s="6" t="s">
        <v>94</v>
      </c>
      <c r="C12" s="6" t="s">
        <v>88</v>
      </c>
      <c r="D12" s="39">
        <v>36285</v>
      </c>
      <c r="E12" s="44">
        <v>15</v>
      </c>
      <c r="F12" s="45">
        <v>0.7</v>
      </c>
      <c r="G12" s="45">
        <v>0.8</v>
      </c>
      <c r="H12" s="44">
        <f t="shared" si="0"/>
        <v>0.75</v>
      </c>
      <c r="I12" s="44">
        <f t="shared" si="1"/>
        <v>14.25</v>
      </c>
      <c r="J12" s="45">
        <v>1.2</v>
      </c>
      <c r="K12" s="45">
        <v>1</v>
      </c>
      <c r="L12" s="44">
        <f t="shared" si="2"/>
        <v>1.1000000000000001</v>
      </c>
      <c r="M12" s="64">
        <f t="shared" si="3"/>
        <v>13.9</v>
      </c>
      <c r="N12" s="71">
        <f t="shared" si="4"/>
        <v>14.074999999999999</v>
      </c>
      <c r="O12" s="178">
        <v>14.5</v>
      </c>
      <c r="P12" s="40">
        <v>2</v>
      </c>
      <c r="Q12" s="40">
        <v>2.2999999999999998</v>
      </c>
      <c r="R12" s="67">
        <f t="shared" si="5"/>
        <v>2.15</v>
      </c>
      <c r="S12" s="73">
        <f t="shared" si="6"/>
        <v>12.35</v>
      </c>
      <c r="T12" s="68">
        <v>15</v>
      </c>
      <c r="U12" s="45">
        <v>1.1000000000000001</v>
      </c>
      <c r="V12" s="45">
        <v>1.2</v>
      </c>
      <c r="W12" s="67">
        <f t="shared" si="7"/>
        <v>1.1499999999999999</v>
      </c>
      <c r="X12" s="73">
        <f t="shared" si="8"/>
        <v>13.85</v>
      </c>
      <c r="Y12" s="68">
        <v>15</v>
      </c>
      <c r="Z12" s="45">
        <v>0.8</v>
      </c>
      <c r="AA12" s="45">
        <v>0.8</v>
      </c>
      <c r="AB12" s="67">
        <f t="shared" si="9"/>
        <v>0.8</v>
      </c>
      <c r="AC12" s="73">
        <f t="shared" si="10"/>
        <v>14.2</v>
      </c>
      <c r="AD12" s="66"/>
      <c r="AE12" s="231">
        <f t="shared" si="11"/>
        <v>54.474999999999994</v>
      </c>
    </row>
    <row r="13" spans="1:31" ht="30" customHeight="1">
      <c r="A13" s="233">
        <v>5</v>
      </c>
      <c r="B13" s="6" t="s">
        <v>95</v>
      </c>
      <c r="C13" s="6" t="s">
        <v>88</v>
      </c>
      <c r="D13" s="39">
        <v>36783</v>
      </c>
      <c r="E13" s="44">
        <v>15</v>
      </c>
      <c r="F13" s="45">
        <v>1.2</v>
      </c>
      <c r="G13" s="45">
        <v>1.2</v>
      </c>
      <c r="H13" s="44">
        <f t="shared" si="0"/>
        <v>1.2</v>
      </c>
      <c r="I13" s="44">
        <f t="shared" si="1"/>
        <v>13.8</v>
      </c>
      <c r="J13" s="45">
        <v>0.8</v>
      </c>
      <c r="K13" s="45">
        <v>1</v>
      </c>
      <c r="L13" s="44">
        <f t="shared" si="2"/>
        <v>0.9</v>
      </c>
      <c r="M13" s="64">
        <f t="shared" si="3"/>
        <v>14.1</v>
      </c>
      <c r="N13" s="71">
        <f t="shared" si="4"/>
        <v>13.95</v>
      </c>
      <c r="O13" s="178">
        <v>15</v>
      </c>
      <c r="P13" s="40">
        <v>2.9</v>
      </c>
      <c r="Q13" s="40">
        <v>2.7</v>
      </c>
      <c r="R13" s="67">
        <f t="shared" si="5"/>
        <v>2.8</v>
      </c>
      <c r="S13" s="73">
        <f t="shared" si="6"/>
        <v>12.2</v>
      </c>
      <c r="T13" s="68">
        <v>15</v>
      </c>
      <c r="U13" s="45">
        <v>1.5</v>
      </c>
      <c r="V13" s="45">
        <v>1.8</v>
      </c>
      <c r="W13" s="67">
        <f t="shared" si="7"/>
        <v>1.65</v>
      </c>
      <c r="X13" s="73">
        <f t="shared" si="8"/>
        <v>13.35</v>
      </c>
      <c r="Y13" s="68">
        <v>15</v>
      </c>
      <c r="Z13" s="45">
        <v>1</v>
      </c>
      <c r="AA13" s="45">
        <v>0.7</v>
      </c>
      <c r="AB13" s="67">
        <f t="shared" si="9"/>
        <v>0.85</v>
      </c>
      <c r="AC13" s="73">
        <f t="shared" si="10"/>
        <v>14.15</v>
      </c>
      <c r="AD13" s="66"/>
      <c r="AE13" s="234">
        <f t="shared" si="11"/>
        <v>53.65</v>
      </c>
    </row>
    <row r="14" spans="1:31" ht="30" customHeight="1">
      <c r="A14" s="233">
        <v>4</v>
      </c>
      <c r="B14" s="6" t="s">
        <v>93</v>
      </c>
      <c r="C14" s="6" t="s">
        <v>88</v>
      </c>
      <c r="D14" s="39">
        <v>36450</v>
      </c>
      <c r="E14" s="44">
        <v>15</v>
      </c>
      <c r="F14" s="45">
        <v>0.9</v>
      </c>
      <c r="G14" s="45">
        <v>1.1000000000000001</v>
      </c>
      <c r="H14" s="44">
        <f t="shared" si="0"/>
        <v>1</v>
      </c>
      <c r="I14" s="44">
        <f t="shared" si="1"/>
        <v>14</v>
      </c>
      <c r="J14" s="45">
        <v>1.2</v>
      </c>
      <c r="K14" s="45">
        <v>1</v>
      </c>
      <c r="L14" s="44">
        <f t="shared" si="2"/>
        <v>1.1000000000000001</v>
      </c>
      <c r="M14" s="64">
        <f t="shared" si="3"/>
        <v>13.9</v>
      </c>
      <c r="N14" s="71">
        <f t="shared" si="4"/>
        <v>13.95</v>
      </c>
      <c r="O14" s="178">
        <v>15</v>
      </c>
      <c r="P14" s="40">
        <v>2.2999999999999998</v>
      </c>
      <c r="Q14" s="40">
        <v>2.4</v>
      </c>
      <c r="R14" s="67">
        <f t="shared" si="5"/>
        <v>2.3499999999999996</v>
      </c>
      <c r="S14" s="73">
        <f t="shared" si="6"/>
        <v>12.65</v>
      </c>
      <c r="T14" s="68">
        <v>15</v>
      </c>
      <c r="U14" s="45">
        <v>2</v>
      </c>
      <c r="V14" s="45">
        <v>2.2000000000000002</v>
      </c>
      <c r="W14" s="67">
        <f t="shared" si="7"/>
        <v>2.1</v>
      </c>
      <c r="X14" s="73">
        <f t="shared" si="8"/>
        <v>12.9</v>
      </c>
      <c r="Y14" s="68">
        <v>15</v>
      </c>
      <c r="Z14" s="45">
        <v>1</v>
      </c>
      <c r="AA14" s="45">
        <v>0.7</v>
      </c>
      <c r="AB14" s="67">
        <f t="shared" si="9"/>
        <v>0.85</v>
      </c>
      <c r="AC14" s="73">
        <f t="shared" si="10"/>
        <v>14.15</v>
      </c>
      <c r="AD14" s="66"/>
      <c r="AE14" s="234">
        <f t="shared" si="11"/>
        <v>53.65</v>
      </c>
    </row>
    <row r="15" spans="1:31" ht="30" customHeight="1">
      <c r="A15" s="1">
        <f t="shared" si="12"/>
        <v>5</v>
      </c>
      <c r="B15" s="6" t="s">
        <v>129</v>
      </c>
      <c r="C15" s="6" t="s">
        <v>70</v>
      </c>
      <c r="D15" s="39">
        <v>36713</v>
      </c>
      <c r="E15" s="44">
        <v>15</v>
      </c>
      <c r="F15" s="45">
        <v>1.2</v>
      </c>
      <c r="G15" s="45">
        <v>1.4</v>
      </c>
      <c r="H15" s="44">
        <f t="shared" si="0"/>
        <v>1.2999999999999998</v>
      </c>
      <c r="I15" s="44">
        <f t="shared" si="1"/>
        <v>13.7</v>
      </c>
      <c r="J15" s="45">
        <v>1.5</v>
      </c>
      <c r="K15" s="45">
        <v>1.6</v>
      </c>
      <c r="L15" s="44">
        <f t="shared" si="2"/>
        <v>1.55</v>
      </c>
      <c r="M15" s="64">
        <f t="shared" si="3"/>
        <v>13.45</v>
      </c>
      <c r="N15" s="71">
        <f t="shared" si="4"/>
        <v>13.574999999999999</v>
      </c>
      <c r="O15" s="178">
        <v>15</v>
      </c>
      <c r="P15" s="40">
        <v>2.2000000000000002</v>
      </c>
      <c r="Q15" s="40">
        <v>1.9</v>
      </c>
      <c r="R15" s="67">
        <f t="shared" si="5"/>
        <v>2.0499999999999998</v>
      </c>
      <c r="S15" s="73">
        <f t="shared" si="6"/>
        <v>12.95</v>
      </c>
      <c r="T15" s="68">
        <v>15</v>
      </c>
      <c r="U15" s="45">
        <v>1.9</v>
      </c>
      <c r="V15" s="45">
        <v>1.8</v>
      </c>
      <c r="W15" s="67">
        <f t="shared" si="7"/>
        <v>1.85</v>
      </c>
      <c r="X15" s="73">
        <f t="shared" si="8"/>
        <v>13.15</v>
      </c>
      <c r="Y15" s="68">
        <v>15</v>
      </c>
      <c r="Z15" s="45">
        <v>1.8</v>
      </c>
      <c r="AA15" s="45">
        <v>1.4</v>
      </c>
      <c r="AB15" s="67">
        <f t="shared" si="9"/>
        <v>1.6</v>
      </c>
      <c r="AC15" s="73">
        <f t="shared" si="10"/>
        <v>13.4</v>
      </c>
      <c r="AD15" s="66"/>
      <c r="AE15" s="181">
        <f t="shared" si="11"/>
        <v>53.074999999999996</v>
      </c>
    </row>
    <row r="16" spans="1:31" ht="30" customHeight="1">
      <c r="A16" s="1">
        <f t="shared" si="12"/>
        <v>6</v>
      </c>
      <c r="B16" s="6" t="s">
        <v>78</v>
      </c>
      <c r="C16" s="6" t="s">
        <v>70</v>
      </c>
      <c r="D16" s="39">
        <v>36406</v>
      </c>
      <c r="E16" s="44">
        <v>15</v>
      </c>
      <c r="F16" s="45">
        <v>1.6</v>
      </c>
      <c r="G16" s="45">
        <v>1.4</v>
      </c>
      <c r="H16" s="44">
        <f t="shared" si="0"/>
        <v>1.5</v>
      </c>
      <c r="I16" s="44">
        <f t="shared" si="1"/>
        <v>13.5</v>
      </c>
      <c r="J16" s="45">
        <v>1.5</v>
      </c>
      <c r="K16" s="45">
        <v>1.5</v>
      </c>
      <c r="L16" s="44">
        <f t="shared" si="2"/>
        <v>1.5</v>
      </c>
      <c r="M16" s="64">
        <f t="shared" si="3"/>
        <v>13.5</v>
      </c>
      <c r="N16" s="71">
        <f t="shared" si="4"/>
        <v>13.5</v>
      </c>
      <c r="O16" s="178">
        <v>14.5</v>
      </c>
      <c r="P16" s="40">
        <v>1.3</v>
      </c>
      <c r="Q16" s="40">
        <v>1.4</v>
      </c>
      <c r="R16" s="67">
        <f t="shared" si="5"/>
        <v>1.35</v>
      </c>
      <c r="S16" s="73">
        <f t="shared" si="6"/>
        <v>13.15</v>
      </c>
      <c r="T16" s="68">
        <v>15</v>
      </c>
      <c r="U16" s="45">
        <v>2.4</v>
      </c>
      <c r="V16" s="45">
        <v>2.5</v>
      </c>
      <c r="W16" s="67">
        <f t="shared" si="7"/>
        <v>2.4500000000000002</v>
      </c>
      <c r="X16" s="73">
        <f t="shared" si="8"/>
        <v>12.55</v>
      </c>
      <c r="Y16" s="68">
        <v>15</v>
      </c>
      <c r="Z16" s="45">
        <v>2.1</v>
      </c>
      <c r="AA16" s="45">
        <v>1.9</v>
      </c>
      <c r="AB16" s="67">
        <f t="shared" si="9"/>
        <v>2</v>
      </c>
      <c r="AC16" s="73">
        <f t="shared" si="10"/>
        <v>13</v>
      </c>
      <c r="AD16" s="66"/>
      <c r="AE16" s="181">
        <f t="shared" si="11"/>
        <v>52.2</v>
      </c>
    </row>
    <row r="17" spans="1:46" ht="30" customHeight="1">
      <c r="A17" s="1">
        <f t="shared" si="12"/>
        <v>7</v>
      </c>
      <c r="B17" s="6" t="s">
        <v>111</v>
      </c>
      <c r="C17" s="6" t="s">
        <v>105</v>
      </c>
      <c r="D17" s="39">
        <v>34880</v>
      </c>
      <c r="E17" s="44">
        <v>15</v>
      </c>
      <c r="F17" s="45">
        <v>1.5</v>
      </c>
      <c r="G17" s="45">
        <v>1.6</v>
      </c>
      <c r="H17" s="44">
        <f t="shared" si="0"/>
        <v>1.55</v>
      </c>
      <c r="I17" s="44">
        <f t="shared" si="1"/>
        <v>13.45</v>
      </c>
      <c r="J17" s="45">
        <v>1.7</v>
      </c>
      <c r="K17" s="45">
        <v>1.6</v>
      </c>
      <c r="L17" s="44">
        <f t="shared" si="2"/>
        <v>1.65</v>
      </c>
      <c r="M17" s="64">
        <f t="shared" si="3"/>
        <v>13.35</v>
      </c>
      <c r="N17" s="71">
        <f t="shared" si="4"/>
        <v>13.399999999999999</v>
      </c>
      <c r="O17" s="178">
        <v>14.5</v>
      </c>
      <c r="P17" s="40">
        <v>2.2000000000000002</v>
      </c>
      <c r="Q17" s="40">
        <v>2.1</v>
      </c>
      <c r="R17" s="67">
        <f t="shared" si="5"/>
        <v>2.1500000000000004</v>
      </c>
      <c r="S17" s="73">
        <f t="shared" si="6"/>
        <v>12.35</v>
      </c>
      <c r="T17" s="68">
        <v>15</v>
      </c>
      <c r="U17" s="45">
        <v>2.1</v>
      </c>
      <c r="V17" s="45">
        <v>2.2000000000000002</v>
      </c>
      <c r="W17" s="67">
        <f t="shared" si="7"/>
        <v>2.1500000000000004</v>
      </c>
      <c r="X17" s="73">
        <f t="shared" si="8"/>
        <v>12.85</v>
      </c>
      <c r="Y17" s="68">
        <v>15</v>
      </c>
      <c r="Z17" s="45">
        <v>1.6</v>
      </c>
      <c r="AA17" s="45">
        <v>1.4</v>
      </c>
      <c r="AB17" s="67">
        <f t="shared" si="9"/>
        <v>1.5</v>
      </c>
      <c r="AC17" s="73">
        <f t="shared" si="10"/>
        <v>13.5</v>
      </c>
      <c r="AD17" s="66"/>
      <c r="AE17" s="181">
        <f t="shared" si="11"/>
        <v>52.1</v>
      </c>
    </row>
    <row r="18" spans="1:46" ht="30" customHeight="1">
      <c r="A18" s="1">
        <f t="shared" si="12"/>
        <v>8</v>
      </c>
      <c r="B18" s="76" t="s">
        <v>68</v>
      </c>
      <c r="C18" s="76" t="s">
        <v>65</v>
      </c>
      <c r="D18" s="38">
        <v>36318</v>
      </c>
      <c r="E18" s="44">
        <v>15</v>
      </c>
      <c r="F18" s="45">
        <v>1.4</v>
      </c>
      <c r="G18" s="45">
        <v>1.5</v>
      </c>
      <c r="H18" s="44">
        <f t="shared" si="0"/>
        <v>1.45</v>
      </c>
      <c r="I18" s="44">
        <f t="shared" si="1"/>
        <v>13.55</v>
      </c>
      <c r="J18" s="45">
        <v>1.6</v>
      </c>
      <c r="K18" s="45">
        <v>1.6</v>
      </c>
      <c r="L18" s="44">
        <f t="shared" si="2"/>
        <v>1.6</v>
      </c>
      <c r="M18" s="64">
        <f t="shared" si="3"/>
        <v>13.4</v>
      </c>
      <c r="N18" s="71">
        <f t="shared" si="4"/>
        <v>13.475000000000001</v>
      </c>
      <c r="O18" s="178">
        <v>14.5</v>
      </c>
      <c r="P18" s="40">
        <v>2.6</v>
      </c>
      <c r="Q18" s="40">
        <v>2.2999999999999998</v>
      </c>
      <c r="R18" s="67">
        <f t="shared" si="5"/>
        <v>2.4500000000000002</v>
      </c>
      <c r="S18" s="73">
        <f t="shared" si="6"/>
        <v>12.05</v>
      </c>
      <c r="T18" s="68">
        <v>14.5</v>
      </c>
      <c r="U18" s="45">
        <v>3.2</v>
      </c>
      <c r="V18" s="45">
        <v>3.3</v>
      </c>
      <c r="W18" s="67">
        <f t="shared" si="7"/>
        <v>3.25</v>
      </c>
      <c r="X18" s="73">
        <f t="shared" si="8"/>
        <v>11.25</v>
      </c>
      <c r="Y18" s="68">
        <v>15</v>
      </c>
      <c r="Z18" s="45">
        <v>0.9</v>
      </c>
      <c r="AA18" s="45">
        <v>1.2</v>
      </c>
      <c r="AB18" s="67">
        <f t="shared" si="9"/>
        <v>1.05</v>
      </c>
      <c r="AC18" s="73">
        <f t="shared" si="10"/>
        <v>13.95</v>
      </c>
      <c r="AD18" s="66"/>
      <c r="AE18" s="181">
        <f t="shared" si="11"/>
        <v>50.725000000000009</v>
      </c>
    </row>
    <row r="19" spans="1:46" s="1" customFormat="1" ht="30" customHeight="1">
      <c r="A19" s="1">
        <f t="shared" si="12"/>
        <v>9</v>
      </c>
      <c r="B19" s="6" t="s">
        <v>76</v>
      </c>
      <c r="C19" s="180" t="s">
        <v>70</v>
      </c>
      <c r="D19" s="195">
        <v>35771</v>
      </c>
      <c r="E19" s="44">
        <v>15</v>
      </c>
      <c r="F19" s="45">
        <v>1.4</v>
      </c>
      <c r="G19" s="45">
        <v>1.4</v>
      </c>
      <c r="H19" s="44">
        <f t="shared" si="0"/>
        <v>1.4</v>
      </c>
      <c r="I19" s="44">
        <f t="shared" si="1"/>
        <v>13.6</v>
      </c>
      <c r="J19" s="45">
        <v>1.6</v>
      </c>
      <c r="K19" s="45">
        <v>1.8</v>
      </c>
      <c r="L19" s="44">
        <f t="shared" si="2"/>
        <v>1.7000000000000002</v>
      </c>
      <c r="M19" s="64">
        <f t="shared" si="3"/>
        <v>13.3</v>
      </c>
      <c r="N19" s="71">
        <f t="shared" si="4"/>
        <v>13.45</v>
      </c>
      <c r="O19" s="178">
        <v>13.4</v>
      </c>
      <c r="P19" s="40">
        <v>4.2</v>
      </c>
      <c r="Q19" s="40">
        <v>4.5</v>
      </c>
      <c r="R19" s="67">
        <f t="shared" si="5"/>
        <v>4.3499999999999996</v>
      </c>
      <c r="S19" s="73">
        <f t="shared" si="6"/>
        <v>9.0500000000000007</v>
      </c>
      <c r="T19" s="68">
        <v>15</v>
      </c>
      <c r="U19" s="45">
        <v>2.4</v>
      </c>
      <c r="V19" s="45">
        <v>2.1</v>
      </c>
      <c r="W19" s="67">
        <f t="shared" si="7"/>
        <v>2.25</v>
      </c>
      <c r="X19" s="73">
        <f t="shared" si="8"/>
        <v>12.75</v>
      </c>
      <c r="Y19" s="68">
        <v>15</v>
      </c>
      <c r="Z19" s="45">
        <v>2</v>
      </c>
      <c r="AA19" s="45">
        <v>1.6</v>
      </c>
      <c r="AB19" s="67">
        <f t="shared" si="9"/>
        <v>1.8</v>
      </c>
      <c r="AC19" s="73">
        <f t="shared" si="10"/>
        <v>13.2</v>
      </c>
      <c r="AD19" s="66"/>
      <c r="AE19" s="181">
        <f t="shared" si="11"/>
        <v>48.45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" customFormat="1" ht="30" customHeight="1">
      <c r="A20" s="1">
        <f t="shared" si="12"/>
        <v>10</v>
      </c>
      <c r="B20" s="6" t="s">
        <v>114</v>
      </c>
      <c r="C20" s="6" t="s">
        <v>115</v>
      </c>
      <c r="D20" s="38">
        <v>35754</v>
      </c>
      <c r="E20" s="44"/>
      <c r="F20" s="45"/>
      <c r="G20" s="45"/>
      <c r="H20" s="44"/>
      <c r="I20" s="44"/>
      <c r="J20" s="45"/>
      <c r="K20" s="45"/>
      <c r="L20" s="44"/>
      <c r="M20" s="64"/>
      <c r="N20" s="71"/>
      <c r="O20" s="178"/>
      <c r="P20" s="40"/>
      <c r="Q20" s="40"/>
      <c r="R20" s="67"/>
      <c r="S20" s="73"/>
      <c r="T20" s="68"/>
      <c r="U20" s="45"/>
      <c r="V20" s="45"/>
      <c r="W20" s="67"/>
      <c r="X20" s="73"/>
      <c r="Y20" s="68"/>
      <c r="Z20" s="45"/>
      <c r="AA20" s="45"/>
      <c r="AB20" s="67"/>
      <c r="AC20" s="73"/>
      <c r="AD20" s="66"/>
      <c r="AE20" s="181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1" customFormat="1" ht="30" customHeight="1">
      <c r="A21" s="2"/>
      <c r="B21" s="6"/>
      <c r="C21" s="6"/>
      <c r="D21" s="38"/>
      <c r="E21" s="44"/>
      <c r="F21" s="45"/>
      <c r="G21" s="45"/>
      <c r="H21" s="44"/>
      <c r="I21" s="44"/>
      <c r="J21" s="45"/>
      <c r="K21" s="45"/>
      <c r="L21" s="44"/>
      <c r="M21" s="64"/>
      <c r="N21" s="71"/>
      <c r="O21" s="178"/>
      <c r="P21" s="40"/>
      <c r="Q21" s="40"/>
      <c r="R21" s="67"/>
      <c r="S21" s="73"/>
      <c r="T21" s="68"/>
      <c r="U21" s="45"/>
      <c r="V21" s="45"/>
      <c r="W21" s="67"/>
      <c r="X21" s="73"/>
      <c r="Y21" s="68"/>
      <c r="Z21" s="45"/>
      <c r="AA21" s="45"/>
      <c r="AB21" s="67"/>
      <c r="AC21" s="73"/>
      <c r="AD21" s="66"/>
      <c r="AE21" s="18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1" customFormat="1" ht="30" customHeight="1">
      <c r="B22" s="6"/>
      <c r="C22" s="6"/>
      <c r="D22" s="38"/>
      <c r="E22" s="44"/>
      <c r="F22" s="45"/>
      <c r="G22" s="45"/>
      <c r="H22" s="44"/>
      <c r="I22" s="44"/>
      <c r="J22" s="45"/>
      <c r="K22" s="45"/>
      <c r="L22" s="44"/>
      <c r="M22" s="64"/>
      <c r="N22" s="71"/>
      <c r="O22" s="178"/>
      <c r="P22" s="40"/>
      <c r="Q22" s="40"/>
      <c r="R22" s="67"/>
      <c r="S22" s="73"/>
      <c r="T22" s="68"/>
      <c r="U22" s="45"/>
      <c r="V22" s="45"/>
      <c r="W22" s="67"/>
      <c r="X22" s="73"/>
      <c r="Y22" s="68"/>
      <c r="Z22" s="45"/>
      <c r="AA22" s="45"/>
      <c r="AB22" s="67"/>
      <c r="AC22" s="73"/>
      <c r="AD22" s="66"/>
      <c r="AE22" s="181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1" customFormat="1" ht="30" customHeight="1">
      <c r="A23" s="2"/>
      <c r="B23" s="6"/>
      <c r="C23" s="6"/>
      <c r="D23" s="38"/>
      <c r="E23" s="44"/>
      <c r="F23" s="45"/>
      <c r="G23" s="45"/>
      <c r="H23" s="44"/>
      <c r="I23" s="44"/>
      <c r="J23" s="45"/>
      <c r="K23" s="45"/>
      <c r="L23" s="44"/>
      <c r="M23" s="64"/>
      <c r="N23" s="71"/>
      <c r="O23" s="178"/>
      <c r="P23" s="40"/>
      <c r="Q23" s="40"/>
      <c r="R23" s="67"/>
      <c r="S23" s="73"/>
      <c r="T23" s="68"/>
      <c r="U23" s="45"/>
      <c r="V23" s="45"/>
      <c r="W23" s="67"/>
      <c r="X23" s="73"/>
      <c r="Y23" s="68"/>
      <c r="Z23" s="45"/>
      <c r="AA23" s="45"/>
      <c r="AB23" s="67"/>
      <c r="AC23" s="73"/>
      <c r="AD23" s="66"/>
      <c r="AE23" s="181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1" customFormat="1" ht="30" customHeight="1">
      <c r="B24" s="6"/>
      <c r="C24" s="6"/>
      <c r="D24" s="38"/>
      <c r="E24" s="44"/>
      <c r="F24" s="45"/>
      <c r="G24" s="45"/>
      <c r="H24" s="44"/>
      <c r="I24" s="44"/>
      <c r="J24" s="45"/>
      <c r="K24" s="45"/>
      <c r="L24" s="44"/>
      <c r="M24" s="64"/>
      <c r="N24" s="72"/>
      <c r="O24" s="68"/>
      <c r="P24" s="45"/>
      <c r="Q24" s="45"/>
      <c r="R24" s="67"/>
      <c r="S24" s="73"/>
      <c r="T24" s="68"/>
      <c r="U24" s="49"/>
      <c r="V24" s="49"/>
      <c r="W24" s="67"/>
      <c r="X24" s="73"/>
      <c r="Y24" s="68"/>
      <c r="Z24" s="45"/>
      <c r="AA24" s="45"/>
      <c r="AB24" s="67"/>
      <c r="AC24" s="73"/>
      <c r="AD24" s="66"/>
      <c r="AE24" s="9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1" customFormat="1" ht="30" customHeight="1">
      <c r="B25" s="6"/>
      <c r="C25" s="6"/>
      <c r="D25" s="38"/>
      <c r="E25" s="44"/>
      <c r="F25" s="45"/>
      <c r="G25" s="45"/>
      <c r="H25" s="44"/>
      <c r="I25" s="44"/>
      <c r="J25" s="45"/>
      <c r="K25" s="45"/>
      <c r="L25" s="44"/>
      <c r="M25" s="64"/>
      <c r="N25" s="72"/>
      <c r="O25" s="68"/>
      <c r="P25" s="45"/>
      <c r="Q25" s="45"/>
      <c r="R25" s="67"/>
      <c r="S25" s="73"/>
      <c r="T25" s="68"/>
      <c r="U25" s="49"/>
      <c r="V25" s="49"/>
      <c r="W25" s="67"/>
      <c r="X25" s="73"/>
      <c r="Y25" s="68"/>
      <c r="Z25" s="45"/>
      <c r="AA25" s="45"/>
      <c r="AB25" s="67"/>
      <c r="AC25" s="73"/>
      <c r="AD25" s="66"/>
      <c r="AE25" s="9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1" customFormat="1" ht="30" customHeight="1">
      <c r="B26" s="6"/>
      <c r="C26" s="6"/>
      <c r="D26" s="38"/>
      <c r="E26" s="44"/>
      <c r="F26" s="45"/>
      <c r="G26" s="45"/>
      <c r="H26" s="44"/>
      <c r="I26" s="44"/>
      <c r="J26" s="45"/>
      <c r="K26" s="45"/>
      <c r="L26" s="44"/>
      <c r="M26" s="64"/>
      <c r="N26" s="72"/>
      <c r="O26" s="68"/>
      <c r="P26" s="45"/>
      <c r="Q26" s="45"/>
      <c r="R26" s="67"/>
      <c r="S26" s="73"/>
      <c r="T26" s="68"/>
      <c r="U26" s="49"/>
      <c r="V26" s="49"/>
      <c r="W26" s="67"/>
      <c r="X26" s="73"/>
      <c r="Y26" s="68"/>
      <c r="Z26" s="45"/>
      <c r="AA26" s="45"/>
      <c r="AB26" s="67"/>
      <c r="AC26" s="73"/>
      <c r="AD26" s="66"/>
      <c r="AE26" s="9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1" customFormat="1" ht="30" customHeight="1">
      <c r="B27" s="6"/>
      <c r="C27" s="6"/>
      <c r="D27" s="82"/>
      <c r="E27" s="44"/>
      <c r="F27" s="45"/>
      <c r="G27" s="45"/>
      <c r="H27" s="44"/>
      <c r="I27" s="44"/>
      <c r="J27" s="45"/>
      <c r="K27" s="45"/>
      <c r="L27" s="44"/>
      <c r="M27" s="64"/>
      <c r="N27" s="72"/>
      <c r="O27" s="68"/>
      <c r="P27" s="45"/>
      <c r="Q27" s="45"/>
      <c r="R27" s="67"/>
      <c r="S27" s="73"/>
      <c r="T27" s="68"/>
      <c r="U27" s="49"/>
      <c r="V27" s="49"/>
      <c r="W27" s="67"/>
      <c r="X27" s="73"/>
      <c r="Y27" s="68"/>
      <c r="Z27" s="45"/>
      <c r="AA27" s="45"/>
      <c r="AB27" s="67"/>
      <c r="AC27" s="73"/>
      <c r="AD27" s="66"/>
      <c r="AE27" s="9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1" customFormat="1" ht="30" customHeight="1">
      <c r="B28" s="6"/>
      <c r="C28" s="6"/>
      <c r="D28" s="8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" customFormat="1" ht="30" customHeight="1">
      <c r="B29" s="6"/>
      <c r="C29" s="6"/>
      <c r="D29" s="8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1" customFormat="1" ht="30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46" s="1" customFormat="1" ht="30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46" s="1" customFormat="1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1" customFormat="1" ht="30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>
      <c r="B34"/>
      <c r="C34"/>
      <c r="D34"/>
    </row>
    <row r="35" spans="1:39">
      <c r="B35"/>
      <c r="C35"/>
      <c r="D35"/>
    </row>
    <row r="36" spans="1:39">
      <c r="B36"/>
      <c r="C36"/>
      <c r="D36"/>
    </row>
    <row r="37" spans="1:39">
      <c r="B37"/>
      <c r="C37"/>
      <c r="D37"/>
    </row>
    <row r="38" spans="1:39">
      <c r="B38"/>
      <c r="C38"/>
      <c r="D38"/>
    </row>
    <row r="39" spans="1:39">
      <c r="B39"/>
      <c r="C39"/>
      <c r="D39"/>
    </row>
    <row r="40" spans="1:39">
      <c r="B40"/>
      <c r="C40"/>
      <c r="D40"/>
    </row>
    <row r="41" spans="1:39">
      <c r="B41"/>
      <c r="C41"/>
      <c r="D41"/>
    </row>
    <row r="42" spans="1:39">
      <c r="B42"/>
      <c r="C42"/>
      <c r="D42"/>
    </row>
    <row r="43" spans="1:39">
      <c r="B43"/>
      <c r="C43"/>
      <c r="D43"/>
    </row>
    <row r="44" spans="1:39">
      <c r="B44"/>
      <c r="C44"/>
      <c r="D44"/>
    </row>
    <row r="45" spans="1:39">
      <c r="B45"/>
      <c r="C45"/>
      <c r="D45"/>
    </row>
    <row r="46" spans="1:39">
      <c r="B46"/>
      <c r="C46"/>
      <c r="D46"/>
    </row>
    <row r="47" spans="1:39">
      <c r="B47"/>
      <c r="C47"/>
      <c r="D47"/>
    </row>
  </sheetData>
  <sortState ref="B10:AE19">
    <sortCondition descending="1" ref="AE10"/>
  </sortState>
  <mergeCells count="18">
    <mergeCell ref="A1:AE1"/>
    <mergeCell ref="A2:AE2"/>
    <mergeCell ref="A3:AE3"/>
    <mergeCell ref="A4:AE4"/>
    <mergeCell ref="A6:AE6"/>
    <mergeCell ref="A5:N5"/>
    <mergeCell ref="Y8:AC8"/>
    <mergeCell ref="AD8:AD9"/>
    <mergeCell ref="P9:Q9"/>
    <mergeCell ref="U9:V9"/>
    <mergeCell ref="Z9:AA9"/>
    <mergeCell ref="E8:N8"/>
    <mergeCell ref="O8:S8"/>
    <mergeCell ref="T8:X8"/>
    <mergeCell ref="A8:A9"/>
    <mergeCell ref="B8:B9"/>
    <mergeCell ref="C8:C9"/>
    <mergeCell ref="D8:D9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selection activeCell="S11" sqref="S11"/>
    </sheetView>
  </sheetViews>
  <sheetFormatPr defaultRowHeight="15"/>
  <cols>
    <col min="1" max="1" width="3.7109375" customWidth="1"/>
    <col min="2" max="2" width="15" customWidth="1"/>
    <col min="3" max="3" width="9.7109375" customWidth="1"/>
    <col min="4" max="4" width="3" customWidth="1"/>
    <col min="5" max="13" width="3.7109375" customWidth="1"/>
    <col min="14" max="14" width="2.5703125" customWidth="1"/>
    <col min="15" max="17" width="3.7109375" customWidth="1"/>
    <col min="18" max="18" width="2.7109375" customWidth="1"/>
    <col min="19" max="19" width="7.42578125" customWidth="1"/>
    <col min="20" max="23" width="3.7109375" customWidth="1"/>
    <col min="24" max="24" width="3.28515625" customWidth="1"/>
    <col min="25" max="28" width="3.7109375" customWidth="1"/>
    <col min="29" max="29" width="3.28515625" customWidth="1"/>
    <col min="30" max="30" width="3.42578125" hidden="1" customWidth="1"/>
  </cols>
  <sheetData>
    <row r="1" spans="1:32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2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2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2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2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2">
      <c r="A6" s="236" t="s">
        <v>23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2">
      <c r="A8" s="237" t="s">
        <v>1</v>
      </c>
      <c r="B8" s="237" t="s">
        <v>2</v>
      </c>
      <c r="C8" s="237" t="s">
        <v>3</v>
      </c>
      <c r="D8" s="237" t="s">
        <v>4</v>
      </c>
      <c r="E8" s="259" t="s">
        <v>39</v>
      </c>
      <c r="F8" s="260"/>
      <c r="G8" s="260"/>
      <c r="H8" s="260"/>
      <c r="I8" s="260"/>
      <c r="J8" s="260"/>
      <c r="K8" s="260"/>
      <c r="L8" s="260"/>
      <c r="M8" s="260"/>
      <c r="N8" s="261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5"/>
      <c r="AD8" s="246" t="s">
        <v>12</v>
      </c>
      <c r="AE8" s="1" t="s">
        <v>41</v>
      </c>
    </row>
    <row r="9" spans="1:32" ht="117.75">
      <c r="A9" s="238"/>
      <c r="B9" s="238"/>
      <c r="C9" s="238"/>
      <c r="D9" s="238"/>
      <c r="E9" s="96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9" t="s">
        <v>37</v>
      </c>
      <c r="N9" s="112" t="s">
        <v>38</v>
      </c>
      <c r="O9" s="95" t="s">
        <v>33</v>
      </c>
      <c r="P9" s="248" t="s">
        <v>34</v>
      </c>
      <c r="Q9" s="249"/>
      <c r="R9" s="51" t="s">
        <v>35</v>
      </c>
      <c r="S9" s="108" t="s">
        <v>9</v>
      </c>
      <c r="T9" s="102" t="s">
        <v>33</v>
      </c>
      <c r="U9" s="248" t="s">
        <v>34</v>
      </c>
      <c r="V9" s="249"/>
      <c r="W9" s="51" t="s">
        <v>35</v>
      </c>
      <c r="X9" s="109" t="s">
        <v>10</v>
      </c>
      <c r="Y9" s="95" t="s">
        <v>33</v>
      </c>
      <c r="Z9" s="250" t="s">
        <v>34</v>
      </c>
      <c r="AA9" s="251"/>
      <c r="AB9" s="51" t="s">
        <v>35</v>
      </c>
      <c r="AC9" s="110" t="s">
        <v>11</v>
      </c>
      <c r="AD9" s="247"/>
      <c r="AE9" s="113" t="s">
        <v>13</v>
      </c>
      <c r="AF9" s="4"/>
    </row>
    <row r="10" spans="1:32" ht="30">
      <c r="A10" s="188"/>
      <c r="B10" s="7" t="s">
        <v>97</v>
      </c>
      <c r="C10" s="7" t="s">
        <v>88</v>
      </c>
      <c r="D10" s="38">
        <v>37170</v>
      </c>
      <c r="E10" s="198">
        <v>14</v>
      </c>
      <c r="F10" s="199">
        <v>1.4</v>
      </c>
      <c r="G10" s="199">
        <v>1.6</v>
      </c>
      <c r="H10" s="198">
        <f>AVERAGE(F10:G10)</f>
        <v>1.5</v>
      </c>
      <c r="I10" s="198">
        <f>E10-H10</f>
        <v>12.5</v>
      </c>
      <c r="J10" s="199">
        <v>1.4</v>
      </c>
      <c r="K10" s="199">
        <v>1.6</v>
      </c>
      <c r="L10" s="198">
        <f>AVERAGE(J10:K10)</f>
        <v>1.5</v>
      </c>
      <c r="M10" s="201">
        <f>E10-L10</f>
        <v>12.5</v>
      </c>
      <c r="N10" s="174">
        <f>MAX(I10,M10)</f>
        <v>12.5</v>
      </c>
      <c r="O10" s="202">
        <v>15</v>
      </c>
      <c r="P10" s="203">
        <v>1.8</v>
      </c>
      <c r="Q10" s="203">
        <v>1.6</v>
      </c>
      <c r="R10" s="203">
        <f>AVERAGE(P10:Q10)</f>
        <v>1.7000000000000002</v>
      </c>
      <c r="S10" s="206">
        <f>O10-R10</f>
        <v>13.3</v>
      </c>
      <c r="T10" s="202">
        <v>15</v>
      </c>
      <c r="U10" s="203">
        <v>2</v>
      </c>
      <c r="V10" s="203">
        <v>2.2000000000000002</v>
      </c>
      <c r="W10" s="203">
        <f>AVERAGE(U10:V10)</f>
        <v>2.1</v>
      </c>
      <c r="X10" s="206">
        <f>T10-W10</f>
        <v>12.9</v>
      </c>
      <c r="Y10" s="202">
        <v>15</v>
      </c>
      <c r="Z10" s="203">
        <v>1.6</v>
      </c>
      <c r="AA10" s="203">
        <v>1.3</v>
      </c>
      <c r="AB10" s="203">
        <f>AVERAGE(Z10:AA10)</f>
        <v>1.4500000000000002</v>
      </c>
      <c r="AC10" s="209">
        <f>(+Y10-AB10)-AD10</f>
        <v>13.55</v>
      </c>
      <c r="AD10" s="210"/>
      <c r="AE10" s="211">
        <f>SUM(N10+S10+X10+AC10-AD10)</f>
        <v>52.25</v>
      </c>
      <c r="AF10" s="4"/>
    </row>
    <row r="11" spans="1:32" ht="30" customHeight="1">
      <c r="A11" s="2">
        <v>1</v>
      </c>
      <c r="B11" s="7" t="s">
        <v>96</v>
      </c>
      <c r="C11" s="7" t="s">
        <v>88</v>
      </c>
      <c r="D11" s="38">
        <v>37112</v>
      </c>
      <c r="E11" s="44">
        <v>14</v>
      </c>
      <c r="F11" s="45">
        <v>1.1000000000000001</v>
      </c>
      <c r="G11" s="45">
        <v>1.3</v>
      </c>
      <c r="H11" s="44">
        <f>AVERAGE(F11:G11)</f>
        <v>1.2000000000000002</v>
      </c>
      <c r="I11" s="44">
        <f>E11-H11</f>
        <v>12.8</v>
      </c>
      <c r="J11" s="45">
        <v>1.1000000000000001</v>
      </c>
      <c r="K11" s="45">
        <v>1.3</v>
      </c>
      <c r="L11" s="44">
        <f>AVERAGE(J11:K11)</f>
        <v>1.2000000000000002</v>
      </c>
      <c r="M11" s="64">
        <f>E11-L11</f>
        <v>12.8</v>
      </c>
      <c r="N11" s="174">
        <f>MAX(I11,M11)</f>
        <v>12.8</v>
      </c>
      <c r="O11" s="68">
        <v>13.9</v>
      </c>
      <c r="P11" s="45">
        <v>1.2</v>
      </c>
      <c r="Q11" s="45">
        <v>0.9</v>
      </c>
      <c r="R11" s="67">
        <f>AVERAGE(P11:Q11)</f>
        <v>1.05</v>
      </c>
      <c r="S11" s="73">
        <f>O11-R11</f>
        <v>12.85</v>
      </c>
      <c r="T11" s="68">
        <v>15</v>
      </c>
      <c r="U11" s="45">
        <v>2.2999999999999998</v>
      </c>
      <c r="V11" s="45">
        <v>2</v>
      </c>
      <c r="W11" s="67">
        <f>AVERAGE(U11:V11)</f>
        <v>2.15</v>
      </c>
      <c r="X11" s="73">
        <f>T11-W11</f>
        <v>12.85</v>
      </c>
      <c r="Y11" s="68">
        <v>15</v>
      </c>
      <c r="Z11" s="45">
        <v>1.8</v>
      </c>
      <c r="AA11" s="45">
        <v>1.8</v>
      </c>
      <c r="AB11" s="67">
        <f>AVERAGE(Z11:AA11)</f>
        <v>1.8</v>
      </c>
      <c r="AC11" s="73">
        <f>(+Y11-AB11)-AD11</f>
        <v>13.2</v>
      </c>
      <c r="AD11" s="66"/>
      <c r="AE11" s="114">
        <f>SUM(N11+S11+X11+AC11-AD11)</f>
        <v>51.7</v>
      </c>
      <c r="AF11" s="47"/>
    </row>
    <row r="12" spans="1:32" ht="30" customHeight="1">
      <c r="A12" s="1">
        <f>A11+1</f>
        <v>2</v>
      </c>
      <c r="B12" s="194"/>
      <c r="C12" s="194"/>
      <c r="D12" s="194"/>
      <c r="E12" s="190"/>
      <c r="F12" s="190"/>
      <c r="G12" s="190"/>
      <c r="H12" s="46"/>
      <c r="I12" s="46"/>
      <c r="J12" s="19"/>
      <c r="K12" s="190"/>
      <c r="L12" s="46"/>
      <c r="M12" s="200"/>
      <c r="N12" s="112"/>
      <c r="O12" s="65"/>
      <c r="P12" s="192"/>
      <c r="Q12" s="192"/>
      <c r="R12" s="204"/>
      <c r="S12" s="205"/>
      <c r="T12" s="207"/>
      <c r="U12" s="192"/>
      <c r="V12" s="192"/>
      <c r="W12" s="204"/>
      <c r="X12" s="208"/>
      <c r="Y12" s="65"/>
      <c r="Z12" s="191"/>
      <c r="AA12" s="191"/>
      <c r="AB12" s="204"/>
      <c r="AC12" s="208"/>
      <c r="AD12" s="65"/>
      <c r="AE12" s="33"/>
      <c r="AF12" s="4"/>
    </row>
    <row r="13" spans="1:32" ht="30" customHeight="1">
      <c r="A13" s="1">
        <f t="shared" ref="A13:A16" si="0">A12+1</f>
        <v>3</v>
      </c>
      <c r="B13" s="6"/>
      <c r="C13" s="6"/>
      <c r="D13" s="39"/>
      <c r="E13" s="44">
        <v>0</v>
      </c>
      <c r="F13" s="45">
        <v>0</v>
      </c>
      <c r="G13" s="45">
        <v>0</v>
      </c>
      <c r="H13" s="44">
        <f t="shared" ref="H13:H16" si="1">AVERAGE(F13:G13)</f>
        <v>0</v>
      </c>
      <c r="I13" s="44">
        <f t="shared" ref="I13:I16" si="2">E13-H13</f>
        <v>0</v>
      </c>
      <c r="J13" s="45">
        <v>0</v>
      </c>
      <c r="K13" s="45">
        <v>0</v>
      </c>
      <c r="L13" s="44">
        <f t="shared" ref="L13:L16" si="3">AVERAGE(J13:K13)</f>
        <v>0</v>
      </c>
      <c r="M13" s="64">
        <f t="shared" ref="M13:M16" si="4">E13-L13</f>
        <v>0</v>
      </c>
      <c r="N13" s="174">
        <f t="shared" ref="N13:N16" si="5">MAX(I13,M13)</f>
        <v>0</v>
      </c>
      <c r="O13" s="68">
        <v>0</v>
      </c>
      <c r="P13" s="45">
        <v>0</v>
      </c>
      <c r="Q13" s="45">
        <v>0</v>
      </c>
      <c r="R13" s="67">
        <f t="shared" ref="R13:R16" si="6">AVERAGE(P13:Q13)</f>
        <v>0</v>
      </c>
      <c r="S13" s="73">
        <f t="shared" ref="S13:S16" si="7">O13-R13</f>
        <v>0</v>
      </c>
      <c r="T13" s="68">
        <v>0</v>
      </c>
      <c r="U13" s="45">
        <v>0</v>
      </c>
      <c r="V13" s="45">
        <v>0</v>
      </c>
      <c r="W13" s="67">
        <f t="shared" ref="W13:W16" si="8">AVERAGE(U13:V13)</f>
        <v>0</v>
      </c>
      <c r="X13" s="73">
        <f t="shared" ref="X13:X16" si="9">T13-W13</f>
        <v>0</v>
      </c>
      <c r="Y13" s="68">
        <v>0</v>
      </c>
      <c r="Z13" s="45">
        <v>0</v>
      </c>
      <c r="AA13" s="45">
        <v>0</v>
      </c>
      <c r="AB13" s="67">
        <f t="shared" ref="AB13:AB16" si="10">AVERAGE(Z13:AA13)</f>
        <v>0</v>
      </c>
      <c r="AC13" s="73">
        <f t="shared" ref="AC13:AC16" si="11">(+Y13-AB13)-AD13</f>
        <v>0</v>
      </c>
      <c r="AD13" s="66"/>
      <c r="AE13" s="114">
        <f t="shared" ref="AE13:AE16" si="12">SUM(N13+S13+X13+AC13-AD13)</f>
        <v>0</v>
      </c>
    </row>
    <row r="14" spans="1:32" ht="30" customHeight="1">
      <c r="A14" s="1">
        <f t="shared" si="0"/>
        <v>4</v>
      </c>
      <c r="B14" s="6"/>
      <c r="C14" s="6"/>
      <c r="D14" s="39"/>
      <c r="E14" s="44">
        <v>0</v>
      </c>
      <c r="F14" s="45">
        <v>0</v>
      </c>
      <c r="G14" s="45">
        <v>0</v>
      </c>
      <c r="H14" s="44">
        <f t="shared" si="1"/>
        <v>0</v>
      </c>
      <c r="I14" s="44">
        <f t="shared" si="2"/>
        <v>0</v>
      </c>
      <c r="J14" s="45">
        <v>0</v>
      </c>
      <c r="K14" s="45">
        <v>0</v>
      </c>
      <c r="L14" s="44">
        <f t="shared" si="3"/>
        <v>0</v>
      </c>
      <c r="M14" s="64">
        <f t="shared" si="4"/>
        <v>0</v>
      </c>
      <c r="N14" s="174">
        <f t="shared" si="5"/>
        <v>0</v>
      </c>
      <c r="O14" s="68">
        <v>0</v>
      </c>
      <c r="P14" s="45">
        <v>0</v>
      </c>
      <c r="Q14" s="45">
        <v>0</v>
      </c>
      <c r="R14" s="67">
        <f t="shared" si="6"/>
        <v>0</v>
      </c>
      <c r="S14" s="73">
        <f t="shared" si="7"/>
        <v>0</v>
      </c>
      <c r="T14" s="68">
        <v>0</v>
      </c>
      <c r="U14" s="45">
        <v>0</v>
      </c>
      <c r="V14" s="45">
        <v>0</v>
      </c>
      <c r="W14" s="67">
        <f t="shared" si="8"/>
        <v>0</v>
      </c>
      <c r="X14" s="73">
        <f t="shared" si="9"/>
        <v>0</v>
      </c>
      <c r="Y14" s="68">
        <v>0</v>
      </c>
      <c r="Z14" s="45">
        <v>0</v>
      </c>
      <c r="AA14" s="45">
        <v>0</v>
      </c>
      <c r="AB14" s="67">
        <f t="shared" si="10"/>
        <v>0</v>
      </c>
      <c r="AC14" s="73">
        <f t="shared" si="11"/>
        <v>0</v>
      </c>
      <c r="AD14" s="66"/>
      <c r="AE14" s="114">
        <f t="shared" si="12"/>
        <v>0</v>
      </c>
    </row>
    <row r="15" spans="1:32" ht="21">
      <c r="A15" s="1">
        <f t="shared" si="0"/>
        <v>5</v>
      </c>
      <c r="B15" s="6"/>
      <c r="C15" s="6"/>
      <c r="D15" s="39"/>
      <c r="E15" s="44">
        <v>0</v>
      </c>
      <c r="F15" s="45">
        <v>0</v>
      </c>
      <c r="G15" s="45">
        <v>0</v>
      </c>
      <c r="H15" s="44">
        <f t="shared" si="1"/>
        <v>0</v>
      </c>
      <c r="I15" s="44">
        <f t="shared" si="2"/>
        <v>0</v>
      </c>
      <c r="J15" s="45">
        <v>0</v>
      </c>
      <c r="K15" s="45">
        <v>0</v>
      </c>
      <c r="L15" s="44">
        <f t="shared" si="3"/>
        <v>0</v>
      </c>
      <c r="M15" s="64">
        <f t="shared" si="4"/>
        <v>0</v>
      </c>
      <c r="N15" s="174">
        <f t="shared" si="5"/>
        <v>0</v>
      </c>
      <c r="O15" s="68">
        <v>0</v>
      </c>
      <c r="P15" s="45">
        <v>0</v>
      </c>
      <c r="Q15" s="45">
        <v>0</v>
      </c>
      <c r="R15" s="67">
        <f t="shared" si="6"/>
        <v>0</v>
      </c>
      <c r="S15" s="73">
        <f t="shared" si="7"/>
        <v>0</v>
      </c>
      <c r="T15" s="68">
        <v>0</v>
      </c>
      <c r="U15" s="45">
        <v>0</v>
      </c>
      <c r="V15" s="45">
        <v>0</v>
      </c>
      <c r="W15" s="67">
        <f t="shared" si="8"/>
        <v>0</v>
      </c>
      <c r="X15" s="73">
        <f t="shared" si="9"/>
        <v>0</v>
      </c>
      <c r="Y15" s="68">
        <v>0</v>
      </c>
      <c r="Z15" s="45">
        <v>0</v>
      </c>
      <c r="AA15" s="45">
        <v>0</v>
      </c>
      <c r="AB15" s="67">
        <f t="shared" si="10"/>
        <v>0</v>
      </c>
      <c r="AC15" s="73">
        <f t="shared" si="11"/>
        <v>0</v>
      </c>
      <c r="AD15" s="66"/>
      <c r="AE15" s="114">
        <f t="shared" si="12"/>
        <v>0</v>
      </c>
    </row>
    <row r="16" spans="1:32" ht="21">
      <c r="A16" s="1">
        <f t="shared" si="0"/>
        <v>6</v>
      </c>
      <c r="B16" s="6"/>
      <c r="C16" s="6"/>
      <c r="D16" s="39"/>
      <c r="E16" s="44">
        <v>0</v>
      </c>
      <c r="F16" s="45">
        <v>0</v>
      </c>
      <c r="G16" s="45">
        <v>0</v>
      </c>
      <c r="H16" s="44">
        <f t="shared" si="1"/>
        <v>0</v>
      </c>
      <c r="I16" s="44">
        <f t="shared" si="2"/>
        <v>0</v>
      </c>
      <c r="J16" s="45">
        <v>0</v>
      </c>
      <c r="K16" s="45">
        <v>0</v>
      </c>
      <c r="L16" s="44">
        <f t="shared" si="3"/>
        <v>0</v>
      </c>
      <c r="M16" s="64">
        <f t="shared" si="4"/>
        <v>0</v>
      </c>
      <c r="N16" s="174">
        <f t="shared" si="5"/>
        <v>0</v>
      </c>
      <c r="O16" s="68">
        <v>0</v>
      </c>
      <c r="P16" s="45">
        <v>0</v>
      </c>
      <c r="Q16" s="45">
        <v>0</v>
      </c>
      <c r="R16" s="67">
        <f t="shared" si="6"/>
        <v>0</v>
      </c>
      <c r="S16" s="73">
        <f t="shared" si="7"/>
        <v>0</v>
      </c>
      <c r="T16" s="68">
        <v>0</v>
      </c>
      <c r="U16" s="45">
        <v>0</v>
      </c>
      <c r="V16" s="45">
        <v>0</v>
      </c>
      <c r="W16" s="67">
        <f t="shared" si="8"/>
        <v>0</v>
      </c>
      <c r="X16" s="73">
        <f t="shared" si="9"/>
        <v>0</v>
      </c>
      <c r="Y16" s="68">
        <v>0</v>
      </c>
      <c r="Z16" s="45">
        <v>0</v>
      </c>
      <c r="AA16" s="45">
        <v>0</v>
      </c>
      <c r="AB16" s="67">
        <f t="shared" si="10"/>
        <v>0</v>
      </c>
      <c r="AC16" s="73">
        <f t="shared" si="11"/>
        <v>0</v>
      </c>
      <c r="AD16" s="66"/>
      <c r="AE16" s="114">
        <f t="shared" si="12"/>
        <v>0</v>
      </c>
    </row>
    <row r="17" spans="1:23">
      <c r="A17" s="4"/>
      <c r="B17" s="4"/>
      <c r="C17" s="4"/>
      <c r="D17" s="4"/>
      <c r="E17" s="4"/>
      <c r="F17" s="4"/>
      <c r="G17" s="75"/>
      <c r="H17" s="4"/>
      <c r="I17" s="4"/>
      <c r="J17" s="7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4"/>
      <c r="B18" s="4"/>
      <c r="C18" s="4"/>
      <c r="D18" s="4"/>
      <c r="E18" s="4"/>
      <c r="F18" s="4"/>
      <c r="G18" s="75"/>
      <c r="H18" s="4"/>
      <c r="I18" s="4"/>
      <c r="J18" s="7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75"/>
      <c r="H19" s="4"/>
      <c r="I19" s="4"/>
      <c r="J19" s="7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/>
      <c r="B20" s="4"/>
      <c r="C20" s="4"/>
      <c r="D20" s="4"/>
      <c r="E20" s="4"/>
      <c r="F20" s="4"/>
      <c r="G20" s="75"/>
      <c r="H20" s="4"/>
      <c r="I20" s="4"/>
      <c r="J20" s="7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"/>
      <c r="B21" s="4"/>
      <c r="C21" s="4"/>
      <c r="D21" s="4"/>
      <c r="E21" s="4"/>
      <c r="F21" s="4"/>
      <c r="G21" s="75"/>
      <c r="H21" s="4"/>
      <c r="I21" s="4"/>
      <c r="J21" s="7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"/>
      <c r="B22" s="4"/>
      <c r="C22" s="4"/>
      <c r="D22" s="4"/>
      <c r="E22" s="4"/>
      <c r="F22" s="4"/>
      <c r="G22" s="75"/>
      <c r="H22" s="4"/>
      <c r="I22" s="4"/>
      <c r="J22" s="7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4"/>
      <c r="B23" s="4"/>
      <c r="C23" s="4"/>
      <c r="D23" s="4"/>
      <c r="E23" s="4"/>
      <c r="F23" s="4"/>
      <c r="G23" s="75"/>
      <c r="H23" s="4"/>
      <c r="I23" s="4"/>
      <c r="J23" s="7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"/>
      <c r="B24" s="4"/>
      <c r="C24" s="4"/>
      <c r="D24" s="4"/>
      <c r="E24" s="4"/>
      <c r="F24" s="4"/>
      <c r="G24" s="75"/>
      <c r="H24" s="4"/>
      <c r="I24" s="4"/>
      <c r="J24" s="7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/>
      <c r="B25" s="4"/>
      <c r="C25" s="4"/>
      <c r="D25" s="4"/>
      <c r="E25" s="4"/>
      <c r="F25" s="4"/>
      <c r="G25" s="75"/>
      <c r="H25" s="4"/>
      <c r="I25" s="4"/>
      <c r="J25" s="7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4"/>
      <c r="B26" s="4"/>
      <c r="C26" s="4"/>
      <c r="D26" s="4"/>
      <c r="E26" s="4"/>
      <c r="F26" s="4"/>
      <c r="G26" s="75"/>
      <c r="H26" s="4"/>
      <c r="I26" s="4"/>
      <c r="J26" s="7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</sheetData>
  <sortState ref="B10:AE12">
    <sortCondition descending="1" ref="AE10"/>
  </sortState>
  <mergeCells count="18">
    <mergeCell ref="Y8:AC8"/>
    <mergeCell ref="AD8:AD9"/>
    <mergeCell ref="Z9:AA9"/>
    <mergeCell ref="A5:N5"/>
    <mergeCell ref="P9:Q9"/>
    <mergeCell ref="U9:V9"/>
    <mergeCell ref="A8:A9"/>
    <mergeCell ref="B8:B9"/>
    <mergeCell ref="C8:C9"/>
    <mergeCell ref="D8:D9"/>
    <mergeCell ref="E8:N8"/>
    <mergeCell ref="O8:S8"/>
    <mergeCell ref="T8:X8"/>
    <mergeCell ref="A1:AE1"/>
    <mergeCell ref="A2:AE2"/>
    <mergeCell ref="A3:AE3"/>
    <mergeCell ref="A4:AE4"/>
    <mergeCell ref="A6:AE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7"/>
  <sheetViews>
    <sheetView topLeftCell="A7" workbookViewId="0">
      <selection activeCell="S12" sqref="S12"/>
    </sheetView>
  </sheetViews>
  <sheetFormatPr defaultRowHeight="15"/>
  <cols>
    <col min="1" max="1" width="3" customWidth="1"/>
    <col min="2" max="2" width="15" customWidth="1"/>
    <col min="3" max="3" width="10.42578125" customWidth="1"/>
    <col min="4" max="4" width="3.85546875" customWidth="1"/>
    <col min="5" max="12" width="3.7109375" customWidth="1"/>
    <col min="13" max="13" width="2.7109375" customWidth="1"/>
    <col min="14" max="14" width="2.85546875" customWidth="1"/>
    <col min="15" max="15" width="4.5703125" customWidth="1"/>
    <col min="16" max="18" width="3.7109375" customWidth="1"/>
    <col min="19" max="19" width="9.140625" customWidth="1"/>
    <col min="20" max="23" width="3.7109375" customWidth="1"/>
    <col min="24" max="24" width="2.85546875" customWidth="1"/>
    <col min="25" max="28" width="3.7109375" customWidth="1"/>
    <col min="29" max="29" width="2.42578125" customWidth="1"/>
    <col min="30" max="30" width="1.28515625" customWidth="1"/>
    <col min="31" max="31" width="6.710937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1">
      <c r="A6" s="236" t="s">
        <v>24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 ht="15.75" thickBo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>
      <c r="A8" s="237" t="s">
        <v>1</v>
      </c>
      <c r="B8" s="237" t="s">
        <v>2</v>
      </c>
      <c r="C8" s="237" t="s">
        <v>3</v>
      </c>
      <c r="D8" s="267" t="s">
        <v>4</v>
      </c>
      <c r="E8" s="269" t="s">
        <v>39</v>
      </c>
      <c r="F8" s="270"/>
      <c r="G8" s="270"/>
      <c r="H8" s="270"/>
      <c r="I8" s="270"/>
      <c r="J8" s="270"/>
      <c r="K8" s="270"/>
      <c r="L8" s="270"/>
      <c r="M8" s="270"/>
      <c r="N8" s="271"/>
      <c r="O8" s="262" t="s">
        <v>40</v>
      </c>
      <c r="P8" s="263"/>
      <c r="Q8" s="263"/>
      <c r="R8" s="263"/>
      <c r="S8" s="264"/>
      <c r="T8" s="262" t="s">
        <v>10</v>
      </c>
      <c r="U8" s="263"/>
      <c r="V8" s="263"/>
      <c r="W8" s="263"/>
      <c r="X8" s="264"/>
      <c r="Y8" s="262" t="s">
        <v>11</v>
      </c>
      <c r="Z8" s="263"/>
      <c r="AA8" s="263"/>
      <c r="AB8" s="263"/>
      <c r="AC8" s="264"/>
      <c r="AD8" s="265" t="s">
        <v>12</v>
      </c>
      <c r="AE8" s="128" t="s">
        <v>41</v>
      </c>
    </row>
    <row r="9" spans="1:31" ht="105.75">
      <c r="A9" s="238"/>
      <c r="B9" s="238"/>
      <c r="C9" s="238"/>
      <c r="D9" s="268"/>
      <c r="E9" s="118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9" t="s">
        <v>37</v>
      </c>
      <c r="N9" s="119" t="s">
        <v>38</v>
      </c>
      <c r="O9" s="118" t="s">
        <v>33</v>
      </c>
      <c r="P9" s="248" t="s">
        <v>34</v>
      </c>
      <c r="Q9" s="249"/>
      <c r="R9" s="116" t="s">
        <v>35</v>
      </c>
      <c r="S9" s="108" t="s">
        <v>9</v>
      </c>
      <c r="T9" s="126" t="s">
        <v>33</v>
      </c>
      <c r="U9" s="248" t="s">
        <v>34</v>
      </c>
      <c r="V9" s="249"/>
      <c r="W9" s="116" t="s">
        <v>35</v>
      </c>
      <c r="X9" s="109" t="s">
        <v>10</v>
      </c>
      <c r="Y9" s="118" t="s">
        <v>33</v>
      </c>
      <c r="Z9" s="250" t="s">
        <v>34</v>
      </c>
      <c r="AA9" s="251"/>
      <c r="AB9" s="116" t="s">
        <v>35</v>
      </c>
      <c r="AC9" s="109" t="s">
        <v>11</v>
      </c>
      <c r="AD9" s="266"/>
      <c r="AE9" s="129" t="s">
        <v>13</v>
      </c>
    </row>
    <row r="10" spans="1:31" ht="25.5">
      <c r="A10" s="2">
        <v>1</v>
      </c>
      <c r="B10" s="2" t="s">
        <v>98</v>
      </c>
      <c r="C10" s="7" t="s">
        <v>88</v>
      </c>
      <c r="D10" s="197">
        <v>35921</v>
      </c>
      <c r="E10" s="120">
        <v>15</v>
      </c>
      <c r="F10" s="45">
        <v>1.3</v>
      </c>
      <c r="G10" s="45">
        <v>1.5</v>
      </c>
      <c r="H10" s="44">
        <f>AVERAGE(F10:G10)</f>
        <v>1.4</v>
      </c>
      <c r="I10" s="44">
        <f>E10-H10</f>
        <v>13.6</v>
      </c>
      <c r="J10" s="45">
        <v>1.3</v>
      </c>
      <c r="K10" s="45">
        <v>1.5</v>
      </c>
      <c r="L10" s="44">
        <f>AVERAGE(J10:K10)</f>
        <v>1.4</v>
      </c>
      <c r="M10" s="44">
        <f>E10-L10</f>
        <v>13.6</v>
      </c>
      <c r="N10" s="121">
        <f>MAX(I10,M10)</f>
        <v>13.6</v>
      </c>
      <c r="O10" s="124">
        <v>15</v>
      </c>
      <c r="P10" s="45">
        <v>1.6</v>
      </c>
      <c r="Q10" s="45">
        <v>1.8</v>
      </c>
      <c r="R10" s="45">
        <f>AVERAGE(P10:Q10)</f>
        <v>1.7000000000000002</v>
      </c>
      <c r="S10" s="125">
        <f>O10-R10</f>
        <v>13.3</v>
      </c>
      <c r="T10" s="124">
        <v>15</v>
      </c>
      <c r="U10" s="45">
        <v>0.8</v>
      </c>
      <c r="V10" s="45">
        <v>0.8</v>
      </c>
      <c r="W10" s="45">
        <f>AVERAGE(U10:V10)</f>
        <v>0.8</v>
      </c>
      <c r="X10" s="125">
        <f>T10-W10</f>
        <v>14.2</v>
      </c>
      <c r="Y10" s="124">
        <v>15</v>
      </c>
      <c r="Z10" s="45">
        <v>1.1000000000000001</v>
      </c>
      <c r="AA10" s="45">
        <v>1</v>
      </c>
      <c r="AB10" s="45">
        <f>AVERAGE(Z10:AA10)</f>
        <v>1.05</v>
      </c>
      <c r="AC10" s="125">
        <f>(+Y10-AB10)-AD10</f>
        <v>13.95</v>
      </c>
      <c r="AD10" s="127"/>
      <c r="AE10" s="130">
        <f>SUM(N10+S10+X10+AC10-AD10)</f>
        <v>55.05</v>
      </c>
    </row>
    <row r="11" spans="1:31" ht="30">
      <c r="A11" s="1">
        <f>A10+1</f>
        <v>2</v>
      </c>
      <c r="B11" s="6" t="s">
        <v>79</v>
      </c>
      <c r="C11" s="7" t="s">
        <v>70</v>
      </c>
      <c r="D11" s="117">
        <v>36164</v>
      </c>
      <c r="E11" s="120">
        <v>14</v>
      </c>
      <c r="F11" s="45">
        <v>0.8</v>
      </c>
      <c r="G11" s="45">
        <v>0.9</v>
      </c>
      <c r="H11" s="44">
        <f>AVERAGE(F11:G11)</f>
        <v>0.85000000000000009</v>
      </c>
      <c r="I11" s="44">
        <f>E11-H11</f>
        <v>13.15</v>
      </c>
      <c r="J11" s="45">
        <v>0.8</v>
      </c>
      <c r="K11" s="45">
        <v>0.9</v>
      </c>
      <c r="L11" s="44">
        <f>AVERAGE(J11:K11)</f>
        <v>0.85000000000000009</v>
      </c>
      <c r="M11" s="44">
        <f>E11-L11</f>
        <v>13.15</v>
      </c>
      <c r="N11" s="121">
        <f>MAX(I11,M11)</f>
        <v>13.15</v>
      </c>
      <c r="O11" s="124">
        <v>14.5</v>
      </c>
      <c r="P11" s="45">
        <v>2.1</v>
      </c>
      <c r="Q11" s="45">
        <v>2.1</v>
      </c>
      <c r="R11" s="45">
        <f>AVERAGE(P11:Q11)</f>
        <v>2.1</v>
      </c>
      <c r="S11" s="125">
        <f>O11-R11</f>
        <v>12.4</v>
      </c>
      <c r="T11" s="124">
        <v>15</v>
      </c>
      <c r="U11" s="45">
        <v>0.9</v>
      </c>
      <c r="V11" s="45">
        <v>0.9</v>
      </c>
      <c r="W11" s="45">
        <f>AVERAGE(U11:V11)</f>
        <v>0.9</v>
      </c>
      <c r="X11" s="125">
        <f>T11-W11</f>
        <v>14.1</v>
      </c>
      <c r="Y11" s="124">
        <v>15</v>
      </c>
      <c r="Z11" s="45">
        <v>1.6</v>
      </c>
      <c r="AA11" s="45">
        <v>1.4</v>
      </c>
      <c r="AB11" s="45">
        <f>AVERAGE(Z11:AA11)</f>
        <v>1.5</v>
      </c>
      <c r="AC11" s="125">
        <f>(+Y11-AB11)-AD11</f>
        <v>13.5</v>
      </c>
      <c r="AD11" s="127"/>
      <c r="AE11" s="130">
        <f>SUM(N11+S11+X11+AC11-AD11)</f>
        <v>53.15</v>
      </c>
    </row>
    <row r="12" spans="1:31" ht="30">
      <c r="A12" s="1">
        <f t="shared" ref="A12:A21" si="0">A11+1</f>
        <v>3</v>
      </c>
      <c r="B12" s="6" t="s">
        <v>128</v>
      </c>
      <c r="C12" s="7" t="s">
        <v>88</v>
      </c>
      <c r="D12" s="117">
        <v>36430</v>
      </c>
      <c r="E12" s="120">
        <v>15</v>
      </c>
      <c r="F12" s="45">
        <v>1.8</v>
      </c>
      <c r="G12" s="45">
        <v>2.1</v>
      </c>
      <c r="H12" s="44">
        <f>AVERAGE(F12:G12)</f>
        <v>1.9500000000000002</v>
      </c>
      <c r="I12" s="44">
        <f>E12-H12</f>
        <v>13.05</v>
      </c>
      <c r="J12" s="45">
        <v>1.8</v>
      </c>
      <c r="K12" s="45">
        <v>2.1</v>
      </c>
      <c r="L12" s="44">
        <f>AVERAGE(J12:K12)</f>
        <v>1.9500000000000002</v>
      </c>
      <c r="M12" s="44">
        <f>E12-L12</f>
        <v>13.05</v>
      </c>
      <c r="N12" s="121">
        <f>MAX(I12,M12)</f>
        <v>13.05</v>
      </c>
      <c r="O12" s="124">
        <v>13.9</v>
      </c>
      <c r="P12" s="45">
        <v>2.2999999999999998</v>
      </c>
      <c r="Q12" s="45">
        <v>2.5</v>
      </c>
      <c r="R12" s="45">
        <f>AVERAGE(P12:Q12)</f>
        <v>2.4</v>
      </c>
      <c r="S12" s="125">
        <f>O12-R12</f>
        <v>11.5</v>
      </c>
      <c r="T12" s="124">
        <v>15</v>
      </c>
      <c r="U12" s="45">
        <v>2.9</v>
      </c>
      <c r="V12" s="45">
        <v>2.7</v>
      </c>
      <c r="W12" s="45">
        <f>AVERAGE(U12:V12)</f>
        <v>2.8</v>
      </c>
      <c r="X12" s="125">
        <f>T12-W12</f>
        <v>12.2</v>
      </c>
      <c r="Y12" s="124">
        <v>15</v>
      </c>
      <c r="Z12" s="45">
        <v>1</v>
      </c>
      <c r="AA12" s="45">
        <v>1.1000000000000001</v>
      </c>
      <c r="AB12" s="45">
        <f>AVERAGE(Z12:AA12)</f>
        <v>1.05</v>
      </c>
      <c r="AC12" s="125">
        <f>(+Y12-AB12)-AD12</f>
        <v>13.95</v>
      </c>
      <c r="AD12" s="127"/>
      <c r="AE12" s="130">
        <f>SUM(N12+S12+X12+AC12-AD12)</f>
        <v>50.7</v>
      </c>
    </row>
    <row r="13" spans="1:31" ht="30">
      <c r="A13" s="1">
        <f t="shared" si="0"/>
        <v>4</v>
      </c>
      <c r="B13" s="6" t="s">
        <v>80</v>
      </c>
      <c r="C13" s="6" t="s">
        <v>70</v>
      </c>
      <c r="D13" s="117">
        <v>36487</v>
      </c>
      <c r="E13" s="120">
        <v>14</v>
      </c>
      <c r="F13" s="45">
        <v>2</v>
      </c>
      <c r="G13" s="45">
        <v>2.2000000000000002</v>
      </c>
      <c r="H13" s="44">
        <f>AVERAGE(F13:G13)</f>
        <v>2.1</v>
      </c>
      <c r="I13" s="44">
        <f>E13-H13</f>
        <v>11.9</v>
      </c>
      <c r="J13" s="45">
        <v>2</v>
      </c>
      <c r="K13" s="45">
        <v>2.2000000000000002</v>
      </c>
      <c r="L13" s="44">
        <f>AVERAGE(J13:K13)</f>
        <v>2.1</v>
      </c>
      <c r="M13" s="44">
        <f>E13-L13</f>
        <v>11.9</v>
      </c>
      <c r="N13" s="121">
        <f>MAX(I13,M13)</f>
        <v>11.9</v>
      </c>
      <c r="O13" s="124">
        <v>15</v>
      </c>
      <c r="P13" s="45">
        <v>2.2000000000000002</v>
      </c>
      <c r="Q13" s="45">
        <v>2.4</v>
      </c>
      <c r="R13" s="45">
        <f>AVERAGE(P13:Q13)</f>
        <v>2.2999999999999998</v>
      </c>
      <c r="S13" s="125">
        <f>O13-R13</f>
        <v>12.7</v>
      </c>
      <c r="T13" s="124">
        <v>15</v>
      </c>
      <c r="U13" s="45">
        <v>3.3</v>
      </c>
      <c r="V13" s="45">
        <v>3.4</v>
      </c>
      <c r="W13" s="45">
        <f>AVERAGE(U13:V13)</f>
        <v>3.3499999999999996</v>
      </c>
      <c r="X13" s="125">
        <f>T13-W13</f>
        <v>11.65</v>
      </c>
      <c r="Y13" s="124">
        <v>15</v>
      </c>
      <c r="Z13" s="45">
        <v>2</v>
      </c>
      <c r="AA13" s="45">
        <v>2.2000000000000002</v>
      </c>
      <c r="AB13" s="45">
        <f>AVERAGE(Z13:AA13)</f>
        <v>2.1</v>
      </c>
      <c r="AC13" s="125">
        <f>(+Y13-AB13)-AD13</f>
        <v>12.9</v>
      </c>
      <c r="AD13" s="127"/>
      <c r="AE13" s="130">
        <f>SUM(N13+S13+X13+AC13-AD13)</f>
        <v>49.15</v>
      </c>
    </row>
    <row r="14" spans="1:31" ht="21">
      <c r="A14" s="1">
        <f t="shared" si="0"/>
        <v>5</v>
      </c>
      <c r="B14" s="6"/>
      <c r="C14" s="6"/>
      <c r="D14" s="183"/>
      <c r="E14" s="120">
        <v>0</v>
      </c>
      <c r="F14" s="45">
        <v>0</v>
      </c>
      <c r="G14" s="45">
        <v>0</v>
      </c>
      <c r="H14" s="44">
        <f t="shared" ref="H14:H21" si="1">AVERAGE(F14:G14)</f>
        <v>0</v>
      </c>
      <c r="I14" s="44">
        <f t="shared" ref="I14:I21" si="2">E14-H14</f>
        <v>0</v>
      </c>
      <c r="J14" s="45">
        <v>0</v>
      </c>
      <c r="K14" s="45">
        <v>0</v>
      </c>
      <c r="L14" s="44">
        <f t="shared" ref="L14:L21" si="3">AVERAGE(J14:K14)</f>
        <v>0</v>
      </c>
      <c r="M14" s="44">
        <f t="shared" ref="M14:M21" si="4">E14-L14</f>
        <v>0</v>
      </c>
      <c r="N14" s="121">
        <f t="shared" ref="N14:N21" si="5">MAX(I14,M14)</f>
        <v>0</v>
      </c>
      <c r="O14" s="124">
        <v>0</v>
      </c>
      <c r="P14" s="45">
        <v>0</v>
      </c>
      <c r="Q14" s="45">
        <v>0</v>
      </c>
      <c r="R14" s="45">
        <f t="shared" ref="R14:R21" si="6">AVERAGE(P14:Q14)</f>
        <v>0</v>
      </c>
      <c r="S14" s="125">
        <f t="shared" ref="S14:S21" si="7">O14-R14</f>
        <v>0</v>
      </c>
      <c r="T14" s="124">
        <v>0</v>
      </c>
      <c r="U14" s="45">
        <v>0</v>
      </c>
      <c r="V14" s="45">
        <v>0</v>
      </c>
      <c r="W14" s="45">
        <f t="shared" ref="W14:W21" si="8">AVERAGE(U14:V14)</f>
        <v>0</v>
      </c>
      <c r="X14" s="125">
        <f t="shared" ref="X14:X21" si="9">T14-W14</f>
        <v>0</v>
      </c>
      <c r="Y14" s="124">
        <v>0</v>
      </c>
      <c r="Z14" s="45">
        <v>0</v>
      </c>
      <c r="AA14" s="45">
        <v>0</v>
      </c>
      <c r="AB14" s="45">
        <f t="shared" ref="AB14:AB21" si="10">AVERAGE(Z14:AA14)</f>
        <v>0</v>
      </c>
      <c r="AC14" s="125">
        <f t="shared" ref="AC14:AC21" si="11">(+Y14-AB14)-AD14</f>
        <v>0</v>
      </c>
      <c r="AD14" s="127"/>
      <c r="AE14" s="130">
        <f t="shared" ref="AE14:AE21" si="12">SUM(N14+S14+X14+AC14-AD14)</f>
        <v>0</v>
      </c>
    </row>
    <row r="15" spans="1:31" ht="21">
      <c r="A15" s="1">
        <f t="shared" si="0"/>
        <v>6</v>
      </c>
      <c r="B15" s="6"/>
      <c r="C15" s="6"/>
      <c r="D15" s="183"/>
      <c r="E15" s="120">
        <v>0</v>
      </c>
      <c r="F15" s="45">
        <v>0</v>
      </c>
      <c r="G15" s="45">
        <v>0</v>
      </c>
      <c r="H15" s="44">
        <f t="shared" si="1"/>
        <v>0</v>
      </c>
      <c r="I15" s="44">
        <f t="shared" si="2"/>
        <v>0</v>
      </c>
      <c r="J15" s="45">
        <v>0</v>
      </c>
      <c r="K15" s="45">
        <v>0</v>
      </c>
      <c r="L15" s="44">
        <f t="shared" si="3"/>
        <v>0</v>
      </c>
      <c r="M15" s="44">
        <f t="shared" si="4"/>
        <v>0</v>
      </c>
      <c r="N15" s="121">
        <f t="shared" si="5"/>
        <v>0</v>
      </c>
      <c r="O15" s="124">
        <v>0</v>
      </c>
      <c r="P15" s="45">
        <v>0</v>
      </c>
      <c r="Q15" s="45">
        <v>0</v>
      </c>
      <c r="R15" s="45">
        <f t="shared" si="6"/>
        <v>0</v>
      </c>
      <c r="S15" s="125">
        <f t="shared" si="7"/>
        <v>0</v>
      </c>
      <c r="T15" s="124">
        <v>0</v>
      </c>
      <c r="U15" s="45">
        <v>0</v>
      </c>
      <c r="V15" s="45">
        <v>0</v>
      </c>
      <c r="W15" s="45">
        <f t="shared" si="8"/>
        <v>0</v>
      </c>
      <c r="X15" s="125">
        <f t="shared" si="9"/>
        <v>0</v>
      </c>
      <c r="Y15" s="124">
        <v>0</v>
      </c>
      <c r="Z15" s="45">
        <v>0</v>
      </c>
      <c r="AA15" s="45">
        <v>0</v>
      </c>
      <c r="AB15" s="45">
        <f t="shared" si="10"/>
        <v>0</v>
      </c>
      <c r="AC15" s="125">
        <f t="shared" si="11"/>
        <v>0</v>
      </c>
      <c r="AD15" s="127"/>
      <c r="AE15" s="130">
        <f t="shared" si="12"/>
        <v>0</v>
      </c>
    </row>
    <row r="16" spans="1:31" ht="21">
      <c r="A16" s="1">
        <f t="shared" si="0"/>
        <v>7</v>
      </c>
      <c r="B16" s="6"/>
      <c r="C16" s="6"/>
      <c r="D16" s="183"/>
      <c r="E16" s="120">
        <v>0</v>
      </c>
      <c r="F16" s="45">
        <v>0</v>
      </c>
      <c r="G16" s="45">
        <v>0</v>
      </c>
      <c r="H16" s="44">
        <f t="shared" si="1"/>
        <v>0</v>
      </c>
      <c r="I16" s="44">
        <f t="shared" si="2"/>
        <v>0</v>
      </c>
      <c r="J16" s="45">
        <v>0</v>
      </c>
      <c r="K16" s="45">
        <v>0</v>
      </c>
      <c r="L16" s="44">
        <f t="shared" si="3"/>
        <v>0</v>
      </c>
      <c r="M16" s="44">
        <f t="shared" si="4"/>
        <v>0</v>
      </c>
      <c r="N16" s="121">
        <f t="shared" si="5"/>
        <v>0</v>
      </c>
      <c r="O16" s="124">
        <v>0</v>
      </c>
      <c r="P16" s="45">
        <v>0</v>
      </c>
      <c r="Q16" s="45">
        <v>0</v>
      </c>
      <c r="R16" s="45">
        <f t="shared" si="6"/>
        <v>0</v>
      </c>
      <c r="S16" s="125">
        <f t="shared" si="7"/>
        <v>0</v>
      </c>
      <c r="T16" s="124">
        <v>0</v>
      </c>
      <c r="U16" s="45">
        <v>0</v>
      </c>
      <c r="V16" s="45">
        <v>0</v>
      </c>
      <c r="W16" s="45">
        <f t="shared" si="8"/>
        <v>0</v>
      </c>
      <c r="X16" s="125">
        <f t="shared" si="9"/>
        <v>0</v>
      </c>
      <c r="Y16" s="124">
        <v>0</v>
      </c>
      <c r="Z16" s="45">
        <v>0</v>
      </c>
      <c r="AA16" s="45">
        <v>0</v>
      </c>
      <c r="AB16" s="45">
        <f t="shared" si="10"/>
        <v>0</v>
      </c>
      <c r="AC16" s="125">
        <f t="shared" si="11"/>
        <v>0</v>
      </c>
      <c r="AD16" s="127"/>
      <c r="AE16" s="130">
        <f t="shared" si="12"/>
        <v>0</v>
      </c>
    </row>
    <row r="17" spans="1:32" ht="21">
      <c r="A17" s="1">
        <f t="shared" si="0"/>
        <v>8</v>
      </c>
      <c r="B17" s="1"/>
      <c r="C17" s="6"/>
      <c r="D17" s="184"/>
      <c r="E17" s="120">
        <v>0</v>
      </c>
      <c r="F17" s="45">
        <v>0</v>
      </c>
      <c r="G17" s="45">
        <v>0</v>
      </c>
      <c r="H17" s="44">
        <f t="shared" si="1"/>
        <v>0</v>
      </c>
      <c r="I17" s="44">
        <f t="shared" si="2"/>
        <v>0</v>
      </c>
      <c r="J17" s="45">
        <v>0</v>
      </c>
      <c r="K17" s="45">
        <v>0</v>
      </c>
      <c r="L17" s="44">
        <f t="shared" si="3"/>
        <v>0</v>
      </c>
      <c r="M17" s="44">
        <f t="shared" si="4"/>
        <v>0</v>
      </c>
      <c r="N17" s="121">
        <f t="shared" si="5"/>
        <v>0</v>
      </c>
      <c r="O17" s="124">
        <v>0</v>
      </c>
      <c r="P17" s="45">
        <v>0</v>
      </c>
      <c r="Q17" s="45">
        <v>0</v>
      </c>
      <c r="R17" s="45">
        <f t="shared" si="6"/>
        <v>0</v>
      </c>
      <c r="S17" s="125">
        <f t="shared" si="7"/>
        <v>0</v>
      </c>
      <c r="T17" s="124">
        <v>0</v>
      </c>
      <c r="U17" s="45">
        <v>0</v>
      </c>
      <c r="V17" s="45">
        <v>0</v>
      </c>
      <c r="W17" s="45">
        <f t="shared" si="8"/>
        <v>0</v>
      </c>
      <c r="X17" s="125">
        <f t="shared" si="9"/>
        <v>0</v>
      </c>
      <c r="Y17" s="124">
        <v>0</v>
      </c>
      <c r="Z17" s="45">
        <v>0</v>
      </c>
      <c r="AA17" s="45">
        <v>0</v>
      </c>
      <c r="AB17" s="45">
        <f t="shared" si="10"/>
        <v>0</v>
      </c>
      <c r="AC17" s="125">
        <f t="shared" si="11"/>
        <v>0</v>
      </c>
      <c r="AD17" s="127"/>
      <c r="AE17" s="130">
        <f t="shared" si="12"/>
        <v>0</v>
      </c>
    </row>
    <row r="18" spans="1:32" s="1" customFormat="1" ht="30" customHeight="1">
      <c r="A18" s="1">
        <f t="shared" si="0"/>
        <v>9</v>
      </c>
      <c r="B18" s="6"/>
      <c r="C18" s="6"/>
      <c r="D18" s="183"/>
      <c r="E18" s="120">
        <v>0</v>
      </c>
      <c r="F18" s="45">
        <v>0</v>
      </c>
      <c r="G18" s="45">
        <v>0</v>
      </c>
      <c r="H18" s="44">
        <f t="shared" si="1"/>
        <v>0</v>
      </c>
      <c r="I18" s="44">
        <f t="shared" si="2"/>
        <v>0</v>
      </c>
      <c r="J18" s="45">
        <v>0</v>
      </c>
      <c r="K18" s="45">
        <v>0</v>
      </c>
      <c r="L18" s="44">
        <f t="shared" si="3"/>
        <v>0</v>
      </c>
      <c r="M18" s="44">
        <f t="shared" si="4"/>
        <v>0</v>
      </c>
      <c r="N18" s="121">
        <f t="shared" si="5"/>
        <v>0</v>
      </c>
      <c r="O18" s="124">
        <v>0</v>
      </c>
      <c r="P18" s="45">
        <v>0</v>
      </c>
      <c r="Q18" s="45">
        <v>0</v>
      </c>
      <c r="R18" s="45">
        <f t="shared" si="6"/>
        <v>0</v>
      </c>
      <c r="S18" s="125">
        <f t="shared" si="7"/>
        <v>0</v>
      </c>
      <c r="T18" s="124">
        <v>0</v>
      </c>
      <c r="U18" s="45">
        <v>0</v>
      </c>
      <c r="V18" s="45">
        <v>0</v>
      </c>
      <c r="W18" s="45">
        <f t="shared" si="8"/>
        <v>0</v>
      </c>
      <c r="X18" s="125">
        <f t="shared" si="9"/>
        <v>0</v>
      </c>
      <c r="Y18" s="124">
        <v>0</v>
      </c>
      <c r="Z18" s="45">
        <v>0</v>
      </c>
      <c r="AA18" s="45">
        <v>0</v>
      </c>
      <c r="AB18" s="45">
        <f t="shared" si="10"/>
        <v>0</v>
      </c>
      <c r="AC18" s="125">
        <f t="shared" si="11"/>
        <v>0</v>
      </c>
      <c r="AD18" s="127"/>
      <c r="AE18" s="130">
        <f t="shared" si="12"/>
        <v>0</v>
      </c>
      <c r="AF18" s="105"/>
    </row>
    <row r="19" spans="1:32" s="1" customFormat="1" ht="30" customHeight="1">
      <c r="A19" s="1">
        <f t="shared" si="0"/>
        <v>10</v>
      </c>
      <c r="B19" s="6"/>
      <c r="C19" s="6"/>
      <c r="D19" s="183"/>
      <c r="E19" s="120">
        <v>0</v>
      </c>
      <c r="F19" s="45">
        <v>0</v>
      </c>
      <c r="G19" s="45">
        <v>0</v>
      </c>
      <c r="H19" s="44">
        <f t="shared" si="1"/>
        <v>0</v>
      </c>
      <c r="I19" s="44">
        <f t="shared" si="2"/>
        <v>0</v>
      </c>
      <c r="J19" s="45">
        <v>0</v>
      </c>
      <c r="K19" s="45">
        <v>0</v>
      </c>
      <c r="L19" s="44">
        <f t="shared" si="3"/>
        <v>0</v>
      </c>
      <c r="M19" s="44">
        <f t="shared" si="4"/>
        <v>0</v>
      </c>
      <c r="N19" s="121">
        <f t="shared" si="5"/>
        <v>0</v>
      </c>
      <c r="O19" s="124">
        <v>0</v>
      </c>
      <c r="P19" s="45">
        <v>0</v>
      </c>
      <c r="Q19" s="45">
        <v>0</v>
      </c>
      <c r="R19" s="45">
        <f t="shared" si="6"/>
        <v>0</v>
      </c>
      <c r="S19" s="125">
        <f t="shared" si="7"/>
        <v>0</v>
      </c>
      <c r="T19" s="124">
        <v>0</v>
      </c>
      <c r="U19" s="45">
        <v>0</v>
      </c>
      <c r="V19" s="45">
        <v>0</v>
      </c>
      <c r="W19" s="45">
        <f t="shared" si="8"/>
        <v>0</v>
      </c>
      <c r="X19" s="125">
        <f t="shared" si="9"/>
        <v>0</v>
      </c>
      <c r="Y19" s="124">
        <v>0</v>
      </c>
      <c r="Z19" s="45">
        <v>0</v>
      </c>
      <c r="AA19" s="45">
        <v>0</v>
      </c>
      <c r="AB19" s="45">
        <f t="shared" si="10"/>
        <v>0</v>
      </c>
      <c r="AC19" s="125">
        <f t="shared" si="11"/>
        <v>0</v>
      </c>
      <c r="AD19" s="127"/>
      <c r="AE19" s="130">
        <f t="shared" si="12"/>
        <v>0</v>
      </c>
      <c r="AF19" s="66"/>
    </row>
    <row r="20" spans="1:32" s="1" customFormat="1" ht="30" customHeight="1">
      <c r="A20" s="1">
        <f t="shared" si="0"/>
        <v>11</v>
      </c>
      <c r="D20" s="185"/>
      <c r="E20" s="120">
        <v>0</v>
      </c>
      <c r="F20" s="45">
        <v>0</v>
      </c>
      <c r="G20" s="45">
        <v>0</v>
      </c>
      <c r="H20" s="44">
        <f t="shared" si="1"/>
        <v>0</v>
      </c>
      <c r="I20" s="44">
        <f t="shared" si="2"/>
        <v>0</v>
      </c>
      <c r="J20" s="45">
        <v>0</v>
      </c>
      <c r="K20" s="45">
        <v>0</v>
      </c>
      <c r="L20" s="44">
        <f t="shared" si="3"/>
        <v>0</v>
      </c>
      <c r="M20" s="44">
        <f t="shared" si="4"/>
        <v>0</v>
      </c>
      <c r="N20" s="121">
        <f t="shared" si="5"/>
        <v>0</v>
      </c>
      <c r="O20" s="124">
        <v>0</v>
      </c>
      <c r="P20" s="45">
        <v>0</v>
      </c>
      <c r="Q20" s="45">
        <v>0</v>
      </c>
      <c r="R20" s="45">
        <f t="shared" si="6"/>
        <v>0</v>
      </c>
      <c r="S20" s="125">
        <f t="shared" si="7"/>
        <v>0</v>
      </c>
      <c r="T20" s="124">
        <v>0</v>
      </c>
      <c r="U20" s="45">
        <v>0</v>
      </c>
      <c r="V20" s="45">
        <v>0</v>
      </c>
      <c r="W20" s="45">
        <f t="shared" si="8"/>
        <v>0</v>
      </c>
      <c r="X20" s="125">
        <f t="shared" si="9"/>
        <v>0</v>
      </c>
      <c r="Y20" s="124">
        <v>0</v>
      </c>
      <c r="Z20" s="45">
        <v>0</v>
      </c>
      <c r="AA20" s="45">
        <v>0</v>
      </c>
      <c r="AB20" s="45">
        <f t="shared" si="10"/>
        <v>0</v>
      </c>
      <c r="AC20" s="125">
        <f t="shared" si="11"/>
        <v>0</v>
      </c>
      <c r="AD20" s="127"/>
      <c r="AE20" s="130">
        <f t="shared" si="12"/>
        <v>0</v>
      </c>
    </row>
    <row r="21" spans="1:32" s="1" customFormat="1" ht="30" customHeight="1">
      <c r="A21" s="1">
        <f t="shared" si="0"/>
        <v>12</v>
      </c>
      <c r="C21" s="6"/>
      <c r="D21" s="182"/>
      <c r="E21" s="120">
        <v>0</v>
      </c>
      <c r="F21" s="45">
        <v>0</v>
      </c>
      <c r="G21" s="45">
        <v>0</v>
      </c>
      <c r="H21" s="44">
        <f t="shared" si="1"/>
        <v>0</v>
      </c>
      <c r="I21" s="44">
        <f t="shared" si="2"/>
        <v>0</v>
      </c>
      <c r="J21" s="45">
        <v>0</v>
      </c>
      <c r="K21" s="45">
        <v>0</v>
      </c>
      <c r="L21" s="44">
        <f t="shared" si="3"/>
        <v>0</v>
      </c>
      <c r="M21" s="44">
        <f t="shared" si="4"/>
        <v>0</v>
      </c>
      <c r="N21" s="121">
        <f t="shared" si="5"/>
        <v>0</v>
      </c>
      <c r="O21" s="124">
        <v>0</v>
      </c>
      <c r="P21" s="45">
        <v>0</v>
      </c>
      <c r="Q21" s="45">
        <v>0</v>
      </c>
      <c r="R21" s="45">
        <f t="shared" si="6"/>
        <v>0</v>
      </c>
      <c r="S21" s="125">
        <f t="shared" si="7"/>
        <v>0</v>
      </c>
      <c r="T21" s="124">
        <v>0</v>
      </c>
      <c r="U21" s="45">
        <v>0</v>
      </c>
      <c r="V21" s="45">
        <v>0</v>
      </c>
      <c r="W21" s="45">
        <f t="shared" si="8"/>
        <v>0</v>
      </c>
      <c r="X21" s="125">
        <f t="shared" si="9"/>
        <v>0</v>
      </c>
      <c r="Y21" s="124">
        <v>0</v>
      </c>
      <c r="Z21" s="45">
        <v>0</v>
      </c>
      <c r="AA21" s="45">
        <v>0</v>
      </c>
      <c r="AB21" s="45">
        <f t="shared" si="10"/>
        <v>0</v>
      </c>
      <c r="AC21" s="125">
        <f t="shared" si="11"/>
        <v>0</v>
      </c>
      <c r="AD21" s="127"/>
      <c r="AE21" s="130">
        <f t="shared" si="12"/>
        <v>0</v>
      </c>
    </row>
    <row r="22" spans="1:32" s="1" customFormat="1" ht="30" customHeight="1">
      <c r="B22" s="6"/>
      <c r="C22" s="6"/>
      <c r="D22" s="182"/>
      <c r="E22" s="120"/>
      <c r="F22" s="45"/>
      <c r="G22" s="45"/>
      <c r="H22" s="44"/>
      <c r="I22" s="44"/>
      <c r="J22" s="45"/>
      <c r="K22" s="45"/>
      <c r="L22" s="44"/>
      <c r="M22" s="44"/>
      <c r="N22" s="121"/>
      <c r="O22" s="124"/>
      <c r="P22" s="45"/>
      <c r="Q22" s="45"/>
      <c r="R22" s="45"/>
      <c r="S22" s="125"/>
      <c r="T22" s="124"/>
      <c r="U22" s="45"/>
      <c r="V22" s="45"/>
      <c r="W22" s="45"/>
      <c r="X22" s="125"/>
      <c r="Y22" s="124"/>
      <c r="Z22" s="45"/>
      <c r="AA22" s="45"/>
      <c r="AB22" s="45"/>
      <c r="AC22" s="125"/>
      <c r="AD22" s="127"/>
      <c r="AE22" s="130"/>
    </row>
    <row r="23" spans="1:32" s="1" customFormat="1" ht="30" customHeight="1">
      <c r="C23" s="6"/>
      <c r="D23" s="182"/>
      <c r="E23" s="120"/>
      <c r="F23" s="45"/>
      <c r="G23" s="45"/>
      <c r="H23" s="44"/>
      <c r="I23" s="44"/>
      <c r="J23" s="45"/>
      <c r="K23" s="45"/>
      <c r="L23" s="44"/>
      <c r="M23" s="44"/>
      <c r="N23" s="121"/>
      <c r="O23" s="124"/>
      <c r="P23" s="45"/>
      <c r="Q23" s="45"/>
      <c r="R23" s="45"/>
      <c r="S23" s="125"/>
      <c r="T23" s="124"/>
      <c r="U23" s="45"/>
      <c r="V23" s="45"/>
      <c r="W23" s="45"/>
      <c r="X23" s="125"/>
      <c r="Y23" s="124"/>
      <c r="Z23" s="45"/>
      <c r="AA23" s="45"/>
      <c r="AB23" s="45"/>
      <c r="AC23" s="125"/>
      <c r="AD23" s="127"/>
      <c r="AE23" s="130"/>
    </row>
    <row r="24" spans="1:32" s="1" customFormat="1" ht="30" customHeight="1"/>
    <row r="25" spans="1:32" s="1" customFormat="1" ht="30" customHeight="1"/>
    <row r="26" spans="1:32" s="1" customFormat="1" ht="30" customHeight="1"/>
    <row r="27" spans="1:32" s="1" customFormat="1" ht="30" customHeight="1"/>
    <row r="28" spans="1:32" s="1" customFormat="1" ht="30" customHeight="1"/>
    <row r="29" spans="1:32" s="1" customFormat="1" ht="30" customHeight="1"/>
    <row r="30" spans="1:32" s="1" customFormat="1" ht="30" customHeight="1"/>
    <row r="31" spans="1:32" s="1" customFormat="1" ht="30" customHeight="1"/>
    <row r="32" spans="1: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</sheetData>
  <sortState ref="B10:AE13">
    <sortCondition descending="1" ref="AE10"/>
  </sortState>
  <mergeCells count="18">
    <mergeCell ref="Y8:AC8"/>
    <mergeCell ref="AD8:AD9"/>
    <mergeCell ref="Z9:AA9"/>
    <mergeCell ref="A5:N5"/>
    <mergeCell ref="P9:Q9"/>
    <mergeCell ref="U9:V9"/>
    <mergeCell ref="A8:A9"/>
    <mergeCell ref="B8:B9"/>
    <mergeCell ref="C8:C9"/>
    <mergeCell ref="D8:D9"/>
    <mergeCell ref="E8:N8"/>
    <mergeCell ref="O8:S8"/>
    <mergeCell ref="T8:X8"/>
    <mergeCell ref="A1:AE1"/>
    <mergeCell ref="A2:AE2"/>
    <mergeCell ref="A3:AE3"/>
    <mergeCell ref="A4:AE4"/>
    <mergeCell ref="A6:AE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6"/>
  <sheetViews>
    <sheetView workbookViewId="0">
      <selection activeCell="L10" sqref="L10"/>
    </sheetView>
  </sheetViews>
  <sheetFormatPr defaultRowHeight="15"/>
  <cols>
    <col min="1" max="1" width="2.28515625" customWidth="1"/>
    <col min="2" max="2" width="12.7109375" customWidth="1"/>
    <col min="3" max="3" width="11.85546875" customWidth="1"/>
    <col min="4" max="4" width="11.42578125" customWidth="1"/>
    <col min="5" max="5" width="3" customWidth="1"/>
    <col min="6" max="7" width="3.7109375" customWidth="1"/>
    <col min="8" max="8" width="2.7109375" customWidth="1"/>
    <col min="9" max="9" width="2.5703125" customWidth="1"/>
    <col min="10" max="13" width="3.7109375" customWidth="1"/>
    <col min="14" max="14" width="4.85546875" customWidth="1"/>
    <col min="15" max="18" width="3.7109375" customWidth="1"/>
    <col min="19" max="19" width="4.42578125" customWidth="1"/>
    <col min="20" max="23" width="3.7109375" customWidth="1"/>
    <col min="24" max="24" width="4.42578125" customWidth="1"/>
    <col min="25" max="28" width="3.7109375" customWidth="1"/>
    <col min="29" max="29" width="5.140625" customWidth="1"/>
    <col min="30" max="30" width="1.570312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36" t="s">
        <v>25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</row>
    <row r="6" spans="1:3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>
      <c r="A8" s="237" t="s">
        <v>1</v>
      </c>
      <c r="B8" s="237" t="s">
        <v>2</v>
      </c>
      <c r="C8" s="237" t="s">
        <v>3</v>
      </c>
      <c r="D8" s="237" t="s">
        <v>4</v>
      </c>
      <c r="E8" s="259" t="s">
        <v>39</v>
      </c>
      <c r="F8" s="260"/>
      <c r="G8" s="260"/>
      <c r="H8" s="260"/>
      <c r="I8" s="260"/>
      <c r="J8" s="260"/>
      <c r="K8" s="260"/>
      <c r="L8" s="260"/>
      <c r="M8" s="260"/>
      <c r="N8" s="261"/>
      <c r="O8" s="254" t="s">
        <v>40</v>
      </c>
      <c r="P8" s="255"/>
      <c r="Q8" s="255"/>
      <c r="R8" s="255"/>
      <c r="S8" s="256"/>
      <c r="T8" s="254" t="s">
        <v>10</v>
      </c>
      <c r="U8" s="255"/>
      <c r="V8" s="255"/>
      <c r="W8" s="255"/>
      <c r="X8" s="256"/>
      <c r="Y8" s="254" t="s">
        <v>11</v>
      </c>
      <c r="Z8" s="255"/>
      <c r="AA8" s="255"/>
      <c r="AB8" s="255"/>
      <c r="AC8" s="255"/>
      <c r="AD8" s="246" t="s">
        <v>12</v>
      </c>
      <c r="AE8" s="1" t="s">
        <v>41</v>
      </c>
    </row>
    <row r="9" spans="1:31" ht="59.25" customHeight="1">
      <c r="A9" s="238"/>
      <c r="B9" s="238"/>
      <c r="C9" s="238"/>
      <c r="D9" s="238"/>
      <c r="E9" s="131" t="s">
        <v>33</v>
      </c>
      <c r="F9" s="96" t="s">
        <v>5</v>
      </c>
      <c r="G9" s="96" t="s">
        <v>5</v>
      </c>
      <c r="H9" s="97" t="s">
        <v>6</v>
      </c>
      <c r="I9" s="97" t="s">
        <v>36</v>
      </c>
      <c r="J9" s="98" t="s">
        <v>7</v>
      </c>
      <c r="K9" s="96" t="s">
        <v>7</v>
      </c>
      <c r="L9" s="97" t="s">
        <v>8</v>
      </c>
      <c r="M9" s="97" t="s">
        <v>37</v>
      </c>
      <c r="N9" s="112" t="s">
        <v>38</v>
      </c>
      <c r="O9" s="132" t="s">
        <v>33</v>
      </c>
      <c r="P9" s="248" t="s">
        <v>34</v>
      </c>
      <c r="Q9" s="249"/>
      <c r="R9" s="116" t="s">
        <v>35</v>
      </c>
      <c r="S9" s="108" t="s">
        <v>9</v>
      </c>
      <c r="T9" s="132" t="s">
        <v>33</v>
      </c>
      <c r="U9" s="248" t="s">
        <v>34</v>
      </c>
      <c r="V9" s="249"/>
      <c r="W9" s="116" t="s">
        <v>35</v>
      </c>
      <c r="X9" s="109" t="s">
        <v>10</v>
      </c>
      <c r="Y9" s="132" t="s">
        <v>33</v>
      </c>
      <c r="Z9" s="250" t="s">
        <v>34</v>
      </c>
      <c r="AA9" s="251"/>
      <c r="AB9" s="116" t="s">
        <v>35</v>
      </c>
      <c r="AC9" s="110" t="s">
        <v>11</v>
      </c>
      <c r="AD9" s="247"/>
      <c r="AE9" s="91" t="s">
        <v>13</v>
      </c>
    </row>
    <row r="10" spans="1:31" ht="30" customHeight="1">
      <c r="A10" s="2">
        <v>1</v>
      </c>
      <c r="B10" s="7"/>
      <c r="C10" s="7"/>
      <c r="D10" s="38"/>
      <c r="E10" s="44"/>
      <c r="F10" s="45"/>
      <c r="G10" s="45"/>
      <c r="H10" s="44" t="e">
        <f>AVERAGE(F10:G10)</f>
        <v>#DIV/0!</v>
      </c>
      <c r="I10" s="44" t="e">
        <f>E10-H10</f>
        <v>#DIV/0!</v>
      </c>
      <c r="J10" s="45"/>
      <c r="K10" s="45"/>
      <c r="L10" s="44" t="e">
        <f>AVERAGE(J10:K10)</f>
        <v>#DIV/0!</v>
      </c>
      <c r="M10" s="44" t="e">
        <f>E10-L10</f>
        <v>#DIV/0!</v>
      </c>
      <c r="N10" s="78" t="e">
        <f>MAX(I10,M10)</f>
        <v>#DIV/0!</v>
      </c>
      <c r="O10" s="45"/>
      <c r="P10" s="45"/>
      <c r="Q10" s="45"/>
      <c r="R10" s="45" t="e">
        <f>AVERAGE(P10:Q10)</f>
        <v>#DIV/0!</v>
      </c>
      <c r="S10" s="48" t="e">
        <f>O10-R10</f>
        <v>#DIV/0!</v>
      </c>
      <c r="T10" s="45">
        <v>15</v>
      </c>
      <c r="U10" s="45">
        <v>4.5999999999999996</v>
      </c>
      <c r="V10" s="45">
        <v>4.9000000000000004</v>
      </c>
      <c r="W10" s="45">
        <f>AVERAGE(U10:V10)</f>
        <v>4.75</v>
      </c>
      <c r="X10" s="48">
        <f>T10-W10</f>
        <v>10.25</v>
      </c>
      <c r="Y10" s="45"/>
      <c r="Z10" s="45"/>
      <c r="AA10" s="45"/>
      <c r="AB10" s="45" t="e">
        <f>AVERAGE(Z10:AA10)</f>
        <v>#DIV/0!</v>
      </c>
      <c r="AC10" s="48" t="e">
        <f>+Y10-AB10</f>
        <v>#DIV/0!</v>
      </c>
      <c r="AD10" s="40"/>
      <c r="AE10" s="114" t="e">
        <f>SUM(N10+S10+X10+AC10-AD10)</f>
        <v>#DIV/0!</v>
      </c>
    </row>
    <row r="11" spans="1:31" ht="30" customHeight="1">
      <c r="A11" s="1">
        <f>A10+1</f>
        <v>2</v>
      </c>
      <c r="B11" s="7"/>
      <c r="C11" s="7"/>
      <c r="D11" s="38"/>
      <c r="E11" s="44"/>
      <c r="F11" s="45"/>
      <c r="G11" s="45"/>
      <c r="H11" s="44" t="e">
        <f t="shared" ref="H11:H12" si="0">AVERAGE(F11:G11)</f>
        <v>#DIV/0!</v>
      </c>
      <c r="I11" s="44" t="e">
        <f t="shared" ref="I11:I12" si="1">E11-H11</f>
        <v>#DIV/0!</v>
      </c>
      <c r="J11" s="45"/>
      <c r="K11" s="45"/>
      <c r="L11" s="44" t="e">
        <f t="shared" ref="L11:L12" si="2">AVERAGE(J11:K11)</f>
        <v>#DIV/0!</v>
      </c>
      <c r="M11" s="44" t="e">
        <f t="shared" ref="M11:M12" si="3">E11-L11</f>
        <v>#DIV/0!</v>
      </c>
      <c r="N11" s="78" t="e">
        <f t="shared" ref="N11:N12" si="4">MAX(I11,M11)</f>
        <v>#DIV/0!</v>
      </c>
      <c r="O11" s="45"/>
      <c r="P11" s="45"/>
      <c r="Q11" s="45"/>
      <c r="R11" s="45" t="e">
        <f t="shared" ref="R11:R12" si="5">AVERAGE(P11:Q11)</f>
        <v>#DIV/0!</v>
      </c>
      <c r="S11" s="48" t="e">
        <f t="shared" ref="S11:S12" si="6">O11-R11</f>
        <v>#DIV/0!</v>
      </c>
      <c r="T11" s="45"/>
      <c r="U11" s="45"/>
      <c r="V11" s="45"/>
      <c r="W11" s="45" t="e">
        <f t="shared" ref="W11:W12" si="7">AVERAGE(U11:V11)</f>
        <v>#DIV/0!</v>
      </c>
      <c r="X11" s="48" t="e">
        <f t="shared" ref="X11:X12" si="8">T11-W11</f>
        <v>#DIV/0!</v>
      </c>
      <c r="Y11" s="45"/>
      <c r="Z11" s="45"/>
      <c r="AA11" s="45"/>
      <c r="AB11" s="45" t="e">
        <f t="shared" ref="AB11:AB12" si="9">AVERAGE(Z11:AA11)</f>
        <v>#DIV/0!</v>
      </c>
      <c r="AC11" s="48" t="e">
        <f t="shared" ref="AC11:AC12" si="10">+Y11-AB11</f>
        <v>#DIV/0!</v>
      </c>
      <c r="AD11" s="40"/>
      <c r="AE11" s="114" t="e">
        <f t="shared" ref="AE11:AE12" si="11">SUM(N11+S11+X11+AC11-AD11)</f>
        <v>#DIV/0!</v>
      </c>
    </row>
    <row r="12" spans="1:31" ht="31.5">
      <c r="A12" s="1">
        <f>A11+1</f>
        <v>3</v>
      </c>
      <c r="B12" s="7"/>
      <c r="C12" s="7"/>
      <c r="D12" s="38"/>
      <c r="E12" s="44"/>
      <c r="F12" s="45"/>
      <c r="G12" s="45"/>
      <c r="H12" s="44" t="e">
        <f t="shared" si="0"/>
        <v>#DIV/0!</v>
      </c>
      <c r="I12" s="44" t="e">
        <f t="shared" si="1"/>
        <v>#DIV/0!</v>
      </c>
      <c r="J12" s="45"/>
      <c r="K12" s="45"/>
      <c r="L12" s="44" t="e">
        <f t="shared" si="2"/>
        <v>#DIV/0!</v>
      </c>
      <c r="M12" s="44" t="e">
        <f t="shared" si="3"/>
        <v>#DIV/0!</v>
      </c>
      <c r="N12" s="78" t="e">
        <f t="shared" si="4"/>
        <v>#DIV/0!</v>
      </c>
      <c r="O12" s="45"/>
      <c r="P12" s="45"/>
      <c r="Q12" s="45"/>
      <c r="R12" s="45" t="e">
        <f t="shared" si="5"/>
        <v>#DIV/0!</v>
      </c>
      <c r="S12" s="48" t="e">
        <f t="shared" si="6"/>
        <v>#DIV/0!</v>
      </c>
      <c r="T12" s="45"/>
      <c r="U12" s="45"/>
      <c r="V12" s="45"/>
      <c r="W12" s="45" t="e">
        <f t="shared" si="7"/>
        <v>#DIV/0!</v>
      </c>
      <c r="X12" s="48" t="e">
        <f t="shared" si="8"/>
        <v>#DIV/0!</v>
      </c>
      <c r="Y12" s="45"/>
      <c r="Z12" s="45"/>
      <c r="AA12" s="45"/>
      <c r="AB12" s="45" t="e">
        <f t="shared" si="9"/>
        <v>#DIV/0!</v>
      </c>
      <c r="AC12" s="48" t="e">
        <f t="shared" si="10"/>
        <v>#DIV/0!</v>
      </c>
      <c r="AD12" s="40"/>
      <c r="AE12" s="114" t="e">
        <f t="shared" si="11"/>
        <v>#DIV/0!</v>
      </c>
    </row>
    <row r="13" spans="1:31">
      <c r="A13" s="4"/>
      <c r="B13" s="4"/>
      <c r="C13" s="4"/>
      <c r="D13" s="4"/>
      <c r="E13" s="4"/>
      <c r="F13" s="4"/>
      <c r="G13" s="75"/>
      <c r="H13" s="4"/>
      <c r="I13" s="4"/>
      <c r="J13" s="7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31">
      <c r="A14" s="4"/>
      <c r="B14" s="4"/>
      <c r="C14" s="4"/>
      <c r="D14" s="4"/>
      <c r="E14" s="4"/>
      <c r="F14" s="4"/>
      <c r="G14" s="75"/>
      <c r="H14" s="4"/>
      <c r="I14" s="4"/>
      <c r="J14" s="7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31">
      <c r="A15" s="4"/>
      <c r="B15" s="4"/>
      <c r="C15" s="4"/>
      <c r="D15" s="4"/>
      <c r="E15" s="4"/>
      <c r="F15" s="4"/>
      <c r="G15" s="75"/>
      <c r="H15" s="4"/>
      <c r="I15" s="4"/>
      <c r="J15" s="7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31">
      <c r="A16" s="4"/>
      <c r="B16" s="4"/>
      <c r="C16" s="4"/>
      <c r="D16" s="4"/>
      <c r="E16" s="4"/>
      <c r="F16" s="4"/>
      <c r="G16" s="75"/>
      <c r="H16" s="4"/>
      <c r="I16" s="4"/>
      <c r="J16" s="7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4"/>
      <c r="B17" s="4"/>
      <c r="C17" s="4"/>
      <c r="D17" s="4"/>
      <c r="E17" s="4"/>
      <c r="F17" s="4"/>
      <c r="G17" s="75"/>
      <c r="H17" s="4"/>
      <c r="I17" s="4"/>
      <c r="J17" s="7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4"/>
      <c r="B18" s="4"/>
      <c r="C18" s="4"/>
      <c r="D18" s="4"/>
      <c r="E18" s="4"/>
      <c r="F18" s="4"/>
      <c r="G18" s="75"/>
      <c r="H18" s="4"/>
      <c r="I18" s="4"/>
      <c r="J18" s="7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C19" s="4"/>
      <c r="D19" s="4"/>
      <c r="E19" s="4"/>
      <c r="F19" s="4"/>
      <c r="G19" s="75"/>
      <c r="H19" s="4"/>
      <c r="I19" s="4"/>
      <c r="J19" s="7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4"/>
      <c r="B20" s="4"/>
      <c r="C20" s="4"/>
      <c r="D20" s="4"/>
      <c r="E20" s="4"/>
      <c r="F20" s="4"/>
      <c r="G20" s="75"/>
      <c r="H20" s="4"/>
      <c r="I20" s="4"/>
      <c r="J20" s="7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4"/>
      <c r="B21" s="4"/>
      <c r="C21" s="4"/>
      <c r="D21" s="4"/>
      <c r="E21" s="4"/>
      <c r="F21" s="4"/>
      <c r="G21" s="75"/>
      <c r="H21" s="4"/>
      <c r="I21" s="4"/>
      <c r="J21" s="7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/>
      <c r="B22" s="4"/>
      <c r="C22" s="4"/>
      <c r="D22" s="4"/>
      <c r="E22" s="4"/>
      <c r="F22" s="4"/>
      <c r="G22" s="75"/>
      <c r="H22" s="4"/>
      <c r="I22" s="4"/>
      <c r="J22" s="7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/>
      <c r="B23" s="4"/>
      <c r="C23" s="4"/>
      <c r="D23" s="4"/>
      <c r="E23" s="4"/>
      <c r="F23" s="4"/>
      <c r="G23" s="75"/>
      <c r="H23" s="4"/>
      <c r="I23" s="4"/>
      <c r="J23" s="7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/>
      <c r="B24" s="4"/>
      <c r="C24" s="4"/>
      <c r="D24" s="4"/>
      <c r="E24" s="4"/>
      <c r="F24" s="4"/>
      <c r="G24" s="75"/>
      <c r="H24" s="4"/>
      <c r="I24" s="4"/>
      <c r="J24" s="7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4"/>
      <c r="B25" s="4"/>
      <c r="C25" s="4"/>
      <c r="D25" s="4"/>
      <c r="E25" s="4"/>
      <c r="F25" s="4"/>
      <c r="G25" s="75"/>
      <c r="H25" s="4"/>
      <c r="I25" s="4"/>
      <c r="J25" s="7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</sheetData>
  <sortState ref="B10:AE12">
    <sortCondition descending="1" ref="AE10"/>
  </sortState>
  <mergeCells count="17">
    <mergeCell ref="A8:A9"/>
    <mergeCell ref="B8:B9"/>
    <mergeCell ref="C8:C9"/>
    <mergeCell ref="D8:D9"/>
    <mergeCell ref="E8:N8"/>
    <mergeCell ref="A1:AE1"/>
    <mergeCell ref="A2:AE2"/>
    <mergeCell ref="A3:AE3"/>
    <mergeCell ref="A4:AE4"/>
    <mergeCell ref="A5:AE6"/>
    <mergeCell ref="Y8:AC8"/>
    <mergeCell ref="AD8:AD9"/>
    <mergeCell ref="Z9:AA9"/>
    <mergeCell ref="P9:Q9"/>
    <mergeCell ref="U9:V9"/>
    <mergeCell ref="O8:S8"/>
    <mergeCell ref="T8:X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26"/>
  <sheetViews>
    <sheetView workbookViewId="0">
      <selection activeCell="AE11" sqref="A6:AE11"/>
    </sheetView>
  </sheetViews>
  <sheetFormatPr defaultRowHeight="15"/>
  <cols>
    <col min="1" max="1" width="2.85546875" customWidth="1"/>
    <col min="2" max="2" width="15.140625" customWidth="1"/>
    <col min="3" max="3" width="9.5703125" customWidth="1"/>
    <col min="4" max="4" width="2.42578125" customWidth="1"/>
    <col min="5" max="13" width="2.7109375" customWidth="1"/>
    <col min="14" max="14" width="6.7109375" customWidth="1"/>
    <col min="15" max="17" width="2.7109375" customWidth="1"/>
    <col min="18" max="18" width="4.140625" customWidth="1"/>
    <col min="19" max="19" width="6.7109375" customWidth="1"/>
    <col min="20" max="23" width="2.7109375" customWidth="1"/>
    <col min="25" max="28" width="2.7109375" customWidth="1"/>
    <col min="30" max="30" width="0.14062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31">
      <c r="A6" s="236" t="s">
        <v>26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 ht="15.75" thickBo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>
      <c r="A8" s="237" t="s">
        <v>1</v>
      </c>
      <c r="B8" s="237" t="s">
        <v>2</v>
      </c>
      <c r="C8" s="237" t="s">
        <v>3</v>
      </c>
      <c r="D8" s="267" t="s">
        <v>4</v>
      </c>
      <c r="E8" s="276" t="s">
        <v>39</v>
      </c>
      <c r="F8" s="277"/>
      <c r="G8" s="277"/>
      <c r="H8" s="277"/>
      <c r="I8" s="277"/>
      <c r="J8" s="277"/>
      <c r="K8" s="277"/>
      <c r="L8" s="277"/>
      <c r="M8" s="277"/>
      <c r="N8" s="278"/>
      <c r="O8" s="256" t="s">
        <v>40</v>
      </c>
      <c r="P8" s="272"/>
      <c r="Q8" s="272"/>
      <c r="R8" s="272"/>
      <c r="S8" s="272"/>
      <c r="T8" s="272" t="s">
        <v>10</v>
      </c>
      <c r="U8" s="272"/>
      <c r="V8" s="272"/>
      <c r="W8" s="272"/>
      <c r="X8" s="272"/>
      <c r="Y8" s="272" t="s">
        <v>11</v>
      </c>
      <c r="Z8" s="272"/>
      <c r="AA8" s="272"/>
      <c r="AB8" s="272"/>
      <c r="AC8" s="272"/>
      <c r="AD8" s="273" t="s">
        <v>12</v>
      </c>
      <c r="AE8" s="1" t="s">
        <v>41</v>
      </c>
    </row>
    <row r="9" spans="1:31" ht="57.75" customHeight="1">
      <c r="A9" s="238"/>
      <c r="B9" s="238"/>
      <c r="C9" s="238"/>
      <c r="D9" s="268"/>
      <c r="E9" s="141" t="s">
        <v>33</v>
      </c>
      <c r="F9" s="18" t="s">
        <v>5</v>
      </c>
      <c r="G9" s="18" t="s">
        <v>5</v>
      </c>
      <c r="H9" s="46" t="s">
        <v>6</v>
      </c>
      <c r="I9" s="46" t="s">
        <v>36</v>
      </c>
      <c r="J9" s="19" t="s">
        <v>7</v>
      </c>
      <c r="K9" s="18" t="s">
        <v>7</v>
      </c>
      <c r="L9" s="46" t="s">
        <v>8</v>
      </c>
      <c r="M9" s="46" t="s">
        <v>37</v>
      </c>
      <c r="N9" s="137" t="s">
        <v>38</v>
      </c>
      <c r="O9" s="141" t="s">
        <v>33</v>
      </c>
      <c r="P9" s="273" t="s">
        <v>34</v>
      </c>
      <c r="Q9" s="273"/>
      <c r="R9" s="18" t="s">
        <v>35</v>
      </c>
      <c r="S9" s="30" t="s">
        <v>9</v>
      </c>
      <c r="T9" s="141" t="s">
        <v>33</v>
      </c>
      <c r="U9" s="275" t="s">
        <v>34</v>
      </c>
      <c r="V9" s="275"/>
      <c r="W9" s="18" t="s">
        <v>35</v>
      </c>
      <c r="X9" s="17" t="s">
        <v>10</v>
      </c>
      <c r="Y9" s="141" t="s">
        <v>33</v>
      </c>
      <c r="Z9" s="274" t="s">
        <v>34</v>
      </c>
      <c r="AA9" s="274"/>
      <c r="AB9" s="18" t="s">
        <v>35</v>
      </c>
      <c r="AC9" s="17" t="s">
        <v>11</v>
      </c>
      <c r="AD9" s="273"/>
      <c r="AE9" s="33" t="s">
        <v>13</v>
      </c>
    </row>
    <row r="10" spans="1:31" ht="30" customHeight="1">
      <c r="A10" s="1">
        <v>1</v>
      </c>
      <c r="B10" s="6" t="s">
        <v>99</v>
      </c>
      <c r="C10" s="6" t="s">
        <v>88</v>
      </c>
      <c r="D10" s="117">
        <v>36707</v>
      </c>
      <c r="E10" s="120">
        <v>14</v>
      </c>
      <c r="F10" s="45">
        <v>1</v>
      </c>
      <c r="G10" s="45">
        <v>0.7</v>
      </c>
      <c r="H10" s="44">
        <f>AVERAGE(F10:G10)</f>
        <v>0.85</v>
      </c>
      <c r="I10" s="44">
        <f>E10-H10</f>
        <v>13.15</v>
      </c>
      <c r="J10" s="45">
        <v>1</v>
      </c>
      <c r="K10" s="45">
        <v>0.7</v>
      </c>
      <c r="L10" s="44">
        <f>AVERAGE(J10:K10)</f>
        <v>0.85</v>
      </c>
      <c r="M10" s="44">
        <f>E10-L10</f>
        <v>13.15</v>
      </c>
      <c r="N10" s="138">
        <f>MAX(I10,M10)</f>
        <v>13.15</v>
      </c>
      <c r="O10" s="68">
        <v>12.9</v>
      </c>
      <c r="P10" s="45">
        <v>1.6</v>
      </c>
      <c r="Q10" s="45">
        <v>1.5</v>
      </c>
      <c r="R10" s="45">
        <f>AVERAGE(P10:Q10)</f>
        <v>1.55</v>
      </c>
      <c r="S10" s="48">
        <f>O10-R10</f>
        <v>11.35</v>
      </c>
      <c r="T10" s="45">
        <v>13.7</v>
      </c>
      <c r="U10" s="45">
        <v>1.2</v>
      </c>
      <c r="V10" s="45">
        <v>1.2</v>
      </c>
      <c r="W10" s="45">
        <f>AVERAGE(U10:V10)</f>
        <v>1.2</v>
      </c>
      <c r="X10" s="48">
        <f>T10-W10</f>
        <v>12.5</v>
      </c>
      <c r="Y10" s="45">
        <v>14.1</v>
      </c>
      <c r="Z10" s="45">
        <v>1.6</v>
      </c>
      <c r="AA10" s="45">
        <v>1.5</v>
      </c>
      <c r="AB10" s="45">
        <f>AVERAGE(Z10:AA10)</f>
        <v>1.55</v>
      </c>
      <c r="AC10" s="48">
        <f>+Y10-AB10</f>
        <v>12.549999999999999</v>
      </c>
      <c r="AD10" s="40"/>
      <c r="AE10" s="114">
        <f>SUM(N10+S10+X10+AC10-AD10)</f>
        <v>49.55</v>
      </c>
    </row>
    <row r="11" spans="1:31" ht="30" customHeight="1">
      <c r="A11" s="1">
        <f>A10+1</f>
        <v>2</v>
      </c>
      <c r="B11" s="7" t="s">
        <v>58</v>
      </c>
      <c r="C11" s="7" t="s">
        <v>59</v>
      </c>
      <c r="D11" s="38">
        <v>36744</v>
      </c>
      <c r="E11" s="120">
        <v>15</v>
      </c>
      <c r="F11" s="45">
        <v>1.5</v>
      </c>
      <c r="G11" s="45">
        <v>1.2</v>
      </c>
      <c r="H11" s="44">
        <f>AVERAGE(F11:G11)</f>
        <v>1.35</v>
      </c>
      <c r="I11" s="44">
        <f>E11-H11</f>
        <v>13.65</v>
      </c>
      <c r="J11" s="45">
        <v>1.5</v>
      </c>
      <c r="K11" s="45">
        <v>1.2</v>
      </c>
      <c r="L11" s="44">
        <f>AVERAGE(J11:K11)</f>
        <v>1.35</v>
      </c>
      <c r="M11" s="44">
        <f>E11-L11</f>
        <v>13.65</v>
      </c>
      <c r="N11" s="138">
        <f>MAX(I11,M11)</f>
        <v>13.65</v>
      </c>
      <c r="O11" s="68">
        <v>13.6</v>
      </c>
      <c r="P11" s="45">
        <v>1.6</v>
      </c>
      <c r="Q11" s="45">
        <v>1.8</v>
      </c>
      <c r="R11" s="45">
        <f>AVERAGE(P11:Q11)</f>
        <v>1.7000000000000002</v>
      </c>
      <c r="S11" s="48">
        <f>O11-R11</f>
        <v>11.899999999999999</v>
      </c>
      <c r="T11" s="49">
        <v>15</v>
      </c>
      <c r="U11" s="49">
        <v>4.5999999999999996</v>
      </c>
      <c r="V11" s="49">
        <v>4.9000000000000004</v>
      </c>
      <c r="W11" s="49">
        <f>AVERAGE(U11:V11)</f>
        <v>4.75</v>
      </c>
      <c r="X11" s="48">
        <f>T11-W11</f>
        <v>10.25</v>
      </c>
      <c r="Y11" s="45">
        <v>14.2</v>
      </c>
      <c r="Z11" s="45">
        <v>2</v>
      </c>
      <c r="AA11" s="45">
        <v>2.4</v>
      </c>
      <c r="AB11" s="45">
        <f>AVERAGE(Z11:AA11)</f>
        <v>2.2000000000000002</v>
      </c>
      <c r="AC11" s="48">
        <f>+Y11-AB11</f>
        <v>12</v>
      </c>
      <c r="AD11" s="40"/>
      <c r="AE11" s="114">
        <f>SUM(N11+S11+X11+AC11-AD11)</f>
        <v>47.8</v>
      </c>
    </row>
    <row r="12" spans="1:31" ht="30" customHeight="1">
      <c r="A12" s="1">
        <f t="shared" ref="A12:A14" si="0">A11+1</f>
        <v>3</v>
      </c>
      <c r="B12" s="1"/>
      <c r="C12" s="1"/>
      <c r="D12" s="104"/>
      <c r="E12" s="120">
        <v>0</v>
      </c>
      <c r="F12" s="45">
        <v>0</v>
      </c>
      <c r="G12" s="45">
        <v>0</v>
      </c>
      <c r="H12" s="44">
        <f t="shared" ref="H12:H13" si="1">AVERAGE(F12:G12)</f>
        <v>0</v>
      </c>
      <c r="I12" s="44">
        <f t="shared" ref="I12:I13" si="2">E12-H12</f>
        <v>0</v>
      </c>
      <c r="J12" s="45">
        <v>0</v>
      </c>
      <c r="K12" s="45">
        <v>0</v>
      </c>
      <c r="L12" s="44">
        <f t="shared" ref="L12:L13" si="3">AVERAGE(J12:K12)</f>
        <v>0</v>
      </c>
      <c r="M12" s="44">
        <f t="shared" ref="M12:M13" si="4">E12-L12</f>
        <v>0</v>
      </c>
      <c r="N12" s="138">
        <f t="shared" ref="N12:N13" si="5">MAX(I12,M12)</f>
        <v>0</v>
      </c>
      <c r="O12" s="68">
        <v>0</v>
      </c>
      <c r="P12" s="45">
        <v>0</v>
      </c>
      <c r="Q12" s="45">
        <v>0</v>
      </c>
      <c r="R12" s="45">
        <f t="shared" ref="R12:R13" si="6">AVERAGE(P12:Q12)</f>
        <v>0</v>
      </c>
      <c r="S12" s="48">
        <f t="shared" ref="S12:S13" si="7">O12-R12</f>
        <v>0</v>
      </c>
      <c r="T12" s="45">
        <v>0</v>
      </c>
      <c r="U12" s="45">
        <v>0</v>
      </c>
      <c r="V12" s="45">
        <v>0</v>
      </c>
      <c r="W12" s="45">
        <f t="shared" ref="W12:W13" si="8">AVERAGE(U12:V12)</f>
        <v>0</v>
      </c>
      <c r="X12" s="48">
        <f t="shared" ref="X12:X13" si="9">T12-W12</f>
        <v>0</v>
      </c>
      <c r="Y12" s="45">
        <v>0</v>
      </c>
      <c r="Z12" s="45">
        <v>0</v>
      </c>
      <c r="AA12" s="45"/>
      <c r="AB12" s="45">
        <f t="shared" ref="AB12:AB13" si="10">AVERAGE(Z12:AA12)</f>
        <v>0</v>
      </c>
      <c r="AC12" s="48">
        <f t="shared" ref="AC12:AC13" si="11">+Y12-AB12</f>
        <v>0</v>
      </c>
      <c r="AD12" s="40"/>
      <c r="AE12" s="114">
        <f t="shared" ref="AE12:AE13" si="12">SUM(N12+S12+X12+AC12-AD12)</f>
        <v>0</v>
      </c>
    </row>
    <row r="13" spans="1:31" ht="30" customHeight="1">
      <c r="A13" s="1">
        <f t="shared" si="0"/>
        <v>4</v>
      </c>
      <c r="B13" s="6"/>
      <c r="C13" s="6"/>
      <c r="D13" s="117"/>
      <c r="E13" s="120">
        <v>0</v>
      </c>
      <c r="F13" s="45">
        <v>0</v>
      </c>
      <c r="G13" s="45">
        <v>0</v>
      </c>
      <c r="H13" s="44">
        <f t="shared" si="1"/>
        <v>0</v>
      </c>
      <c r="I13" s="44">
        <f t="shared" si="2"/>
        <v>0</v>
      </c>
      <c r="J13" s="45">
        <v>0</v>
      </c>
      <c r="K13" s="45">
        <v>0</v>
      </c>
      <c r="L13" s="44">
        <f t="shared" si="3"/>
        <v>0</v>
      </c>
      <c r="M13" s="44">
        <f t="shared" si="4"/>
        <v>0</v>
      </c>
      <c r="N13" s="138">
        <f t="shared" si="5"/>
        <v>0</v>
      </c>
      <c r="O13" s="68">
        <v>0</v>
      </c>
      <c r="P13" s="45">
        <v>0</v>
      </c>
      <c r="Q13" s="45">
        <v>0</v>
      </c>
      <c r="R13" s="45">
        <f t="shared" si="6"/>
        <v>0</v>
      </c>
      <c r="S13" s="48">
        <f t="shared" si="7"/>
        <v>0</v>
      </c>
      <c r="T13" s="45">
        <v>0</v>
      </c>
      <c r="U13" s="45">
        <v>0</v>
      </c>
      <c r="V13" s="45">
        <v>0</v>
      </c>
      <c r="W13" s="45">
        <f t="shared" si="8"/>
        <v>0</v>
      </c>
      <c r="X13" s="48">
        <f t="shared" si="9"/>
        <v>0</v>
      </c>
      <c r="Y13" s="45">
        <v>0</v>
      </c>
      <c r="Z13" s="45">
        <v>0</v>
      </c>
      <c r="AA13" s="45">
        <v>0</v>
      </c>
      <c r="AB13" s="45">
        <f t="shared" si="10"/>
        <v>0</v>
      </c>
      <c r="AC13" s="48">
        <f t="shared" si="11"/>
        <v>0</v>
      </c>
      <c r="AD13" s="40"/>
      <c r="AE13" s="114">
        <f t="shared" si="12"/>
        <v>0</v>
      </c>
    </row>
    <row r="14" spans="1:31" ht="15.75" thickBot="1">
      <c r="A14" s="212">
        <f t="shared" si="0"/>
        <v>5</v>
      </c>
      <c r="B14" s="212"/>
      <c r="C14" s="1"/>
      <c r="D14" s="104"/>
      <c r="E14" s="139"/>
      <c r="F14" s="123"/>
      <c r="G14" s="123"/>
      <c r="H14" s="122"/>
      <c r="I14" s="122"/>
      <c r="J14" s="123"/>
      <c r="K14" s="123"/>
      <c r="L14" s="122"/>
      <c r="M14" s="122"/>
      <c r="N14" s="140"/>
      <c r="O14" s="68"/>
      <c r="P14" s="45"/>
      <c r="Q14" s="45"/>
      <c r="R14" s="45"/>
      <c r="S14" s="48"/>
      <c r="T14" s="45"/>
      <c r="U14" s="45"/>
      <c r="V14" s="45"/>
      <c r="W14" s="45"/>
      <c r="X14" s="48"/>
      <c r="Y14" s="45"/>
      <c r="Z14" s="45"/>
      <c r="AA14" s="45"/>
      <c r="AB14" s="45"/>
      <c r="AC14" s="48"/>
      <c r="AD14" s="40"/>
      <c r="AE14" s="114"/>
    </row>
    <row r="15" spans="1:3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3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</sheetData>
  <sortState ref="B10:AE11">
    <sortCondition descending="1" ref="AE10"/>
  </sortState>
  <mergeCells count="18">
    <mergeCell ref="Y8:AC8"/>
    <mergeCell ref="AD8:AD9"/>
    <mergeCell ref="Z9:AA9"/>
    <mergeCell ref="A5:N5"/>
    <mergeCell ref="P9:Q9"/>
    <mergeCell ref="U9:V9"/>
    <mergeCell ref="A8:A9"/>
    <mergeCell ref="B8:B9"/>
    <mergeCell ref="C8:C9"/>
    <mergeCell ref="D8:D9"/>
    <mergeCell ref="E8:N8"/>
    <mergeCell ref="O8:S8"/>
    <mergeCell ref="T8:X8"/>
    <mergeCell ref="A1:AE1"/>
    <mergeCell ref="A2:AE2"/>
    <mergeCell ref="A3:AE3"/>
    <mergeCell ref="A6:AE6"/>
    <mergeCell ref="A4:A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2"/>
  <sheetViews>
    <sheetView workbookViewId="0">
      <selection sqref="A1:AE1"/>
    </sheetView>
  </sheetViews>
  <sheetFormatPr defaultRowHeight="15"/>
  <cols>
    <col min="1" max="1" width="4" customWidth="1"/>
    <col min="2" max="2" width="14.85546875" customWidth="1"/>
    <col min="3" max="3" width="11" customWidth="1"/>
    <col min="5" max="8" width="3.7109375" customWidth="1"/>
    <col min="9" max="9" width="7.140625" customWidth="1"/>
    <col min="10" max="13" width="3.7109375" customWidth="1"/>
    <col min="15" max="18" width="3.7109375" customWidth="1"/>
    <col min="20" max="23" width="3.7109375" customWidth="1"/>
    <col min="25" max="25" width="3.7109375" customWidth="1"/>
  </cols>
  <sheetData>
    <row r="1" spans="1:31" ht="15.75">
      <c r="A1" s="253" t="s">
        <v>47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</row>
    <row r="2" spans="1:31" ht="15.7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31" ht="15.75">
      <c r="A3" s="253" t="s">
        <v>44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3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31">
      <c r="A5" s="252"/>
      <c r="B5" s="252"/>
      <c r="C5" s="252"/>
      <c r="D5" s="252"/>
    </row>
    <row r="6" spans="1:31">
      <c r="A6" s="236" t="s">
        <v>43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</row>
    <row r="7" spans="1:3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31" ht="15.75">
      <c r="A8" s="237" t="s">
        <v>1</v>
      </c>
      <c r="B8" s="239" t="s">
        <v>2</v>
      </c>
      <c r="C8" s="239" t="s">
        <v>3</v>
      </c>
      <c r="D8" s="237" t="s">
        <v>4</v>
      </c>
      <c r="E8" s="241" t="s">
        <v>39</v>
      </c>
      <c r="F8" s="242"/>
      <c r="G8" s="242"/>
      <c r="H8" s="242"/>
      <c r="I8" s="243"/>
      <c r="J8" s="241" t="s">
        <v>40</v>
      </c>
      <c r="K8" s="242"/>
      <c r="L8" s="242"/>
      <c r="M8" s="242"/>
      <c r="N8" s="243"/>
      <c r="O8" s="241" t="s">
        <v>10</v>
      </c>
      <c r="P8" s="242"/>
      <c r="Q8" s="242"/>
      <c r="R8" s="242"/>
      <c r="S8" s="243"/>
      <c r="T8" s="244" t="s">
        <v>11</v>
      </c>
      <c r="U8" s="245"/>
      <c r="V8" s="245"/>
      <c r="W8" s="245"/>
      <c r="X8" s="245"/>
      <c r="Y8" s="246" t="s">
        <v>12</v>
      </c>
      <c r="Z8" s="1" t="s">
        <v>41</v>
      </c>
    </row>
    <row r="9" spans="1:31" ht="63.75">
      <c r="A9" s="238"/>
      <c r="B9" s="240"/>
      <c r="C9" s="240"/>
      <c r="D9" s="238"/>
      <c r="E9" s="95" t="s">
        <v>33</v>
      </c>
      <c r="F9" s="96" t="s">
        <v>5</v>
      </c>
      <c r="G9" s="96" t="s">
        <v>5</v>
      </c>
      <c r="H9" s="97" t="s">
        <v>6</v>
      </c>
      <c r="I9" s="166" t="s">
        <v>14</v>
      </c>
      <c r="J9" s="95" t="s">
        <v>33</v>
      </c>
      <c r="K9" s="248" t="s">
        <v>34</v>
      </c>
      <c r="L9" s="249"/>
      <c r="M9" s="51" t="s">
        <v>35</v>
      </c>
      <c r="N9" s="167" t="s">
        <v>9</v>
      </c>
      <c r="O9" s="102" t="s">
        <v>33</v>
      </c>
      <c r="P9" s="248" t="s">
        <v>34</v>
      </c>
      <c r="Q9" s="249"/>
      <c r="R9" s="51" t="s">
        <v>35</v>
      </c>
      <c r="S9" s="168" t="s">
        <v>10</v>
      </c>
      <c r="T9" s="95" t="s">
        <v>33</v>
      </c>
      <c r="U9" s="250" t="s">
        <v>34</v>
      </c>
      <c r="V9" s="251"/>
      <c r="W9" s="51" t="s">
        <v>35</v>
      </c>
      <c r="X9" s="169" t="s">
        <v>11</v>
      </c>
      <c r="Y9" s="247"/>
      <c r="Z9" s="91" t="s">
        <v>13</v>
      </c>
    </row>
    <row r="10" spans="1:31" ht="31.5">
      <c r="A10" s="1">
        <v>1</v>
      </c>
      <c r="B10" s="6"/>
      <c r="C10" s="6"/>
      <c r="D10" s="1"/>
      <c r="E10" s="44"/>
      <c r="F10" s="45"/>
      <c r="G10" s="45"/>
      <c r="H10" s="44" t="e">
        <f t="shared" ref="H10:H12" si="0">AVERAGE(F10:G10)</f>
        <v>#DIV/0!</v>
      </c>
      <c r="I10" s="70" t="e">
        <f t="shared" ref="I10:I12" si="1">E10-H10</f>
        <v>#DIV/0!</v>
      </c>
      <c r="J10" s="68"/>
      <c r="K10" s="45"/>
      <c r="L10" s="45"/>
      <c r="M10" s="67" t="e">
        <f t="shared" ref="M10:M12" si="2">AVERAGE(K10:L10)</f>
        <v>#DIV/0!</v>
      </c>
      <c r="N10" s="70" t="e">
        <f t="shared" ref="N10:N12" si="3">J10-M10</f>
        <v>#DIV/0!</v>
      </c>
      <c r="O10" s="68"/>
      <c r="P10" s="45"/>
      <c r="Q10" s="45"/>
      <c r="R10" s="67" t="e">
        <f t="shared" ref="R10:R12" si="4">AVERAGE(P10:Q10)</f>
        <v>#DIV/0!</v>
      </c>
      <c r="S10" s="70" t="e">
        <f t="shared" ref="S10:S12" si="5">O10-R10</f>
        <v>#DIV/0!</v>
      </c>
      <c r="T10" s="68"/>
      <c r="U10" s="45"/>
      <c r="V10" s="45"/>
      <c r="W10" s="67" t="e">
        <f t="shared" ref="W10:W12" si="6">AVERAGE(U10:V10)</f>
        <v>#DIV/0!</v>
      </c>
      <c r="X10" s="70" t="e">
        <f t="shared" ref="X10:X12" si="7">+T10-W10</f>
        <v>#DIV/0!</v>
      </c>
      <c r="Y10" s="66"/>
      <c r="Z10" s="94" t="e">
        <f t="shared" ref="Z10" si="8">SUM(I10+N10+S10+X10-Y10)</f>
        <v>#DIV/0!</v>
      </c>
    </row>
    <row r="11" spans="1:31" ht="31.5">
      <c r="A11" s="1">
        <f>A10+1</f>
        <v>2</v>
      </c>
      <c r="B11" s="1"/>
      <c r="C11" s="1"/>
      <c r="D11" s="1"/>
      <c r="E11" s="44"/>
      <c r="F11" s="45"/>
      <c r="G11" s="45"/>
      <c r="H11" s="44" t="e">
        <f t="shared" si="0"/>
        <v>#DIV/0!</v>
      </c>
      <c r="I11" s="70" t="e">
        <f t="shared" si="1"/>
        <v>#DIV/0!</v>
      </c>
      <c r="J11" s="68"/>
      <c r="K11" s="45"/>
      <c r="L11" s="45"/>
      <c r="M11" s="67" t="e">
        <f t="shared" si="2"/>
        <v>#DIV/0!</v>
      </c>
      <c r="N11" s="70" t="e">
        <f t="shared" si="3"/>
        <v>#DIV/0!</v>
      </c>
      <c r="O11" s="68"/>
      <c r="P11" s="45"/>
      <c r="Q11" s="45"/>
      <c r="R11" s="67" t="e">
        <f t="shared" si="4"/>
        <v>#DIV/0!</v>
      </c>
      <c r="S11" s="70" t="e">
        <f t="shared" si="5"/>
        <v>#DIV/0!</v>
      </c>
      <c r="T11" s="68"/>
      <c r="U11" s="45"/>
      <c r="V11" s="45"/>
      <c r="W11" s="67" t="e">
        <f t="shared" si="6"/>
        <v>#DIV/0!</v>
      </c>
      <c r="X11" s="70" t="e">
        <f t="shared" si="7"/>
        <v>#DIV/0!</v>
      </c>
      <c r="Y11" s="66"/>
      <c r="Z11" s="94"/>
    </row>
    <row r="12" spans="1:31" ht="31.5">
      <c r="A12" s="1">
        <f>A11+1</f>
        <v>3</v>
      </c>
      <c r="B12" s="1"/>
      <c r="C12" s="1"/>
      <c r="D12" s="1"/>
      <c r="E12" s="44"/>
      <c r="F12" s="45"/>
      <c r="G12" s="45"/>
      <c r="H12" s="44" t="e">
        <f t="shared" si="0"/>
        <v>#DIV/0!</v>
      </c>
      <c r="I12" s="70" t="e">
        <f t="shared" si="1"/>
        <v>#DIV/0!</v>
      </c>
      <c r="J12" s="68"/>
      <c r="K12" s="45"/>
      <c r="L12" s="45"/>
      <c r="M12" s="67" t="e">
        <f t="shared" si="2"/>
        <v>#DIV/0!</v>
      </c>
      <c r="N12" s="70" t="e">
        <f t="shared" si="3"/>
        <v>#DIV/0!</v>
      </c>
      <c r="O12" s="68"/>
      <c r="P12" s="45"/>
      <c r="Q12" s="45"/>
      <c r="R12" s="67" t="e">
        <f t="shared" si="4"/>
        <v>#DIV/0!</v>
      </c>
      <c r="S12" s="70" t="e">
        <f t="shared" si="5"/>
        <v>#DIV/0!</v>
      </c>
      <c r="T12" s="68"/>
      <c r="U12" s="45"/>
      <c r="V12" s="45"/>
      <c r="W12" s="67" t="e">
        <f t="shared" si="6"/>
        <v>#DIV/0!</v>
      </c>
      <c r="X12" s="70" t="e">
        <f t="shared" si="7"/>
        <v>#DIV/0!</v>
      </c>
      <c r="Y12" s="66"/>
      <c r="Z12" s="94"/>
    </row>
  </sheetData>
  <mergeCells count="18">
    <mergeCell ref="O8:S8"/>
    <mergeCell ref="T8:X8"/>
    <mergeCell ref="Y8:Y9"/>
    <mergeCell ref="K9:L9"/>
    <mergeCell ref="P9:Q9"/>
    <mergeCell ref="U9:V9"/>
    <mergeCell ref="J8:N8"/>
    <mergeCell ref="A8:A9"/>
    <mergeCell ref="B8:B9"/>
    <mergeCell ref="C8:C9"/>
    <mergeCell ref="D8:D9"/>
    <mergeCell ref="E8:I8"/>
    <mergeCell ref="A1:AE1"/>
    <mergeCell ref="A6:Z6"/>
    <mergeCell ref="A2:Z2"/>
    <mergeCell ref="A3:Z3"/>
    <mergeCell ref="A4:Z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2^Jun</vt:lpstr>
      <vt:lpstr>2^Sen</vt:lpstr>
      <vt:lpstr>3^Jun</vt:lpstr>
      <vt:lpstr>3^Sen</vt:lpstr>
      <vt:lpstr>4^Jun</vt:lpstr>
      <vt:lpstr>4^Sen</vt:lpstr>
      <vt:lpstr>5^Jun</vt:lpstr>
      <vt:lpstr>5^Sen</vt:lpstr>
      <vt:lpstr>6^ A</vt:lpstr>
      <vt:lpstr>6^C Sen</vt:lpstr>
      <vt:lpstr>6^D Jun</vt:lpstr>
      <vt:lpstr>6^D Sen</vt:lpstr>
      <vt:lpstr>OVER Sen</vt:lpstr>
      <vt:lpstr>SPECIALITA</vt:lpstr>
      <vt:lpstr>'6^C Sen'!Area_stampa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</dc:creator>
  <cp:lastModifiedBy>rosa</cp:lastModifiedBy>
  <cp:lastPrinted>2013-01-27T15:48:40Z</cp:lastPrinted>
  <dcterms:created xsi:type="dcterms:W3CDTF">2011-01-30T13:27:17Z</dcterms:created>
  <dcterms:modified xsi:type="dcterms:W3CDTF">2013-01-27T16:26:49Z</dcterms:modified>
</cp:coreProperties>
</file>