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190" windowHeight="7995" activeTab="1"/>
  </bookViews>
  <sheets>
    <sheet name="Competitiva" sheetId="1" r:id="rId1"/>
    <sheet name="Completa e Categorie" sheetId="2" r:id="rId2"/>
    <sheet name="Giovanili" sheetId="3" r:id="rId3"/>
    <sheet name="Società" sheetId="4" r:id="rId4"/>
    <sheet name="Prestazione Personale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'Competitiva'!$A$2:$L$759</definedName>
    <definedName name="_xlnm._FilterDatabase" localSheetId="2" hidden="1">'Giovanili'!$A$2:$H$2</definedName>
    <definedName name="_xlnm.Print_Area" localSheetId="4">'Prestazione Personale'!$C$2:$D$21</definedName>
    <definedName name="Iscritti" localSheetId="2">'[3]Iscritti'!$A$3:$T$1002</definedName>
    <definedName name="Iscritti" localSheetId="4">'[2]Iscritti'!$A$3:$L$1002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  <definedName name="_xlnm.Print_Titles" localSheetId="3">'Società'!$1:$4</definedName>
  </definedNames>
  <calcPr fullCalcOnLoad="1"/>
</workbook>
</file>

<file path=xl/sharedStrings.xml><?xml version="1.0" encoding="utf-8"?>
<sst xmlns="http://schemas.openxmlformats.org/spreadsheetml/2006/main" count="2827" uniqueCount="539">
  <si>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</si>
  <si>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</si>
  <si>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</si>
  <si>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</si>
  <si>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</si>
  <si>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</si>
  <si>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</si>
  <si>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</si>
  <si>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</si>
  <si>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</si>
  <si>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</si>
  <si>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</si>
  <si>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</si>
  <si>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</si>
  <si>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</si>
  <si>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</si>
  <si>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</si>
  <si>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</si>
  <si>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</si>
  <si>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</si>
  <si>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</si>
  <si>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</si>
  <si>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</si>
  <si>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</si>
  <si>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</si>
  <si>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</si>
  <si>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</si>
  <si>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</si>
  <si>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</si>
  <si>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</si>
  <si>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</si>
  <si>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</si>
  <si>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Monteroni Running</t>
  </si>
  <si>
    <t>Monteroni d'Arbia (SI)</t>
  </si>
  <si>
    <t>Monaci Alessandro</t>
  </si>
  <si>
    <t>M</t>
  </si>
  <si>
    <t>S.S.D.S. Mens Sana In Corpore Sano</t>
  </si>
  <si>
    <t>Valentini Giacomo</t>
  </si>
  <si>
    <t>A.S.D. Pol. Chianciano</t>
  </si>
  <si>
    <t>Di Serio Massimiliano</t>
  </si>
  <si>
    <t>Asd Polisportiva I' Giglio</t>
  </si>
  <si>
    <t>Prosa Giorgio</t>
  </si>
  <si>
    <t>A.S.D. G. Pod.  R. Valenti</t>
  </si>
  <si>
    <t>Paganelli Alessandro</t>
  </si>
  <si>
    <t>Spagnolo Stefano</t>
  </si>
  <si>
    <t>La Cava Alessandro</t>
  </si>
  <si>
    <t>A.S.D. Il Gregge Ribelle</t>
  </si>
  <si>
    <t>Pillitteri Fabio</t>
  </si>
  <si>
    <t>Burroni Giovanni</t>
  </si>
  <si>
    <t>A.S.D. S.P. Torre del Mangia</t>
  </si>
  <si>
    <t>Peparini Andrea</t>
  </si>
  <si>
    <t>Calzoni Marco</t>
  </si>
  <si>
    <t>A.S.D. Sienarunners</t>
  </si>
  <si>
    <t>Cerretani Francesco</t>
  </si>
  <si>
    <t>Volpi Roberto</t>
  </si>
  <si>
    <t>Periccioli Federico</t>
  </si>
  <si>
    <t>Polisportiva Volte Basse A.S.D.</t>
  </si>
  <si>
    <t>Brogi Fabio</t>
  </si>
  <si>
    <t>Falchi Vieri</t>
  </si>
  <si>
    <t>Busciolano Sandro</t>
  </si>
  <si>
    <t>Ass.Polisportiva Dil.S.Gimignano</t>
  </si>
  <si>
    <t>Ischi Paolo</t>
  </si>
  <si>
    <t>A.S.D. La Chianina</t>
  </si>
  <si>
    <t>Regina Francesco</t>
  </si>
  <si>
    <t>Caini Marco</t>
  </si>
  <si>
    <t>Palestra Equinox</t>
  </si>
  <si>
    <t>Sanna Coccone Salvatore</t>
  </si>
  <si>
    <t>Nardi Jacopo</t>
  </si>
  <si>
    <t>Gruppo Sportivo Lucignano Val D'Arbia</t>
  </si>
  <si>
    <t>Cipolloni Francesco</t>
  </si>
  <si>
    <t>Juvenia Running</t>
  </si>
  <si>
    <t>Michelagnoli Giuseppe</t>
  </si>
  <si>
    <t>Giorgetti Guido</t>
  </si>
  <si>
    <t>C.R. Banca Monte dei Paschi di Siena</t>
  </si>
  <si>
    <t>Guasparri Ilaria</t>
  </si>
  <si>
    <t>F</t>
  </si>
  <si>
    <t>Brunelli Adriano</t>
  </si>
  <si>
    <t>A.S.D. G.S. Cappuccini 1972</t>
  </si>
  <si>
    <t>Perugini Marco</t>
  </si>
  <si>
    <t>Zingoni Nicola</t>
  </si>
  <si>
    <t>Serluca Andrea</t>
  </si>
  <si>
    <t>Mechi Antonio</t>
  </si>
  <si>
    <t>Betti Guido</t>
  </si>
  <si>
    <t>Cicali Roberto</t>
  </si>
  <si>
    <t>Cucini Massimo</t>
  </si>
  <si>
    <t>A.S.D. G.S. Bellavista</t>
  </si>
  <si>
    <t>Cucco Roberto</t>
  </si>
  <si>
    <t>Bagnai Danny</t>
  </si>
  <si>
    <t>Chiezzi Alessandro</t>
  </si>
  <si>
    <t>Scalzo Antonio</t>
  </si>
  <si>
    <t>Casula Luigi</t>
  </si>
  <si>
    <t>Moraschini Luca</t>
  </si>
  <si>
    <t>Caroni Roberto</t>
  </si>
  <si>
    <t>Palestra "The Best Body"</t>
  </si>
  <si>
    <t>Meccariello Luigi</t>
  </si>
  <si>
    <t>Giannitti Pietro</t>
  </si>
  <si>
    <t>Periccioli Simone</t>
  </si>
  <si>
    <t>Provvedi Stefano</t>
  </si>
  <si>
    <t>G.S. Polizia di Stato</t>
  </si>
  <si>
    <t>Pierangioli Raniero</t>
  </si>
  <si>
    <t>Gruppo Pod. I Risorti Buonconvento A.S.D</t>
  </si>
  <si>
    <t>Perugini Federica</t>
  </si>
  <si>
    <t>A.S.D.Le Ancelle</t>
  </si>
  <si>
    <t>Pica Gabriele</t>
  </si>
  <si>
    <t>A.S.D.Pol.Olimpia</t>
  </si>
  <si>
    <t>Polloni Marco</t>
  </si>
  <si>
    <t>Brizzi Luciano</t>
  </si>
  <si>
    <t>D'Elia Camillo</t>
  </si>
  <si>
    <t>Montefiori Marco</t>
  </si>
  <si>
    <t>Rossi Giacomo</t>
  </si>
  <si>
    <t>Torluccio Luca</t>
  </si>
  <si>
    <t>Gazzei Marco</t>
  </si>
  <si>
    <t>Sampieri Fabio</t>
  </si>
  <si>
    <t>Cioli Roberto</t>
  </si>
  <si>
    <t>Donadio Angelo</t>
  </si>
  <si>
    <t>Martinelli Anita</t>
  </si>
  <si>
    <t>Floriani Francesco</t>
  </si>
  <si>
    <t>Onori Massimo</t>
  </si>
  <si>
    <t>Cral Whirlpool</t>
  </si>
  <si>
    <t>Nava Pietro</t>
  </si>
  <si>
    <t>Olmastroni Duccio</t>
  </si>
  <si>
    <t>C.S. Olimpia Poggio Al Vento A.S.D.</t>
  </si>
  <si>
    <t>Mariotti Bonucci Brando</t>
  </si>
  <si>
    <t>Ciampolini Fabrizio</t>
  </si>
  <si>
    <t>Ghini Francesco</t>
  </si>
  <si>
    <t>Nasini Enrico</t>
  </si>
  <si>
    <t>Scopelliti Tania</t>
  </si>
  <si>
    <t>Anselmi Simone</t>
  </si>
  <si>
    <t>Pampaloni Gianni</t>
  </si>
  <si>
    <t>Mucciarini Simone</t>
  </si>
  <si>
    <t>Lucioli Piergiorgio</t>
  </si>
  <si>
    <t>Maccari Pietro</t>
  </si>
  <si>
    <t>Bonifacio Andrea</t>
  </si>
  <si>
    <t>Cantagalli Guido</t>
  </si>
  <si>
    <t>Alessandri Salvatore</t>
  </si>
  <si>
    <t>Tanzini Silvano</t>
  </si>
  <si>
    <t>Sestini Arabella</t>
  </si>
  <si>
    <t>Franceschini Mauro</t>
  </si>
  <si>
    <t>Del Canto Attilio</t>
  </si>
  <si>
    <t>Capolsini Daniele</t>
  </si>
  <si>
    <t>Guerrini Stefano</t>
  </si>
  <si>
    <t>Sprugnoli Elisa</t>
  </si>
  <si>
    <t>Gamberucci Davide</t>
  </si>
  <si>
    <t>Forte Marco</t>
  </si>
  <si>
    <t>Del Bello Barbara</t>
  </si>
  <si>
    <t>Porcu' Duccio</t>
  </si>
  <si>
    <t>G.P.A. Libertas Siena</t>
  </si>
  <si>
    <t>Amato Antonio</t>
  </si>
  <si>
    <t>Avis Foiano</t>
  </si>
  <si>
    <t>Torricelli Gabriele</t>
  </si>
  <si>
    <t>Miano Antonio</t>
  </si>
  <si>
    <t>A.S.D. Ciclistica Valdarbia La Popolare</t>
  </si>
  <si>
    <t>Botarelli Nicola</t>
  </si>
  <si>
    <t>Silva Laudijane</t>
  </si>
  <si>
    <t>Tramacere Antonio</t>
  </si>
  <si>
    <t>Squillace Francesco</t>
  </si>
  <si>
    <t>Viciani Emanuele</t>
  </si>
  <si>
    <t>Bonifacio Marco</t>
  </si>
  <si>
    <t>Colacevich Andrea</t>
  </si>
  <si>
    <t>Pellegrini Alessandro</t>
  </si>
  <si>
    <t>Pepi Luciano</t>
  </si>
  <si>
    <t>Ricci Veronica</t>
  </si>
  <si>
    <t>Conti Lorenzo</t>
  </si>
  <si>
    <t>Rondini Simone</t>
  </si>
  <si>
    <t>Mala' Stepanka</t>
  </si>
  <si>
    <t>Barberini Pietro</t>
  </si>
  <si>
    <t>De Mitri Mirko Antonio</t>
  </si>
  <si>
    <t>Borgianni Simone</t>
  </si>
  <si>
    <t>Spinelli Carlo</t>
  </si>
  <si>
    <t>Marroni Edoardo</t>
  </si>
  <si>
    <t>Cesaretti Erika</t>
  </si>
  <si>
    <t>Anichini Fabrizio Mauro</t>
  </si>
  <si>
    <t>Petreni Manolo</t>
  </si>
  <si>
    <t>Vullo Vincenzo</t>
  </si>
  <si>
    <t>A.S.D. G.S. Monteaperti</t>
  </si>
  <si>
    <t>Tozzi Ernesto</t>
  </si>
  <si>
    <t>Mulinacci Pietro</t>
  </si>
  <si>
    <t>Pierattelli Luigi</t>
  </si>
  <si>
    <t>Fani Azelio</t>
  </si>
  <si>
    <t>Dopo Lavoro Ferroviario Grosseto</t>
  </si>
  <si>
    <t>Cafaro Salvatore</t>
  </si>
  <si>
    <t>Prata Federico</t>
  </si>
  <si>
    <t>Civai Gianni</t>
  </si>
  <si>
    <t>Sinopoli Italia</t>
  </si>
  <si>
    <t>Societa' Trieste</t>
  </si>
  <si>
    <t>Draghi Riccardo</t>
  </si>
  <si>
    <t>Pintore Mariangela</t>
  </si>
  <si>
    <t>Leoncini Riccardo</t>
  </si>
  <si>
    <t>Corsi Ilaria</t>
  </si>
  <si>
    <t>Zombardo Andrea</t>
  </si>
  <si>
    <t>Lotti Marco</t>
  </si>
  <si>
    <t>Panti Silviamaria</t>
  </si>
  <si>
    <t>Borgogni Roberta</t>
  </si>
  <si>
    <t>Corsi Marco</t>
  </si>
  <si>
    <t>Cordone Riccardo</t>
  </si>
  <si>
    <t>Bartalini Simone</t>
  </si>
  <si>
    <t>Fusi Simone</t>
  </si>
  <si>
    <t>Guiggiani Roberto</t>
  </si>
  <si>
    <t>A.S.D. Aurora Arci Ravacciano 1948</t>
  </si>
  <si>
    <t>Goracci Mario</t>
  </si>
  <si>
    <t>Pasquini Gilberto</t>
  </si>
  <si>
    <t>Maffei Marco</t>
  </si>
  <si>
    <t>Nissum Mikkel</t>
  </si>
  <si>
    <t>Avellis Vincenzo</t>
  </si>
  <si>
    <t>Godi Giuseppe</t>
  </si>
  <si>
    <t>Libero</t>
  </si>
  <si>
    <t>Campetella Alessio</t>
  </si>
  <si>
    <t>Pini Alberto</t>
  </si>
  <si>
    <t>Cacace Carmela</t>
  </si>
  <si>
    <t>Lo Conte Ivan</t>
  </si>
  <si>
    <t>Mattia Carlo</t>
  </si>
  <si>
    <t>Buonsanti Gianni</t>
  </si>
  <si>
    <t>G.P.D.M. di Lecce</t>
  </si>
  <si>
    <t>Francioni Alessandro</t>
  </si>
  <si>
    <t>Tognetti Marino</t>
  </si>
  <si>
    <t>Maiano G.S.</t>
  </si>
  <si>
    <t>Fernandez Francisco</t>
  </si>
  <si>
    <t>Aldinucci Carlo</t>
  </si>
  <si>
    <t>Testella Simone</t>
  </si>
  <si>
    <t>Nepi Massimo</t>
  </si>
  <si>
    <t>Tognetti Linda</t>
  </si>
  <si>
    <t>Di Bisceglie Maurizio</t>
  </si>
  <si>
    <t>Agnorelli Stefano</t>
  </si>
  <si>
    <t>De Luca Adriano</t>
  </si>
  <si>
    <t>Porri Roberta</t>
  </si>
  <si>
    <t>Stefanucci Paola</t>
  </si>
  <si>
    <t>Amaddii Roberto</t>
  </si>
  <si>
    <t>Mucciarini Massimo</t>
  </si>
  <si>
    <t>Barabuffi Aliberto</t>
  </si>
  <si>
    <t>A.S.D. Atletica Sinalunga</t>
  </si>
  <si>
    <t>Anselmi Gianni</t>
  </si>
  <si>
    <t>Giannini Paolo</t>
  </si>
  <si>
    <t>Zanchi Cinzia</t>
  </si>
  <si>
    <t>Michelangeli Daniele</t>
  </si>
  <si>
    <t>Francini Sabrina</t>
  </si>
  <si>
    <t>Baroni Franco</t>
  </si>
  <si>
    <t>Gozzi Alessia</t>
  </si>
  <si>
    <t>Tomelleri Cesare</t>
  </si>
  <si>
    <t>Cioli Katia</t>
  </si>
  <si>
    <t>Cassamally Meg</t>
  </si>
  <si>
    <t>Cresti Francesco</t>
  </si>
  <si>
    <t>Pacchierotti Luca</t>
  </si>
  <si>
    <t>Rotunno Paolo</t>
  </si>
  <si>
    <t>Chesi Rino</t>
  </si>
  <si>
    <t>Calandra Vincenzo</t>
  </si>
  <si>
    <t>Bigozzi Luca</t>
  </si>
  <si>
    <t>Brocci Tommaso</t>
  </si>
  <si>
    <t>Beninati Gerlando</t>
  </si>
  <si>
    <t>Franci Gianni</t>
  </si>
  <si>
    <t>Stolzi Francesco</t>
  </si>
  <si>
    <t>Maggi  Martina</t>
  </si>
  <si>
    <t>Pagni Giuliano</t>
  </si>
  <si>
    <t>Gavagni Paolo</t>
  </si>
  <si>
    <t>Scolafurru Giovanni</t>
  </si>
  <si>
    <t>Di Clemente Marco</t>
  </si>
  <si>
    <t>Vannini Giuseppe</t>
  </si>
  <si>
    <t>Capaccioli Franco</t>
  </si>
  <si>
    <t>Felici Eugenio</t>
  </si>
  <si>
    <t>Corsi Filippo</t>
  </si>
  <si>
    <t>Cinelli Michele</t>
  </si>
  <si>
    <t>Guerrini Luca</t>
  </si>
  <si>
    <t>Barbieri Francesca Aurora</t>
  </si>
  <si>
    <t>Mariotti Mauro</t>
  </si>
  <si>
    <t>Muzzi Federica</t>
  </si>
  <si>
    <t>Burroni Luca</t>
  </si>
  <si>
    <t>Tanganelli Manola</t>
  </si>
  <si>
    <t>Calzoni Simona</t>
  </si>
  <si>
    <t>Ricchi Rossella</t>
  </si>
  <si>
    <t>Bracci Roberto</t>
  </si>
  <si>
    <t>Muzzi Simone</t>
  </si>
  <si>
    <t>Maridati Corrado</t>
  </si>
  <si>
    <t>Barbagli Francesco</t>
  </si>
  <si>
    <t>Brunelli Cecilia</t>
  </si>
  <si>
    <t>Giubbolini Silvano</t>
  </si>
  <si>
    <t>Martire Andrea</t>
  </si>
  <si>
    <t>Pampaloni Barbara</t>
  </si>
  <si>
    <t>Terzuoli Gianna</t>
  </si>
  <si>
    <t>Cenni Marco</t>
  </si>
  <si>
    <t>Scarpini Fabrizio</t>
  </si>
  <si>
    <t>Cappannoli Tatiana</t>
  </si>
  <si>
    <t>Porcelli Giulia</t>
  </si>
  <si>
    <t>Ugolini Lucia</t>
  </si>
  <si>
    <t xml:space="preserve">Lorenzini Alessandro </t>
  </si>
  <si>
    <t>Riccucci Maurizio</t>
  </si>
  <si>
    <t>Niccolini Sabrina</t>
  </si>
  <si>
    <t>Cocchia Eleonora</t>
  </si>
  <si>
    <t>Gallorini Giampaolo</t>
  </si>
  <si>
    <t>Marcocci Gianni</t>
  </si>
  <si>
    <t>Giovani Cinzia</t>
  </si>
  <si>
    <t>Pepi Valerio</t>
  </si>
  <si>
    <t>Monteriggioni Sport Cultura A.S.D.</t>
  </si>
  <si>
    <t>Caliani Vanessa</t>
  </si>
  <si>
    <t>Fastelli  Lorena</t>
  </si>
  <si>
    <t>Giannetti Doriano</t>
  </si>
  <si>
    <t>Martinelli Gabriella</t>
  </si>
  <si>
    <t>Chiarelli Emanuela</t>
  </si>
  <si>
    <t>Bandinelli Laura</t>
  </si>
  <si>
    <t>Pratesi Enzo</t>
  </si>
  <si>
    <t>Parri Damiana</t>
  </si>
  <si>
    <t>Machetti Claudio</t>
  </si>
  <si>
    <t>Carmignani Lisa</t>
  </si>
  <si>
    <t>Fabbri Roberta</t>
  </si>
  <si>
    <t>Scarpone Elisa</t>
  </si>
  <si>
    <t>Massa Martina</t>
  </si>
  <si>
    <t>Nardone Giuseppe</t>
  </si>
  <si>
    <t>Pignata Marco</t>
  </si>
  <si>
    <t>Pezzuoli Devis</t>
  </si>
  <si>
    <t>Giglioli Noemi Josette</t>
  </si>
  <si>
    <t>Tozzi Lucia</t>
  </si>
  <si>
    <t>De Felice Gianfranco</t>
  </si>
  <si>
    <t>Ulivelli Marco</t>
  </si>
  <si>
    <t>Maccherini Tamara</t>
  </si>
  <si>
    <t>Giannasi Luana</t>
  </si>
  <si>
    <t>Fanetti Alessandra</t>
  </si>
  <si>
    <t>Senesi Massimiliano</t>
  </si>
  <si>
    <t>Coppola Marilena</t>
  </si>
  <si>
    <t>Casaioli Mario</t>
  </si>
  <si>
    <t>Bianciardi Ameraldo</t>
  </si>
  <si>
    <t>Fradiani Laura</t>
  </si>
  <si>
    <t>Gori Martina</t>
  </si>
  <si>
    <t>Ferrieri Ivano</t>
  </si>
  <si>
    <t>Galluzzi Galliano</t>
  </si>
  <si>
    <t>Brega Daniela</t>
  </si>
  <si>
    <t>Buti Paola</t>
  </si>
  <si>
    <t>Nannetti Giuliano</t>
  </si>
  <si>
    <t>Agricoli Paolo</t>
  </si>
  <si>
    <t>Casolaro Ilaria</t>
  </si>
  <si>
    <t>D-35 SENIORES MASCH.</t>
  </si>
  <si>
    <t>C-30 SENIORES MASCH.</t>
  </si>
  <si>
    <t>A-20 SENIORES MASCH.</t>
  </si>
  <si>
    <t>E-40 SENIORES MASCH.</t>
  </si>
  <si>
    <t>B-25 SENIORES MASCH.</t>
  </si>
  <si>
    <t>G-50 VETERANI MASCH.</t>
  </si>
  <si>
    <t>F-45 SENIORES MASCH.</t>
  </si>
  <si>
    <t>H-55 VETERANI MASCH.</t>
  </si>
  <si>
    <t>F-45 SENIORES FEMM.</t>
  </si>
  <si>
    <t>I-60 VETERANI MASCH.</t>
  </si>
  <si>
    <t>D-35 SENIORES FEMM.</t>
  </si>
  <si>
    <t>A-20 SENIORES FEMM.</t>
  </si>
  <si>
    <t>L-65 VETERANI MASCH.</t>
  </si>
  <si>
    <t>G-50 VETERANI FEMM.</t>
  </si>
  <si>
    <t>H-55 VETERANI FEMM.</t>
  </si>
  <si>
    <t>C-30 SENIORES FEMM.</t>
  </si>
  <si>
    <t>B-25 SENIORES FEMM.</t>
  </si>
  <si>
    <t>M-70 VETERANI MASCH.</t>
  </si>
  <si>
    <t>E-40 SENIORES FEMM.</t>
  </si>
  <si>
    <t>I-60 VETERANI FEMM.</t>
  </si>
  <si>
    <t>Pulcinelli Christian</t>
  </si>
  <si>
    <t>Abdallah Ayman</t>
  </si>
  <si>
    <t>Tozzi Giovanni</t>
  </si>
  <si>
    <t>Gamberucci Matilde</t>
  </si>
  <si>
    <t>Cinelli Francesco</t>
  </si>
  <si>
    <t>Bianchi Miriam</t>
  </si>
  <si>
    <t>Seduttore Andrea</t>
  </si>
  <si>
    <t>Mini Aurora</t>
  </si>
  <si>
    <t>Tozzi Caterina</t>
  </si>
  <si>
    <t>Onori Davide</t>
  </si>
  <si>
    <t>Riccucci Noemi</t>
  </si>
  <si>
    <t>Abdallah Iliyas</t>
  </si>
  <si>
    <t>Rocchetti Thomas</t>
  </si>
  <si>
    <t>Marini Luca</t>
  </si>
  <si>
    <t>Marra Tommaso</t>
  </si>
  <si>
    <t xml:space="preserve">Corsi Giulio </t>
  </si>
  <si>
    <t>Bartalini Sara</t>
  </si>
  <si>
    <t>Brogi Erica</t>
  </si>
  <si>
    <t>Cipriani Alice</t>
  </si>
  <si>
    <t>Brogi Viola</t>
  </si>
  <si>
    <t>Vendepane Giulio</t>
  </si>
  <si>
    <t>Nannetti Alice</t>
  </si>
  <si>
    <t>Riccucci Elenia</t>
  </si>
  <si>
    <t>Corsi Giovanni</t>
  </si>
  <si>
    <t>Cipriani Federico</t>
  </si>
  <si>
    <t>De Deco Gosho</t>
  </si>
  <si>
    <t>Checcacci Alessandra</t>
  </si>
  <si>
    <t>M' Barek Mohamed</t>
  </si>
  <si>
    <t>Hilmi Yahya</t>
  </si>
  <si>
    <t>Vendepane Giosue</t>
  </si>
  <si>
    <t>PULCINI MASCH.</t>
  </si>
  <si>
    <t>PULCINI FEMM.</t>
  </si>
  <si>
    <t>PRIMI PASSI FEMM.</t>
  </si>
  <si>
    <t>PRIMI PASSI MASCH.</t>
  </si>
  <si>
    <t>ESORDIENTI MASCH.</t>
  </si>
  <si>
    <t>ESORDIENTI FEMM.</t>
  </si>
  <si>
    <t>RAGAZZE</t>
  </si>
  <si>
    <t>RAGAZZI</t>
  </si>
  <si>
    <t>CADETTI</t>
  </si>
  <si>
    <t>CADETTE</t>
  </si>
  <si>
    <t>ALLIEVI</t>
  </si>
  <si>
    <t>TOTALI</t>
  </si>
  <si>
    <t>Km. 12</t>
  </si>
  <si>
    <t>CLASSIFICA PER CATEGORIA "MONTERONI-RUNNING" - MONTERONI D'ARBIA 08/05/2016- 3^ PROVA  DEL</t>
  </si>
  <si>
    <t>TROFEO PROVICIALE UISP CORSE SU STRADA - VALIDA PER IL TROFEO GRAN FONDO UISP-CHIANTIBANCA</t>
  </si>
  <si>
    <t>Cla. Ass.</t>
  </si>
  <si>
    <t>Cl. M/F</t>
  </si>
  <si>
    <t>Cl. Cat.</t>
  </si>
  <si>
    <t>S.</t>
  </si>
  <si>
    <t>Te. Uisp</t>
  </si>
  <si>
    <t xml:space="preserve">Cl. </t>
  </si>
  <si>
    <t>Classifica maschile Km. 12</t>
  </si>
  <si>
    <t>Cat/A ('98/'92)</t>
  </si>
  <si>
    <t>SI</t>
  </si>
  <si>
    <t>Cat/B ('91/'87)</t>
  </si>
  <si>
    <t>Cat/C ('86/'82)</t>
  </si>
  <si>
    <t>Cat/D ('81/'77)</t>
  </si>
  <si>
    <t xml:space="preserve"> </t>
  </si>
  <si>
    <t/>
  </si>
  <si>
    <t>Cat/E ('76/'72)</t>
  </si>
  <si>
    <t>Cat/F ('71/'67)</t>
  </si>
  <si>
    <t>Cat/G ('66/'62)</t>
  </si>
  <si>
    <t>1.21.37</t>
  </si>
  <si>
    <t>1.22.55</t>
  </si>
  <si>
    <t>1.31.17</t>
  </si>
  <si>
    <t>Cat/H ('61/'57)</t>
  </si>
  <si>
    <t>1.21.34</t>
  </si>
  <si>
    <t>1.34.49</t>
  </si>
  <si>
    <t>1.44.10</t>
  </si>
  <si>
    <t>Cat/I ('56/'52)</t>
  </si>
  <si>
    <t>1.24.34</t>
  </si>
  <si>
    <t>Cat/L ('51/'47)</t>
  </si>
  <si>
    <t>Cat/M ('46/ecc.)</t>
  </si>
  <si>
    <t>1.27.42</t>
  </si>
  <si>
    <t>1.32.02</t>
  </si>
  <si>
    <t>Classifica femminile Km. 12</t>
  </si>
  <si>
    <t>1.29.42</t>
  </si>
  <si>
    <t>1.45.34</t>
  </si>
  <si>
    <t>1.21.39</t>
  </si>
  <si>
    <t>1.21.10</t>
  </si>
  <si>
    <t>1.23.31</t>
  </si>
  <si>
    <t>1.22.29</t>
  </si>
  <si>
    <t>1.22.53</t>
  </si>
  <si>
    <t>1.29.36</t>
  </si>
  <si>
    <t>1.33.07</t>
  </si>
  <si>
    <t>Cat/I ('56/ecc.)</t>
  </si>
  <si>
    <t>1.34.43</t>
  </si>
  <si>
    <t xml:space="preserve">Categorie Giovanili </t>
  </si>
  <si>
    <t>Primi Passi  ('10/'09)</t>
  </si>
  <si>
    <t>Pulcini  ('08/'07)</t>
  </si>
  <si>
    <t>Esordienti  ('06/'05)</t>
  </si>
  <si>
    <t>Ragazzi ('04/'03)</t>
  </si>
  <si>
    <t>Cadetti ('02/'01)</t>
  </si>
  <si>
    <t>Allievi ('00/'99) Km. 5.</t>
  </si>
  <si>
    <t>Primi Passi  f. ('10/'09)</t>
  </si>
  <si>
    <t>Pulcini  f. ('08/'07)</t>
  </si>
  <si>
    <t>Esordienti  f. ('06/'05)</t>
  </si>
  <si>
    <t>Ragazze ('04/'03)</t>
  </si>
  <si>
    <t>Cadette ('02/'01)</t>
  </si>
  <si>
    <t>Partecipanti alla Mini Passeggiata</t>
  </si>
  <si>
    <t>o)</t>
  </si>
  <si>
    <t>Bartalini Giacomo</t>
  </si>
  <si>
    <t>Taviani Ilenia</t>
  </si>
  <si>
    <t>Taviani Anastasia</t>
  </si>
  <si>
    <t>Franceschini Matteo</t>
  </si>
  <si>
    <t>Franceschini Francesco</t>
  </si>
  <si>
    <t>Bagnai Valerio</t>
  </si>
  <si>
    <t>Bagnai Gabriele</t>
  </si>
  <si>
    <t>Partecipanti alla Passeggiata Ludico Motoria di Km. 5.</t>
  </si>
  <si>
    <t>Aldinucci Renato</t>
  </si>
  <si>
    <t>Anselmi Franco</t>
  </si>
  <si>
    <t>Boccini Anna</t>
  </si>
  <si>
    <t>Cerasoli Carlo</t>
  </si>
  <si>
    <t>Crini Milena</t>
  </si>
  <si>
    <t>Fedolfi Folgo</t>
  </si>
  <si>
    <t>Fontani Natalina</t>
  </si>
  <si>
    <t>Giannasi Lucia</t>
  </si>
  <si>
    <t>Marra Giovanni</t>
  </si>
  <si>
    <t>Murgia Elisabetta</t>
  </si>
  <si>
    <t>Muzzi Mario</t>
  </si>
  <si>
    <t>Paradisi Luana</t>
  </si>
  <si>
    <t>Pini Silvia</t>
  </si>
  <si>
    <t>Quaresima Vittoria</t>
  </si>
  <si>
    <t>Vadi Giuliana</t>
  </si>
  <si>
    <t>Bartalesi Enzo</t>
  </si>
  <si>
    <t>Bianchini Laura</t>
  </si>
  <si>
    <t>Bonanni Lorena</t>
  </si>
  <si>
    <t>Caporali Cecilia</t>
  </si>
  <si>
    <t>Caporali Silvia</t>
  </si>
  <si>
    <t>Celentano Francesca</t>
  </si>
  <si>
    <t>D'Antonio Annalisa</t>
  </si>
  <si>
    <t>Della Spora Ivana</t>
  </si>
  <si>
    <t>Gepponi Luciana</t>
  </si>
  <si>
    <t>Giannitti Agostino</t>
  </si>
  <si>
    <t>Giannitti Chiara</t>
  </si>
  <si>
    <t>La Guardia Vladimiro</t>
  </si>
  <si>
    <t>Moceri Enza</t>
  </si>
  <si>
    <t>Velini Michela</t>
  </si>
  <si>
    <t>Martinelli Azelio</t>
  </si>
  <si>
    <t>Di Renzone Enzo</t>
  </si>
  <si>
    <t>Cioli Giuliana</t>
  </si>
  <si>
    <t>Rinaldi Graziella</t>
  </si>
  <si>
    <t>Bonechi Franco</t>
  </si>
  <si>
    <t>Tonioni Rita</t>
  </si>
  <si>
    <t>Quartini Mireno</t>
  </si>
  <si>
    <t>Pulcinelli Alberto</t>
  </si>
  <si>
    <t>Bonci Ivano</t>
  </si>
  <si>
    <t>Burzi Mara</t>
  </si>
  <si>
    <t>Giubbi Antonella</t>
  </si>
  <si>
    <t>Peccianti Silvia</t>
  </si>
  <si>
    <t>Scali Poalo</t>
  </si>
  <si>
    <t>Tigli Emilio</t>
  </si>
  <si>
    <t>Vanni Roberto</t>
  </si>
  <si>
    <t>Gallerini Stefano</t>
  </si>
  <si>
    <t>Marrucci Mauro</t>
  </si>
  <si>
    <t>Monciatti Cesare</t>
  </si>
  <si>
    <t>Bigliazzi Roberto</t>
  </si>
  <si>
    <t>Bongini Fiorella</t>
  </si>
  <si>
    <t>Fanetti Enrico</t>
  </si>
  <si>
    <t>Cucini Virgilio</t>
  </si>
  <si>
    <t>Perinetti Franco</t>
  </si>
  <si>
    <t>Iannucci Maria Grazia</t>
  </si>
  <si>
    <t>Giunti Cecilia</t>
  </si>
  <si>
    <t>Silvestri Amelia</t>
  </si>
  <si>
    <t>Golini Luciano</t>
  </si>
  <si>
    <t>Porcù Mauro</t>
  </si>
  <si>
    <t>Benocci Sandra</t>
  </si>
  <si>
    <t>Benocci Serena</t>
  </si>
  <si>
    <t>Burello Fabiana</t>
  </si>
  <si>
    <t>Gabarda Josefina</t>
  </si>
  <si>
    <t>Padova Sebastiano</t>
  </si>
  <si>
    <t>Pizzetti Simonetta</t>
  </si>
  <si>
    <t>Sampieri Debora</t>
  </si>
  <si>
    <t>Classifica per Società</t>
  </si>
  <si>
    <t>Tot Atl.</t>
  </si>
  <si>
    <t>Gio.</t>
  </si>
  <si>
    <t>Comp</t>
  </si>
  <si>
    <t>N.C.</t>
  </si>
  <si>
    <t>Totale Atleti</t>
  </si>
  <si>
    <t>Classifica per Società 3^ prova Trofeo Provinciale Uisp di Corsa su Strada</t>
  </si>
  <si>
    <t>GIUDICI DI GARA</t>
  </si>
  <si>
    <t>Brogini Marco</t>
  </si>
  <si>
    <t>Cappelli Mario</t>
  </si>
  <si>
    <t>Falciani Claudio</t>
  </si>
  <si>
    <t>Ghini Alvaro</t>
  </si>
  <si>
    <t>Marcucci Giovanni</t>
  </si>
  <si>
    <t>Rocchi Duccio</t>
  </si>
  <si>
    <t>Tanzini Edo</t>
  </si>
  <si>
    <t>Sampieri Andrea (Organizzazione)</t>
  </si>
  <si>
    <t>Sassetti Roberto (Organizzazione)</t>
  </si>
  <si>
    <t>LA LEGA DI ATLEITCA LEGGERA UISP SIENA</t>
  </si>
  <si>
    <t>TOTALE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</si>
</sst>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>
      <alignment/>
      <protection/>
    </xf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50" applyProtection="1">
      <alignment/>
      <protection/>
    </xf>
    <xf numFmtId="0" fontId="10" fillId="34" borderId="17" xfId="50" applyFont="1" applyFill="1" applyBorder="1" applyAlignment="1" applyProtection="1">
      <alignment horizontal="center"/>
      <protection locked="0"/>
    </xf>
    <xf numFmtId="0" fontId="11" fillId="0" borderId="14" xfId="50" applyFont="1" applyBorder="1" applyAlignment="1" applyProtection="1">
      <alignment horizontal="center" vertical="center" wrapText="1"/>
      <protection/>
    </xf>
    <xf numFmtId="166" fontId="11" fillId="0" borderId="14" xfId="50" applyNumberFormat="1" applyFont="1" applyBorder="1" applyAlignment="1" applyProtection="1">
      <alignment horizontal="center" vertical="center" wrapText="1"/>
      <protection/>
    </xf>
    <xf numFmtId="0" fontId="8" fillId="0" borderId="0" xfId="50" applyAlignment="1" applyProtection="1">
      <alignment wrapText="1"/>
      <protection/>
    </xf>
    <xf numFmtId="0" fontId="6" fillId="0" borderId="18" xfId="50" applyFont="1" applyBorder="1" applyAlignment="1" applyProtection="1">
      <alignment horizontal="right"/>
      <protection/>
    </xf>
    <xf numFmtId="0" fontId="6" fillId="0" borderId="19" xfId="50" applyFont="1" applyBorder="1" applyAlignment="1" applyProtection="1" quotePrefix="1">
      <alignment horizontal="center"/>
      <protection/>
    </xf>
    <xf numFmtId="164" fontId="6" fillId="0" borderId="19" xfId="50" applyNumberFormat="1" applyFont="1" applyBorder="1" applyAlignment="1" applyProtection="1" quotePrefix="1">
      <alignment horizontal="center"/>
      <protection/>
    </xf>
    <xf numFmtId="1" fontId="6" fillId="0" borderId="19" xfId="50" applyNumberFormat="1" applyFont="1" applyBorder="1" applyAlignment="1" applyProtection="1" quotePrefix="1">
      <alignment horizontal="center"/>
      <protection/>
    </xf>
    <xf numFmtId="0" fontId="6" fillId="0" borderId="20" xfId="50" applyFont="1" applyFill="1" applyBorder="1" applyAlignment="1" applyProtection="1">
      <alignment horizontal="right"/>
      <protection/>
    </xf>
    <xf numFmtId="169" fontId="6" fillId="0" borderId="19" xfId="50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50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18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78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2" xfId="0" applyFont="1" applyBorder="1" applyAlignment="1" quotePrefix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7" xfId="0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6" xfId="0" applyFont="1" applyBorder="1" applyAlignment="1" quotePrefix="1">
      <alignment horizontal="center"/>
    </xf>
    <xf numFmtId="1" fontId="7" fillId="0" borderId="27" xfId="0" applyNumberFormat="1" applyFont="1" applyBorder="1" applyAlignment="1" quotePrefix="1">
      <alignment horizontal="center" vertical="center"/>
    </xf>
    <xf numFmtId="1" fontId="6" fillId="0" borderId="28" xfId="0" applyNumberFormat="1" applyFont="1" applyBorder="1" applyAlignment="1">
      <alignment horizontal="center"/>
    </xf>
    <xf numFmtId="1" fontId="60" fillId="0" borderId="29" xfId="0" applyNumberFormat="1" applyFont="1" applyBorder="1" applyAlignment="1">
      <alignment horizontal="center"/>
    </xf>
    <xf numFmtId="1" fontId="60" fillId="0" borderId="28" xfId="0" applyNumberFormat="1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8" fillId="0" borderId="0" xfId="54" applyFont="1" applyAlignment="1" applyProtection="1">
      <alignment horizontal="center"/>
      <protection/>
    </xf>
    <xf numFmtId="0" fontId="8" fillId="0" borderId="0" xfId="54" applyFont="1" applyAlignment="1" applyProtection="1">
      <alignment horizontal="center"/>
      <protection locked="0"/>
    </xf>
    <xf numFmtId="0" fontId="8" fillId="0" borderId="0" xfId="54" applyFont="1" applyProtection="1">
      <alignment/>
      <protection/>
    </xf>
    <xf numFmtId="0" fontId="8" fillId="0" borderId="0" xfId="54" applyFont="1" applyProtection="1" quotePrefix="1">
      <alignment/>
      <protection/>
    </xf>
    <xf numFmtId="175" fontId="8" fillId="0" borderId="0" xfId="54" applyNumberFormat="1" applyFont="1" applyAlignment="1" applyProtection="1">
      <alignment horizontal="center"/>
      <protection locked="0"/>
    </xf>
    <xf numFmtId="0" fontId="8" fillId="0" borderId="0" xfId="54" applyFont="1" applyAlignment="1" applyProtection="1" quotePrefix="1">
      <alignment horizontal="center"/>
      <protection/>
    </xf>
    <xf numFmtId="0" fontId="8" fillId="0" borderId="0" xfId="54" applyFont="1" applyBorder="1" applyAlignment="1" applyProtection="1" quotePrefix="1">
      <alignment horizontal="center"/>
      <protection/>
    </xf>
    <xf numFmtId="0" fontId="21" fillId="0" borderId="0" xfId="54" applyFont="1" applyProtection="1">
      <alignment/>
      <protection/>
    </xf>
    <xf numFmtId="21" fontId="8" fillId="0" borderId="0" xfId="54" applyNumberFormat="1" applyFont="1" applyAlignment="1" applyProtection="1">
      <alignment horizontal="center"/>
      <protection locked="0"/>
    </xf>
    <xf numFmtId="0" fontId="8" fillId="0" borderId="0" xfId="55" applyFont="1" applyAlignment="1" applyProtection="1">
      <alignment horizontal="center"/>
      <protection/>
    </xf>
    <xf numFmtId="0" fontId="8" fillId="0" borderId="0" xfId="55" applyAlignment="1" applyProtection="1">
      <alignment horizontal="center"/>
      <protection/>
    </xf>
    <xf numFmtId="0" fontId="8" fillId="0" borderId="0" xfId="55" applyProtection="1">
      <alignment/>
      <protection/>
    </xf>
    <xf numFmtId="0" fontId="8" fillId="0" borderId="0" xfId="55" applyProtection="1" quotePrefix="1">
      <alignment/>
      <protection/>
    </xf>
    <xf numFmtId="21" fontId="8" fillId="0" borderId="0" xfId="55" applyNumberFormat="1" applyAlignment="1" applyProtection="1">
      <alignment horizontal="center"/>
      <protection locked="0"/>
    </xf>
    <xf numFmtId="0" fontId="8" fillId="0" borderId="0" xfId="55" applyAlignment="1" applyProtection="1" quotePrefix="1">
      <alignment horizontal="center"/>
      <protection/>
    </xf>
    <xf numFmtId="0" fontId="8" fillId="0" borderId="0" xfId="55" applyBorder="1" applyAlignment="1" applyProtection="1" quotePrefix="1">
      <alignment horizontal="center"/>
      <protection/>
    </xf>
    <xf numFmtId="0" fontId="8" fillId="0" borderId="0" xfId="55" applyBorder="1" applyAlignment="1" applyProtection="1">
      <alignment horizontal="center"/>
      <protection/>
    </xf>
    <xf numFmtId="0" fontId="21" fillId="0" borderId="0" xfId="55" applyFont="1" applyProtection="1">
      <alignment/>
      <protection/>
    </xf>
    <xf numFmtId="0" fontId="0" fillId="0" borderId="0" xfId="0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14" fillId="0" borderId="0" xfId="0" applyFont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35" xfId="0" applyFont="1" applyBorder="1" applyAlignment="1" quotePrefix="1">
      <alignment horizontal="center" vertical="center"/>
    </xf>
    <xf numFmtId="0" fontId="17" fillId="0" borderId="36" xfId="0" applyFont="1" applyBorder="1" applyAlignment="1" quotePrefix="1">
      <alignment horizontal="center" vertical="center"/>
    </xf>
    <xf numFmtId="167" fontId="17" fillId="0" borderId="37" xfId="0" applyNumberFormat="1" applyFont="1" applyBorder="1" applyAlignment="1" quotePrefix="1">
      <alignment horizontal="center" vertical="center"/>
    </xf>
    <xf numFmtId="167" fontId="17" fillId="0" borderId="38" xfId="0" applyNumberFormat="1" applyFont="1" applyBorder="1" applyAlignment="1" quotePrefix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6" fillId="0" borderId="37" xfId="0" applyNumberFormat="1" applyFont="1" applyBorder="1" applyAlignment="1">
      <alignment horizontal="center" vertical="center"/>
    </xf>
    <xf numFmtId="168" fontId="16" fillId="0" borderId="4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3" borderId="0" xfId="50" applyFont="1" applyFill="1" applyAlignment="1">
      <alignment horizontal="center" wrapText="1"/>
      <protection/>
    </xf>
    <xf numFmtId="0" fontId="9" fillId="0" borderId="0" xfId="50" applyFont="1" applyAlignment="1" applyProtection="1">
      <alignment horizontal="right"/>
      <protection/>
    </xf>
    <xf numFmtId="0" fontId="9" fillId="0" borderId="44" xfId="50" applyFont="1" applyBorder="1" applyAlignment="1" applyProtection="1">
      <alignment horizontal="right"/>
      <protection/>
    </xf>
    <xf numFmtId="0" fontId="11" fillId="0" borderId="18" xfId="50" applyFont="1" applyBorder="1" applyAlignment="1" applyProtection="1">
      <alignment horizontal="center" wrapText="1"/>
      <protection/>
    </xf>
    <xf numFmtId="0" fontId="11" fillId="0" borderId="22" xfId="50" applyFont="1" applyBorder="1" applyAlignment="1" applyProtection="1">
      <alignment horizontal="center" wrapText="1"/>
      <protection/>
    </xf>
    <xf numFmtId="168" fontId="11" fillId="0" borderId="18" xfId="50" applyNumberFormat="1" applyFont="1" applyBorder="1" applyAlignment="1" applyProtection="1">
      <alignment horizontal="center" wrapText="1"/>
      <protection/>
    </xf>
    <xf numFmtId="168" fontId="11" fillId="0" borderId="22" xfId="50" applyNumberFormat="1" applyFont="1" applyBorder="1" applyAlignment="1" applyProtection="1">
      <alignment horizontal="center" wrapText="1"/>
      <protection/>
    </xf>
    <xf numFmtId="0" fontId="11" fillId="0" borderId="18" xfId="50" applyFont="1" applyBorder="1" applyAlignment="1" applyProtection="1">
      <alignment horizontal="center"/>
      <protection/>
    </xf>
    <xf numFmtId="0" fontId="11" fillId="0" borderId="22" xfId="50" applyFont="1" applyBorder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right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rmale 10" xfId="48"/>
    <cellStyle name="Normale 11" xfId="49"/>
    <cellStyle name="Normale 2" xfId="50"/>
    <cellStyle name="Normale 3" xfId="51"/>
    <cellStyle name="Normale 4" xfId="52"/>
    <cellStyle name="Normale 5" xfId="53"/>
    <cellStyle name="Normale_Foglio1" xfId="54"/>
    <cellStyle name="Normale_Foglio1_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dxfs count="36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7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2" hidden="1" customWidth="1"/>
  </cols>
  <sheetData>
    <row r="1" spans="1:10" ht="18.75">
      <c r="A1" s="105" t="s">
        <v>32</v>
      </c>
      <c r="B1" s="105"/>
      <c r="C1" s="105"/>
      <c r="D1" s="105"/>
      <c r="E1" s="15" t="s">
        <v>33</v>
      </c>
      <c r="F1" s="15" t="s">
        <v>26</v>
      </c>
      <c r="G1" s="41">
        <v>12</v>
      </c>
      <c r="H1" s="15"/>
      <c r="I1" s="15"/>
      <c r="J1" s="4">
        <v>42495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9" t="s">
        <v>20</v>
      </c>
      <c r="N2" s="27" t="s">
        <v>21</v>
      </c>
    </row>
    <row r="3" spans="1:14" ht="15">
      <c r="A3" s="50">
        <v>1</v>
      </c>
      <c r="B3" s="34">
        <v>45</v>
      </c>
      <c r="C3" s="35" t="s">
        <v>34</v>
      </c>
      <c r="D3" s="36" t="s">
        <v>35</v>
      </c>
      <c r="E3" s="37" t="s">
        <v>36</v>
      </c>
      <c r="F3" s="36">
        <v>1979</v>
      </c>
      <c r="G3" s="51">
        <v>0.030085069440247025</v>
      </c>
      <c r="H3" s="52">
        <v>16.61953950257841</v>
      </c>
      <c r="I3" s="55">
        <v>0.0025070891200205856</v>
      </c>
      <c r="J3" s="38" t="s">
        <v>327</v>
      </c>
      <c r="K3" s="36">
        <v>1</v>
      </c>
      <c r="L3" s="39">
        <v>20</v>
      </c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50">
        <v>2</v>
      </c>
      <c r="B4" s="34">
        <v>269</v>
      </c>
      <c r="C4" s="35" t="s">
        <v>37</v>
      </c>
      <c r="D4" s="36" t="s">
        <v>35</v>
      </c>
      <c r="E4" s="37" t="s">
        <v>38</v>
      </c>
      <c r="F4" s="36">
        <v>1981</v>
      </c>
      <c r="G4" s="51">
        <v>0.030721643517608754</v>
      </c>
      <c r="H4" s="52">
        <v>16.2751709462879</v>
      </c>
      <c r="I4" s="55">
        <v>0.0025601369598007295</v>
      </c>
      <c r="J4" s="38" t="s">
        <v>327</v>
      </c>
      <c r="K4" s="36">
        <v>2</v>
      </c>
      <c r="L4" s="39">
        <v>19</v>
      </c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50">
        <v>3</v>
      </c>
      <c r="B5" s="34">
        <v>12</v>
      </c>
      <c r="C5" s="35" t="s">
        <v>39</v>
      </c>
      <c r="D5" s="36" t="s">
        <v>35</v>
      </c>
      <c r="E5" s="37" t="s">
        <v>40</v>
      </c>
      <c r="F5" s="36">
        <v>1980</v>
      </c>
      <c r="G5" s="51">
        <v>0.03116145833337214</v>
      </c>
      <c r="H5" s="52">
        <v>16.045462142717778</v>
      </c>
      <c r="I5" s="55">
        <v>0.002596788194447678</v>
      </c>
      <c r="J5" s="38" t="s">
        <v>327</v>
      </c>
      <c r="K5" s="36">
        <v>3</v>
      </c>
      <c r="L5" s="39">
        <v>18</v>
      </c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50">
        <v>4</v>
      </c>
      <c r="B6" s="34">
        <v>70</v>
      </c>
      <c r="C6" s="35" t="s">
        <v>41</v>
      </c>
      <c r="D6" s="36" t="s">
        <v>35</v>
      </c>
      <c r="E6" s="37" t="s">
        <v>42</v>
      </c>
      <c r="F6" s="36">
        <v>1980</v>
      </c>
      <c r="G6" s="51">
        <v>0.0321221064805286</v>
      </c>
      <c r="H6" s="52">
        <v>15.565604338653323</v>
      </c>
      <c r="I6" s="55">
        <v>0.0026768422067107167</v>
      </c>
      <c r="J6" s="38" t="s">
        <v>327</v>
      </c>
      <c r="K6" s="36">
        <v>4</v>
      </c>
      <c r="L6" s="39">
        <v>17</v>
      </c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50">
        <v>5</v>
      </c>
      <c r="B7" s="34">
        <v>279</v>
      </c>
      <c r="C7" s="35" t="s">
        <v>43</v>
      </c>
      <c r="D7" s="36" t="s">
        <v>35</v>
      </c>
      <c r="E7" s="37" t="s">
        <v>38</v>
      </c>
      <c r="F7" s="36">
        <v>1986</v>
      </c>
      <c r="G7" s="51">
        <v>0.032353587965189945</v>
      </c>
      <c r="H7" s="52">
        <v>15.454236498837867</v>
      </c>
      <c r="I7" s="55">
        <v>0.0026961323304324956</v>
      </c>
      <c r="J7" s="38" t="s">
        <v>328</v>
      </c>
      <c r="K7" s="36">
        <v>1</v>
      </c>
      <c r="L7" s="39">
        <v>20</v>
      </c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50">
        <v>6</v>
      </c>
      <c r="B8" s="34">
        <v>52</v>
      </c>
      <c r="C8" s="35" t="s">
        <v>44</v>
      </c>
      <c r="D8" s="36" t="s">
        <v>35</v>
      </c>
      <c r="E8" s="37" t="s">
        <v>36</v>
      </c>
      <c r="F8" s="36">
        <v>1992</v>
      </c>
      <c r="G8" s="51">
        <v>0.03246932870388264</v>
      </c>
      <c r="H8" s="52">
        <v>15.399148056307387</v>
      </c>
      <c r="I8" s="55">
        <v>0.0027057773919902197</v>
      </c>
      <c r="J8" s="38" t="s">
        <v>329</v>
      </c>
      <c r="K8" s="36">
        <v>1</v>
      </c>
      <c r="L8" s="39">
        <v>20</v>
      </c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50">
        <v>7</v>
      </c>
      <c r="B9" s="34">
        <v>200</v>
      </c>
      <c r="C9" s="35" t="s">
        <v>45</v>
      </c>
      <c r="D9" s="36" t="s">
        <v>35</v>
      </c>
      <c r="E9" s="37" t="s">
        <v>46</v>
      </c>
      <c r="F9" s="36">
        <v>1974</v>
      </c>
      <c r="G9" s="51">
        <v>0.03268923611176433</v>
      </c>
      <c r="H9" s="52">
        <v>15.29555472910112</v>
      </c>
      <c r="I9" s="55">
        <v>0.002724103009313694</v>
      </c>
      <c r="J9" s="38" t="s">
        <v>330</v>
      </c>
      <c r="K9" s="36">
        <v>1</v>
      </c>
      <c r="L9" s="39">
        <v>20</v>
      </c>
      <c r="M9" s="3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50">
        <v>8</v>
      </c>
      <c r="B10" s="34">
        <v>49</v>
      </c>
      <c r="C10" s="35" t="s">
        <v>47</v>
      </c>
      <c r="D10" s="36" t="s">
        <v>35</v>
      </c>
      <c r="E10" s="37" t="s">
        <v>36</v>
      </c>
      <c r="F10" s="36">
        <v>1991</v>
      </c>
      <c r="G10" s="51">
        <v>0.03271238425804768</v>
      </c>
      <c r="H10" s="52">
        <v>15.28473119097069</v>
      </c>
      <c r="I10" s="55">
        <v>0.0027260320215039733</v>
      </c>
      <c r="J10" s="38" t="s">
        <v>331</v>
      </c>
      <c r="K10" s="36">
        <v>1</v>
      </c>
      <c r="L10" s="39">
        <v>20</v>
      </c>
      <c r="M10" s="3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50">
        <v>9</v>
      </c>
      <c r="B11" s="34">
        <v>225</v>
      </c>
      <c r="C11" s="35" t="s">
        <v>48</v>
      </c>
      <c r="D11" s="36" t="s">
        <v>35</v>
      </c>
      <c r="E11" s="37" t="s">
        <v>49</v>
      </c>
      <c r="F11" s="36">
        <v>1964</v>
      </c>
      <c r="G11" s="51">
        <v>0.03307118055090541</v>
      </c>
      <c r="H11" s="52">
        <v>15.11890388159461</v>
      </c>
      <c r="I11" s="55">
        <v>0.002755931712575451</v>
      </c>
      <c r="J11" s="38" t="s">
        <v>332</v>
      </c>
      <c r="K11" s="36">
        <v>1</v>
      </c>
      <c r="L11" s="39">
        <v>20</v>
      </c>
      <c r="M11" s="3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50">
        <v>10</v>
      </c>
      <c r="B12" s="34">
        <v>280</v>
      </c>
      <c r="C12" s="35" t="s">
        <v>50</v>
      </c>
      <c r="D12" s="36" t="s">
        <v>35</v>
      </c>
      <c r="E12" s="37" t="s">
        <v>38</v>
      </c>
      <c r="F12" s="36">
        <v>1991</v>
      </c>
      <c r="G12" s="51">
        <v>0.03317534722009441</v>
      </c>
      <c r="H12" s="52">
        <v>15.071432310349671</v>
      </c>
      <c r="I12" s="55">
        <v>0.002764612268341201</v>
      </c>
      <c r="J12" s="38" t="s">
        <v>331</v>
      </c>
      <c r="K12" s="36">
        <v>2</v>
      </c>
      <c r="L12" s="39">
        <v>19</v>
      </c>
      <c r="M12" s="3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50">
        <v>11</v>
      </c>
      <c r="B13" s="34">
        <v>93</v>
      </c>
      <c r="C13" s="35" t="s">
        <v>51</v>
      </c>
      <c r="D13" s="36" t="s">
        <v>35</v>
      </c>
      <c r="E13" s="37" t="s">
        <v>52</v>
      </c>
      <c r="F13" s="36">
        <v>1983</v>
      </c>
      <c r="G13" s="51">
        <v>0.03358043981279479</v>
      </c>
      <c r="H13" s="52">
        <v>14.889620350043492</v>
      </c>
      <c r="I13" s="55">
        <v>0.002798369984399566</v>
      </c>
      <c r="J13" s="38" t="s">
        <v>328</v>
      </c>
      <c r="K13" s="36">
        <v>2</v>
      </c>
      <c r="L13" s="39">
        <v>19</v>
      </c>
      <c r="M13" s="30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50">
        <v>12</v>
      </c>
      <c r="B14" s="34">
        <v>271</v>
      </c>
      <c r="C14" s="35" t="s">
        <v>53</v>
      </c>
      <c r="D14" s="36" t="s">
        <v>35</v>
      </c>
      <c r="E14" s="37" t="s">
        <v>38</v>
      </c>
      <c r="F14" s="36">
        <v>1975</v>
      </c>
      <c r="G14" s="51">
        <v>0.03363831018214114</v>
      </c>
      <c r="H14" s="52">
        <v>14.864004680753974</v>
      </c>
      <c r="I14" s="55">
        <v>0.0028031925151784285</v>
      </c>
      <c r="J14" s="38" t="s">
        <v>330</v>
      </c>
      <c r="K14" s="36">
        <v>2</v>
      </c>
      <c r="L14" s="39">
        <v>19</v>
      </c>
      <c r="M14" s="30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50">
        <v>13</v>
      </c>
      <c r="B15" s="34">
        <v>58</v>
      </c>
      <c r="C15" s="35" t="s">
        <v>54</v>
      </c>
      <c r="D15" s="36" t="s">
        <v>35</v>
      </c>
      <c r="E15" s="37" t="s">
        <v>36</v>
      </c>
      <c r="F15" s="36">
        <v>1973</v>
      </c>
      <c r="G15" s="51">
        <v>0.033869791666802485</v>
      </c>
      <c r="H15" s="52">
        <v>14.762417345781182</v>
      </c>
      <c r="I15" s="55">
        <v>0.002822482638900207</v>
      </c>
      <c r="J15" s="38" t="s">
        <v>330</v>
      </c>
      <c r="K15" s="36">
        <v>3</v>
      </c>
      <c r="L15" s="39">
        <v>18</v>
      </c>
      <c r="M15" s="30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50">
        <v>14</v>
      </c>
      <c r="B16" s="34">
        <v>299</v>
      </c>
      <c r="C16" s="35" t="s">
        <v>55</v>
      </c>
      <c r="D16" s="36" t="s">
        <v>35</v>
      </c>
      <c r="E16" s="37" t="s">
        <v>56</v>
      </c>
      <c r="F16" s="36">
        <v>1979</v>
      </c>
      <c r="G16" s="51">
        <v>0.03396238425921183</v>
      </c>
      <c r="H16" s="52">
        <v>14.722170156954803</v>
      </c>
      <c r="I16" s="55">
        <v>0.0028301986882676524</v>
      </c>
      <c r="J16" s="38" t="s">
        <v>327</v>
      </c>
      <c r="K16" s="36">
        <v>5</v>
      </c>
      <c r="L16" s="39">
        <v>16</v>
      </c>
      <c r="M16" s="30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50">
        <v>15</v>
      </c>
      <c r="B17" s="34">
        <v>74</v>
      </c>
      <c r="C17" s="35" t="s">
        <v>57</v>
      </c>
      <c r="D17" s="36" t="s">
        <v>35</v>
      </c>
      <c r="E17" s="37" t="s">
        <v>42</v>
      </c>
      <c r="F17" s="36">
        <v>1972</v>
      </c>
      <c r="G17" s="51">
        <v>0.03402025462855818</v>
      </c>
      <c r="H17" s="52">
        <v>14.697126916277599</v>
      </c>
      <c r="I17" s="55">
        <v>0.002835021219046515</v>
      </c>
      <c r="J17" s="38" t="s">
        <v>330</v>
      </c>
      <c r="K17" s="36">
        <v>4</v>
      </c>
      <c r="L17" s="39">
        <v>17</v>
      </c>
      <c r="M17" s="30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50">
        <v>16</v>
      </c>
      <c r="B18" s="34">
        <v>195</v>
      </c>
      <c r="C18" s="35" t="s">
        <v>58</v>
      </c>
      <c r="D18" s="36" t="s">
        <v>35</v>
      </c>
      <c r="E18" s="37" t="s">
        <v>46</v>
      </c>
      <c r="F18" s="36">
        <v>1965</v>
      </c>
      <c r="G18" s="51">
        <v>0.03417071759031387</v>
      </c>
      <c r="H18" s="52">
        <v>14.632411469805698</v>
      </c>
      <c r="I18" s="55">
        <v>0.0028475597991928225</v>
      </c>
      <c r="J18" s="38" t="s">
        <v>332</v>
      </c>
      <c r="K18" s="36">
        <v>2</v>
      </c>
      <c r="L18" s="39">
        <v>19</v>
      </c>
      <c r="M18" s="30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50">
        <v>17</v>
      </c>
      <c r="B19" s="34">
        <v>13</v>
      </c>
      <c r="C19" s="35" t="s">
        <v>59</v>
      </c>
      <c r="D19" s="36" t="s">
        <v>35</v>
      </c>
      <c r="E19" s="37" t="s">
        <v>60</v>
      </c>
      <c r="F19" s="36">
        <v>1970</v>
      </c>
      <c r="G19" s="51">
        <v>0.034286458329006564</v>
      </c>
      <c r="H19" s="52">
        <v>14.583016863453546</v>
      </c>
      <c r="I19" s="55">
        <v>0.002857204860750547</v>
      </c>
      <c r="J19" s="38" t="s">
        <v>333</v>
      </c>
      <c r="K19" s="36">
        <v>1</v>
      </c>
      <c r="L19" s="39">
        <v>20</v>
      </c>
      <c r="M19" s="30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50">
        <v>18</v>
      </c>
      <c r="B20" s="34">
        <v>360</v>
      </c>
      <c r="C20" s="35" t="s">
        <v>61</v>
      </c>
      <c r="D20" s="36" t="s">
        <v>35</v>
      </c>
      <c r="E20" s="37" t="s">
        <v>62</v>
      </c>
      <c r="F20" s="36">
        <v>1971</v>
      </c>
      <c r="G20" s="51">
        <v>0.034332754628849216</v>
      </c>
      <c r="H20" s="52">
        <v>14.563352268269751</v>
      </c>
      <c r="I20" s="55">
        <v>0.0028610628857374345</v>
      </c>
      <c r="J20" s="38" t="s">
        <v>333</v>
      </c>
      <c r="K20" s="36">
        <v>2</v>
      </c>
      <c r="L20" s="39">
        <v>19</v>
      </c>
      <c r="M20" s="30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50">
        <v>19</v>
      </c>
      <c r="B21" s="34">
        <v>99</v>
      </c>
      <c r="C21" s="35" t="s">
        <v>63</v>
      </c>
      <c r="D21" s="36" t="s">
        <v>35</v>
      </c>
      <c r="E21" s="37" t="s">
        <v>52</v>
      </c>
      <c r="F21" s="36">
        <v>1975</v>
      </c>
      <c r="G21" s="51">
        <v>0.03435590277513256</v>
      </c>
      <c r="H21" s="52">
        <v>14.553539846489182</v>
      </c>
      <c r="I21" s="55">
        <v>0.0028629918979277136</v>
      </c>
      <c r="J21" s="38" t="s">
        <v>330</v>
      </c>
      <c r="K21" s="36">
        <v>5</v>
      </c>
      <c r="L21" s="39">
        <v>16</v>
      </c>
      <c r="M21" s="30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50">
        <v>20</v>
      </c>
      <c r="B22" s="34">
        <v>380</v>
      </c>
      <c r="C22" s="35" t="s">
        <v>64</v>
      </c>
      <c r="D22" s="36" t="s">
        <v>35</v>
      </c>
      <c r="E22" s="37" t="s">
        <v>65</v>
      </c>
      <c r="F22" s="36">
        <v>1976</v>
      </c>
      <c r="G22" s="51">
        <v>0.03439062499819556</v>
      </c>
      <c r="H22" s="52">
        <v>14.538845979863247</v>
      </c>
      <c r="I22" s="55">
        <v>0.002865885416516297</v>
      </c>
      <c r="J22" s="38" t="s">
        <v>330</v>
      </c>
      <c r="K22" s="36">
        <v>6</v>
      </c>
      <c r="L22" s="39">
        <v>15</v>
      </c>
      <c r="M22" s="30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50">
        <v>21</v>
      </c>
      <c r="B23" s="34">
        <v>27</v>
      </c>
      <c r="C23" s="35" t="s">
        <v>66</v>
      </c>
      <c r="D23" s="36" t="s">
        <v>35</v>
      </c>
      <c r="E23" s="37" t="s">
        <v>36</v>
      </c>
      <c r="F23" s="36">
        <v>1980</v>
      </c>
      <c r="G23" s="51">
        <v>0.0347031249984866</v>
      </c>
      <c r="H23" s="52">
        <v>14.407924359025445</v>
      </c>
      <c r="I23" s="55">
        <v>0.0028919270832072166</v>
      </c>
      <c r="J23" s="38" t="s">
        <v>327</v>
      </c>
      <c r="K23" s="36">
        <v>6</v>
      </c>
      <c r="L23" s="39">
        <v>15</v>
      </c>
      <c r="M23" s="30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50">
        <v>22</v>
      </c>
      <c r="B24" s="34">
        <v>294</v>
      </c>
      <c r="C24" s="35" t="s">
        <v>67</v>
      </c>
      <c r="D24" s="36" t="s">
        <v>35</v>
      </c>
      <c r="E24" s="37" t="s">
        <v>68</v>
      </c>
      <c r="F24" s="36">
        <v>1976</v>
      </c>
      <c r="G24" s="51">
        <v>0.03472627314476995</v>
      </c>
      <c r="H24" s="52">
        <v>14.398320197377815</v>
      </c>
      <c r="I24" s="55">
        <v>0.0028938560953974957</v>
      </c>
      <c r="J24" s="38" t="s">
        <v>330</v>
      </c>
      <c r="K24" s="36">
        <v>7</v>
      </c>
      <c r="L24" s="39">
        <v>14</v>
      </c>
      <c r="M24" s="30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50">
        <v>23</v>
      </c>
      <c r="B25" s="34">
        <v>381</v>
      </c>
      <c r="C25" s="35" t="s">
        <v>69</v>
      </c>
      <c r="D25" s="36" t="s">
        <v>35</v>
      </c>
      <c r="E25" s="37" t="s">
        <v>70</v>
      </c>
      <c r="F25" s="36">
        <v>1979</v>
      </c>
      <c r="G25" s="51">
        <v>0.03476099536783295</v>
      </c>
      <c r="H25" s="52">
        <v>14.383937937021471</v>
      </c>
      <c r="I25" s="55">
        <v>0.002896749613986079</v>
      </c>
      <c r="J25" s="38" t="s">
        <v>327</v>
      </c>
      <c r="K25" s="36">
        <v>7</v>
      </c>
      <c r="L25" s="39">
        <v>14</v>
      </c>
      <c r="M25" s="30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50">
        <v>24</v>
      </c>
      <c r="B26" s="34">
        <v>375</v>
      </c>
      <c r="C26" s="35" t="s">
        <v>71</v>
      </c>
      <c r="D26" s="36" t="s">
        <v>35</v>
      </c>
      <c r="E26" s="37" t="s">
        <v>60</v>
      </c>
      <c r="F26" s="36">
        <v>1978</v>
      </c>
      <c r="G26" s="51">
        <v>0.03479571759089595</v>
      </c>
      <c r="H26" s="52">
        <v>14.369584380430235</v>
      </c>
      <c r="I26" s="55">
        <v>0.002899643132574662</v>
      </c>
      <c r="J26" s="38" t="s">
        <v>327</v>
      </c>
      <c r="K26" s="36">
        <v>8</v>
      </c>
      <c r="L26" s="39">
        <v>13</v>
      </c>
      <c r="M26" s="30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50">
        <v>25</v>
      </c>
      <c r="B27" s="34">
        <v>130</v>
      </c>
      <c r="C27" s="35" t="s">
        <v>72</v>
      </c>
      <c r="D27" s="36" t="s">
        <v>35</v>
      </c>
      <c r="E27" s="37" t="s">
        <v>73</v>
      </c>
      <c r="F27" s="36">
        <v>1957</v>
      </c>
      <c r="G27" s="51">
        <v>0.034818865737179294</v>
      </c>
      <c r="H27" s="52">
        <v>14.360031247833101</v>
      </c>
      <c r="I27" s="55">
        <v>0.002901572144764941</v>
      </c>
      <c r="J27" s="38" t="s">
        <v>334</v>
      </c>
      <c r="K27" s="36">
        <v>1</v>
      </c>
      <c r="L27" s="39">
        <v>20</v>
      </c>
      <c r="M27" s="30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50">
        <v>26</v>
      </c>
      <c r="B28" s="34">
        <v>39</v>
      </c>
      <c r="C28" s="35" t="s">
        <v>74</v>
      </c>
      <c r="D28" s="36" t="s">
        <v>75</v>
      </c>
      <c r="E28" s="37" t="s">
        <v>36</v>
      </c>
      <c r="F28" s="36">
        <v>1967</v>
      </c>
      <c r="G28" s="51">
        <v>0.03483043981395895</v>
      </c>
      <c r="H28" s="52">
        <v>14.355259441760355</v>
      </c>
      <c r="I28" s="55">
        <v>0.0029025366511632456</v>
      </c>
      <c r="J28" s="38" t="s">
        <v>335</v>
      </c>
      <c r="K28" s="36">
        <v>1</v>
      </c>
      <c r="L28" s="39">
        <v>20</v>
      </c>
      <c r="M28" s="30">
        <f>IF(B28="","",COUNTIF($D$3:D28,D28)-IF(D28="M",COUNTIF($Q$3:Q28,"M"))-IF(D28="F",COUNTIF($Q$3:Q28,"F")))</f>
        <v>1</v>
      </c>
      <c r="N28" s="2">
        <f t="shared" si="0"/>
        <v>26</v>
      </c>
    </row>
    <row r="29" spans="1:14" ht="15">
      <c r="A29" s="50">
        <v>27</v>
      </c>
      <c r="B29" s="34">
        <v>181</v>
      </c>
      <c r="C29" s="35" t="s">
        <v>76</v>
      </c>
      <c r="D29" s="36" t="s">
        <v>35</v>
      </c>
      <c r="E29" s="37" t="s">
        <v>77</v>
      </c>
      <c r="F29" s="36">
        <v>1956</v>
      </c>
      <c r="G29" s="51">
        <v>0.03506192129862029</v>
      </c>
      <c r="H29" s="52">
        <v>14.260484921562906</v>
      </c>
      <c r="I29" s="55">
        <v>0.0029218267748850244</v>
      </c>
      <c r="J29" s="38" t="s">
        <v>336</v>
      </c>
      <c r="K29" s="36">
        <v>1</v>
      </c>
      <c r="L29" s="39">
        <v>20</v>
      </c>
      <c r="M29" s="30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50">
        <v>28</v>
      </c>
      <c r="B30" s="34">
        <v>256</v>
      </c>
      <c r="C30" s="35" t="s">
        <v>78</v>
      </c>
      <c r="D30" s="36" t="s">
        <v>35</v>
      </c>
      <c r="E30" s="37" t="s">
        <v>49</v>
      </c>
      <c r="F30" s="36">
        <v>1959</v>
      </c>
      <c r="G30" s="51">
        <v>0.03509664351440733</v>
      </c>
      <c r="H30" s="52">
        <v>14.246376574293997</v>
      </c>
      <c r="I30" s="55">
        <v>0.0029247202928672777</v>
      </c>
      <c r="J30" s="38" t="s">
        <v>334</v>
      </c>
      <c r="K30" s="36">
        <v>2</v>
      </c>
      <c r="L30" s="39">
        <v>19</v>
      </c>
      <c r="M30" s="30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50">
        <v>29</v>
      </c>
      <c r="B31" s="34">
        <v>379</v>
      </c>
      <c r="C31" s="35" t="s">
        <v>79</v>
      </c>
      <c r="D31" s="36" t="s">
        <v>35</v>
      </c>
      <c r="E31" s="37" t="s">
        <v>65</v>
      </c>
      <c r="F31" s="36">
        <v>1966</v>
      </c>
      <c r="G31" s="51">
        <v>0.035177662037312984</v>
      </c>
      <c r="H31" s="52">
        <v>14.21356540038532</v>
      </c>
      <c r="I31" s="55">
        <v>0.0029314718364427486</v>
      </c>
      <c r="J31" s="38" t="s">
        <v>332</v>
      </c>
      <c r="K31" s="36">
        <v>3</v>
      </c>
      <c r="L31" s="39">
        <v>18</v>
      </c>
      <c r="M31" s="30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50">
        <v>30</v>
      </c>
      <c r="B32" s="34">
        <v>72</v>
      </c>
      <c r="C32" s="35" t="s">
        <v>80</v>
      </c>
      <c r="D32" s="36" t="s">
        <v>35</v>
      </c>
      <c r="E32" s="37" t="s">
        <v>42</v>
      </c>
      <c r="F32" s="36">
        <v>1976</v>
      </c>
      <c r="G32" s="51">
        <v>0.03520081018359633</v>
      </c>
      <c r="H32" s="52">
        <v>14.204218522021442</v>
      </c>
      <c r="I32" s="55">
        <v>0.0029334008486330276</v>
      </c>
      <c r="J32" s="38" t="s">
        <v>330</v>
      </c>
      <c r="K32" s="36">
        <v>8</v>
      </c>
      <c r="L32" s="39">
        <v>13</v>
      </c>
      <c r="M32" s="30">
        <f>IF(B32="","",COUNTIF($D$3:D32,D32)-IF(D32="M",COUNTIF($Q$3:Q32,"M"))-IF(D32="F",COUNTIF($Q$3:Q32,"F")))</f>
        <v>29</v>
      </c>
      <c r="N32" s="2">
        <f t="shared" si="0"/>
        <v>30</v>
      </c>
    </row>
    <row r="33" spans="1:14" ht="15">
      <c r="A33" s="50">
        <v>31</v>
      </c>
      <c r="B33" s="34">
        <v>131</v>
      </c>
      <c r="C33" s="35" t="s">
        <v>81</v>
      </c>
      <c r="D33" s="36" t="s">
        <v>35</v>
      </c>
      <c r="E33" s="37" t="s">
        <v>73</v>
      </c>
      <c r="F33" s="36">
        <v>1965</v>
      </c>
      <c r="G33" s="51">
        <v>0.035316550922289025</v>
      </c>
      <c r="H33" s="52">
        <v>14.157667918937106</v>
      </c>
      <c r="I33" s="55">
        <v>0.0029430459101907522</v>
      </c>
      <c r="J33" s="38" t="s">
        <v>332</v>
      </c>
      <c r="K33" s="36">
        <v>4</v>
      </c>
      <c r="L33" s="39">
        <v>17</v>
      </c>
      <c r="M33" s="30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50">
        <v>32</v>
      </c>
      <c r="B34" s="34">
        <v>67</v>
      </c>
      <c r="C34" s="35" t="s">
        <v>82</v>
      </c>
      <c r="D34" s="36" t="s">
        <v>35</v>
      </c>
      <c r="E34" s="37" t="s">
        <v>42</v>
      </c>
      <c r="F34" s="36">
        <v>1982</v>
      </c>
      <c r="G34" s="51">
        <v>0.03544386573776137</v>
      </c>
      <c r="H34" s="52">
        <v>14.106813396127594</v>
      </c>
      <c r="I34" s="55">
        <v>0.0029536554781467808</v>
      </c>
      <c r="J34" s="38" t="s">
        <v>328</v>
      </c>
      <c r="K34" s="36">
        <v>3</v>
      </c>
      <c r="L34" s="39">
        <v>18</v>
      </c>
      <c r="M34" s="30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50">
        <v>33</v>
      </c>
      <c r="B35" s="34">
        <v>175</v>
      </c>
      <c r="C35" s="35" t="s">
        <v>83</v>
      </c>
      <c r="D35" s="36" t="s">
        <v>35</v>
      </c>
      <c r="E35" s="37" t="s">
        <v>77</v>
      </c>
      <c r="F35" s="36">
        <v>1971</v>
      </c>
      <c r="G35" s="51">
        <v>0.035675347222422715</v>
      </c>
      <c r="H35" s="52">
        <v>14.015280548853056</v>
      </c>
      <c r="I35" s="55">
        <v>0.0029729456018685596</v>
      </c>
      <c r="J35" s="38" t="s">
        <v>333</v>
      </c>
      <c r="K35" s="36">
        <v>3</v>
      </c>
      <c r="L35" s="39">
        <v>18</v>
      </c>
      <c r="M35" s="30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50">
        <v>34</v>
      </c>
      <c r="B36" s="34">
        <v>110</v>
      </c>
      <c r="C36" s="35" t="s">
        <v>84</v>
      </c>
      <c r="D36" s="36" t="s">
        <v>35</v>
      </c>
      <c r="E36" s="37" t="s">
        <v>85</v>
      </c>
      <c r="F36" s="36">
        <v>1967</v>
      </c>
      <c r="G36" s="51">
        <v>0.03569849536870606</v>
      </c>
      <c r="H36" s="52">
        <v>14.006192553378844</v>
      </c>
      <c r="I36" s="55">
        <v>0.0029748746140588387</v>
      </c>
      <c r="J36" s="38" t="s">
        <v>333</v>
      </c>
      <c r="K36" s="36">
        <v>4</v>
      </c>
      <c r="L36" s="39">
        <v>17</v>
      </c>
      <c r="M36" s="30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50">
        <v>35</v>
      </c>
      <c r="B37" s="34">
        <v>232</v>
      </c>
      <c r="C37" s="35" t="s">
        <v>86</v>
      </c>
      <c r="D37" s="36" t="s">
        <v>35</v>
      </c>
      <c r="E37" s="37" t="s">
        <v>49</v>
      </c>
      <c r="F37" s="36">
        <v>1982</v>
      </c>
      <c r="G37" s="51">
        <v>0.035744791668548714</v>
      </c>
      <c r="H37" s="52">
        <v>13.988051871622522</v>
      </c>
      <c r="I37" s="55">
        <v>0.002978732639045726</v>
      </c>
      <c r="J37" s="38" t="s">
        <v>328</v>
      </c>
      <c r="K37" s="36">
        <v>4</v>
      </c>
      <c r="L37" s="39">
        <v>17</v>
      </c>
      <c r="M37" s="30">
        <f>IF(B37="","",COUNTIF($D$3:D37,D37)-IF(D37="M",COUNTIF($Q$3:Q37,"M"))-IF(D37="F",COUNTIF($Q$3:Q37,"F")))</f>
        <v>34</v>
      </c>
      <c r="N37" s="2">
        <f t="shared" si="0"/>
        <v>35</v>
      </c>
    </row>
    <row r="38" spans="1:14" ht="15">
      <c r="A38" s="50">
        <v>36</v>
      </c>
      <c r="B38" s="34">
        <v>177</v>
      </c>
      <c r="C38" s="35" t="s">
        <v>87</v>
      </c>
      <c r="D38" s="36" t="s">
        <v>35</v>
      </c>
      <c r="E38" s="37" t="s">
        <v>77</v>
      </c>
      <c r="F38" s="36">
        <v>1968</v>
      </c>
      <c r="G38" s="51">
        <v>0.03587210648402106</v>
      </c>
      <c r="H38" s="52">
        <v>13.938406439073239</v>
      </c>
      <c r="I38" s="55">
        <v>0.002989342207001755</v>
      </c>
      <c r="J38" s="38" t="s">
        <v>333</v>
      </c>
      <c r="K38" s="36">
        <v>5</v>
      </c>
      <c r="L38" s="39">
        <v>16</v>
      </c>
      <c r="M38" s="30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50">
        <v>37</v>
      </c>
      <c r="B39" s="34">
        <v>274</v>
      </c>
      <c r="C39" s="35" t="s">
        <v>88</v>
      </c>
      <c r="D39" s="36" t="s">
        <v>35</v>
      </c>
      <c r="E39" s="37" t="s">
        <v>38</v>
      </c>
      <c r="F39" s="36">
        <v>1966</v>
      </c>
      <c r="G39" s="51">
        <v>0.036126736107689794</v>
      </c>
      <c r="H39" s="52">
        <v>13.840165314396392</v>
      </c>
      <c r="I39" s="55">
        <v>0.003010561342307483</v>
      </c>
      <c r="J39" s="38" t="s">
        <v>332</v>
      </c>
      <c r="K39" s="36">
        <v>5</v>
      </c>
      <c r="L39" s="39">
        <v>16</v>
      </c>
      <c r="M39" s="30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50">
        <v>38</v>
      </c>
      <c r="B40" s="34">
        <v>115</v>
      </c>
      <c r="C40" s="35" t="s">
        <v>89</v>
      </c>
      <c r="D40" s="36" t="s">
        <v>35</v>
      </c>
      <c r="E40" s="37" t="s">
        <v>85</v>
      </c>
      <c r="F40" s="36">
        <v>1971</v>
      </c>
      <c r="G40" s="51">
        <v>0.036173032407532446</v>
      </c>
      <c r="H40" s="52">
        <v>13.822451885341058</v>
      </c>
      <c r="I40" s="55">
        <v>0.0030144193672943707</v>
      </c>
      <c r="J40" s="38" t="s">
        <v>333</v>
      </c>
      <c r="K40" s="36">
        <v>6</v>
      </c>
      <c r="L40" s="39">
        <v>15</v>
      </c>
      <c r="M40" s="30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50">
        <v>39</v>
      </c>
      <c r="B41" s="34">
        <v>107</v>
      </c>
      <c r="C41" s="35" t="s">
        <v>90</v>
      </c>
      <c r="D41" s="36" t="s">
        <v>35</v>
      </c>
      <c r="E41" s="37" t="s">
        <v>85</v>
      </c>
      <c r="F41" s="36">
        <v>1952</v>
      </c>
      <c r="G41" s="51">
        <v>0.036381365738634486</v>
      </c>
      <c r="H41" s="52">
        <v>13.743299347034537</v>
      </c>
      <c r="I41" s="55">
        <v>0.0030317804782195403</v>
      </c>
      <c r="J41" s="38" t="s">
        <v>336</v>
      </c>
      <c r="K41" s="36">
        <v>2</v>
      </c>
      <c r="L41" s="39">
        <v>19</v>
      </c>
      <c r="M41" s="30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50">
        <v>40</v>
      </c>
      <c r="B42" s="34">
        <v>46</v>
      </c>
      <c r="C42" s="35" t="s">
        <v>91</v>
      </c>
      <c r="D42" s="36" t="s">
        <v>35</v>
      </c>
      <c r="E42" s="37" t="s">
        <v>36</v>
      </c>
      <c r="F42" s="36">
        <v>1986</v>
      </c>
      <c r="G42" s="51">
        <v>0.03639293981541414</v>
      </c>
      <c r="H42" s="52">
        <v>13.738928554164955</v>
      </c>
      <c r="I42" s="55">
        <v>0.0030327449846178447</v>
      </c>
      <c r="J42" s="38" t="s">
        <v>328</v>
      </c>
      <c r="K42" s="36">
        <v>5</v>
      </c>
      <c r="L42" s="39">
        <v>16</v>
      </c>
      <c r="M42" s="30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50">
        <v>41</v>
      </c>
      <c r="B43" s="34">
        <v>293</v>
      </c>
      <c r="C43" s="35" t="s">
        <v>92</v>
      </c>
      <c r="D43" s="36" t="s">
        <v>35</v>
      </c>
      <c r="E43" s="37" t="s">
        <v>93</v>
      </c>
      <c r="F43" s="36">
        <v>1969</v>
      </c>
      <c r="G43" s="51">
        <v>0.036416087961697485</v>
      </c>
      <c r="H43" s="52">
        <v>13.730195306148781</v>
      </c>
      <c r="I43" s="55">
        <v>0.0030346739968081238</v>
      </c>
      <c r="J43" s="38" t="s">
        <v>333</v>
      </c>
      <c r="K43" s="36">
        <v>7</v>
      </c>
      <c r="L43" s="39">
        <v>14</v>
      </c>
      <c r="M43" s="30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50">
        <v>42</v>
      </c>
      <c r="B44" s="34">
        <v>44</v>
      </c>
      <c r="C44" s="35" t="s">
        <v>94</v>
      </c>
      <c r="D44" s="36" t="s">
        <v>35</v>
      </c>
      <c r="E44" s="37" t="s">
        <v>36</v>
      </c>
      <c r="F44" s="36">
        <v>1984</v>
      </c>
      <c r="G44" s="51">
        <v>0.03643923610798083</v>
      </c>
      <c r="H44" s="52">
        <v>13.721473153782476</v>
      </c>
      <c r="I44" s="55">
        <v>0.003036603008998403</v>
      </c>
      <c r="J44" s="38" t="s">
        <v>328</v>
      </c>
      <c r="K44" s="36">
        <v>6</v>
      </c>
      <c r="L44" s="39">
        <v>15</v>
      </c>
      <c r="M44" s="30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50">
        <v>43</v>
      </c>
      <c r="B45" s="34">
        <v>37</v>
      </c>
      <c r="C45" s="35" t="s">
        <v>95</v>
      </c>
      <c r="D45" s="36" t="s">
        <v>35</v>
      </c>
      <c r="E45" s="37" t="s">
        <v>36</v>
      </c>
      <c r="F45" s="36">
        <v>1981</v>
      </c>
      <c r="G45" s="51">
        <v>0.03646238426154014</v>
      </c>
      <c r="H45" s="52">
        <v>13.712762073197473</v>
      </c>
      <c r="I45" s="55">
        <v>0.0030385320217950116</v>
      </c>
      <c r="J45" s="38" t="s">
        <v>327</v>
      </c>
      <c r="K45" s="36">
        <v>9</v>
      </c>
      <c r="L45" s="39">
        <v>12</v>
      </c>
      <c r="M45" s="30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50">
        <v>44</v>
      </c>
      <c r="B46" s="34">
        <v>300</v>
      </c>
      <c r="C46" s="35" t="s">
        <v>96</v>
      </c>
      <c r="D46" s="36" t="s">
        <v>35</v>
      </c>
      <c r="E46" s="37" t="s">
        <v>56</v>
      </c>
      <c r="F46" s="36">
        <v>1972</v>
      </c>
      <c r="G46" s="51">
        <v>0.03647395833104383</v>
      </c>
      <c r="H46" s="52">
        <v>13.708410681997144</v>
      </c>
      <c r="I46" s="55">
        <v>0.003039496527586986</v>
      </c>
      <c r="J46" s="38" t="s">
        <v>330</v>
      </c>
      <c r="K46" s="36">
        <v>9</v>
      </c>
      <c r="L46" s="39">
        <v>12</v>
      </c>
      <c r="M46" s="30">
        <f>IF(B46="","",COUNTIF($D$3:D46,D46)-IF(D46="M",COUNTIF($Q$3:Q46,"M"))-IF(D46="F",COUNTIF($Q$3:Q46,"F")))</f>
        <v>43</v>
      </c>
      <c r="N46" s="2">
        <f t="shared" si="0"/>
        <v>44</v>
      </c>
    </row>
    <row r="47" spans="1:14" ht="15">
      <c r="A47" s="50">
        <v>45</v>
      </c>
      <c r="B47" s="34">
        <v>159</v>
      </c>
      <c r="C47" s="35" t="s">
        <v>97</v>
      </c>
      <c r="D47" s="36" t="s">
        <v>35</v>
      </c>
      <c r="E47" s="37" t="s">
        <v>98</v>
      </c>
      <c r="F47" s="36">
        <v>1965</v>
      </c>
      <c r="G47" s="51">
        <v>0.03656655092345318</v>
      </c>
      <c r="H47" s="52">
        <v>13.67369870477197</v>
      </c>
      <c r="I47" s="55">
        <v>0.0030472125769544314</v>
      </c>
      <c r="J47" s="38" t="s">
        <v>332</v>
      </c>
      <c r="K47" s="36">
        <v>6</v>
      </c>
      <c r="L47" s="39">
        <v>15</v>
      </c>
      <c r="M47" s="30">
        <f>IF(B47="","",COUNTIF($D$3:D47,D47)-IF(D47="M",COUNTIF($Q$3:Q47,"M"))-IF(D47="F",COUNTIF($Q$3:Q47,"F")))</f>
        <v>44</v>
      </c>
      <c r="N47" s="2">
        <f t="shared" si="0"/>
        <v>45</v>
      </c>
    </row>
    <row r="48" spans="1:14" ht="15">
      <c r="A48" s="50">
        <v>46</v>
      </c>
      <c r="B48" s="34">
        <v>308</v>
      </c>
      <c r="C48" s="35" t="s">
        <v>99</v>
      </c>
      <c r="D48" s="36" t="s">
        <v>35</v>
      </c>
      <c r="E48" s="37" t="s">
        <v>100</v>
      </c>
      <c r="F48" s="36">
        <v>1971</v>
      </c>
      <c r="G48" s="51">
        <v>0.036589699069736525</v>
      </c>
      <c r="H48" s="52">
        <v>13.665048161425078</v>
      </c>
      <c r="I48" s="55">
        <v>0.0030491415891447105</v>
      </c>
      <c r="J48" s="38" t="s">
        <v>333</v>
      </c>
      <c r="K48" s="36">
        <v>8</v>
      </c>
      <c r="L48" s="39">
        <v>13</v>
      </c>
      <c r="M48" s="30">
        <f>IF(B48="","",COUNTIF($D$3:D48,D48)-IF(D48="M",COUNTIF($Q$3:Q48,"M"))-IF(D48="F",COUNTIF($Q$3:Q48,"F")))</f>
        <v>45</v>
      </c>
      <c r="N48" s="2">
        <f t="shared" si="0"/>
        <v>46</v>
      </c>
    </row>
    <row r="49" spans="1:14" ht="15">
      <c r="A49" s="50">
        <v>47</v>
      </c>
      <c r="B49" s="34">
        <v>141</v>
      </c>
      <c r="C49" s="35" t="s">
        <v>101</v>
      </c>
      <c r="D49" s="36" t="s">
        <v>75</v>
      </c>
      <c r="E49" s="37" t="s">
        <v>102</v>
      </c>
      <c r="F49" s="36">
        <v>1979</v>
      </c>
      <c r="G49" s="51">
        <v>0.036740162038768176</v>
      </c>
      <c r="H49" s="52">
        <v>13.609085323913396</v>
      </c>
      <c r="I49" s="55">
        <v>0.003061680169897348</v>
      </c>
      <c r="J49" s="38" t="s">
        <v>337</v>
      </c>
      <c r="K49" s="36">
        <v>1</v>
      </c>
      <c r="L49" s="39">
        <v>20</v>
      </c>
      <c r="M49" s="30">
        <f>IF(B49="","",COUNTIF($D$3:D49,D49)-IF(D49="M",COUNTIF($Q$3:Q49,"M"))-IF(D49="F",COUNTIF($Q$3:Q49,"F")))</f>
        <v>2</v>
      </c>
      <c r="N49" s="2">
        <f t="shared" si="0"/>
        <v>47</v>
      </c>
    </row>
    <row r="50" spans="1:14" ht="15">
      <c r="A50" s="50">
        <v>48</v>
      </c>
      <c r="B50" s="34">
        <v>374</v>
      </c>
      <c r="C50" s="35" t="s">
        <v>103</v>
      </c>
      <c r="D50" s="36" t="s">
        <v>35</v>
      </c>
      <c r="E50" s="37" t="s">
        <v>104</v>
      </c>
      <c r="F50" s="36">
        <v>1980</v>
      </c>
      <c r="G50" s="51">
        <v>0.03676331018505152</v>
      </c>
      <c r="H50" s="52">
        <v>13.600516315946626</v>
      </c>
      <c r="I50" s="55">
        <v>0.003063609182087627</v>
      </c>
      <c r="J50" s="38" t="s">
        <v>327</v>
      </c>
      <c r="K50" s="36">
        <v>10</v>
      </c>
      <c r="L50" s="39">
        <v>11</v>
      </c>
      <c r="M50" s="30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50">
        <v>49</v>
      </c>
      <c r="B51" s="34">
        <v>134</v>
      </c>
      <c r="C51" s="35" t="s">
        <v>105</v>
      </c>
      <c r="D51" s="36" t="s">
        <v>35</v>
      </c>
      <c r="E51" s="37" t="s">
        <v>73</v>
      </c>
      <c r="F51" s="36">
        <v>1981</v>
      </c>
      <c r="G51" s="51">
        <v>0.03704108796227956</v>
      </c>
      <c r="H51" s="52">
        <v>13.498523599230408</v>
      </c>
      <c r="I51" s="55">
        <v>0.0030867573301899633</v>
      </c>
      <c r="J51" s="38" t="s">
        <v>327</v>
      </c>
      <c r="K51" s="36">
        <v>11</v>
      </c>
      <c r="L51" s="39">
        <v>10</v>
      </c>
      <c r="M51" s="30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50">
        <v>50</v>
      </c>
      <c r="B52" s="34">
        <v>297</v>
      </c>
      <c r="C52" s="35" t="s">
        <v>106</v>
      </c>
      <c r="D52" s="36" t="s">
        <v>35</v>
      </c>
      <c r="E52" s="37" t="s">
        <v>68</v>
      </c>
      <c r="F52" s="36">
        <v>1964</v>
      </c>
      <c r="G52" s="51">
        <v>0.0372146990703186</v>
      </c>
      <c r="H52" s="52">
        <v>13.435551341023363</v>
      </c>
      <c r="I52" s="55">
        <v>0.00310122492252655</v>
      </c>
      <c r="J52" s="38" t="s">
        <v>332</v>
      </c>
      <c r="K52" s="36">
        <v>7</v>
      </c>
      <c r="L52" s="39">
        <v>14</v>
      </c>
      <c r="M52" s="30">
        <f>IF(B52="","",COUNTIF($D$3:D52,D52)-IF(D52="M",COUNTIF($Q$3:Q52,"M"))-IF(D52="F",COUNTIF($Q$3:Q52,"F")))</f>
        <v>48</v>
      </c>
      <c r="N52" s="2">
        <f t="shared" si="0"/>
        <v>50</v>
      </c>
    </row>
    <row r="53" spans="1:14" ht="15">
      <c r="A53" s="50">
        <v>51</v>
      </c>
      <c r="B53" s="34">
        <v>30</v>
      </c>
      <c r="C53" s="35" t="s">
        <v>107</v>
      </c>
      <c r="D53" s="36" t="s">
        <v>35</v>
      </c>
      <c r="E53" s="37" t="s">
        <v>36</v>
      </c>
      <c r="F53" s="36">
        <v>1977</v>
      </c>
      <c r="G53" s="51">
        <v>0.03737673610885395</v>
      </c>
      <c r="H53" s="52">
        <v>13.377305031231929</v>
      </c>
      <c r="I53" s="55">
        <v>0.0031147280090711624</v>
      </c>
      <c r="J53" s="38" t="s">
        <v>327</v>
      </c>
      <c r="K53" s="36">
        <v>12</v>
      </c>
      <c r="L53" s="39">
        <v>9</v>
      </c>
      <c r="M53" s="30">
        <f>IF(B53="","",COUNTIF($D$3:D53,D53)-IF(D53="M",COUNTIF($Q$3:Q53,"M"))-IF(D53="F",COUNTIF($Q$3:Q53,"F")))</f>
        <v>49</v>
      </c>
      <c r="N53" s="2">
        <f t="shared" si="0"/>
        <v>51</v>
      </c>
    </row>
    <row r="54" spans="1:14" ht="15">
      <c r="A54" s="50">
        <v>52</v>
      </c>
      <c r="B54" s="34">
        <v>132</v>
      </c>
      <c r="C54" s="35" t="s">
        <v>108</v>
      </c>
      <c r="D54" s="36" t="s">
        <v>35</v>
      </c>
      <c r="E54" s="37" t="s">
        <v>73</v>
      </c>
      <c r="F54" s="36">
        <v>1961</v>
      </c>
      <c r="G54" s="51">
        <v>0.037399884255137295</v>
      </c>
      <c r="H54" s="52">
        <v>13.369025331443892</v>
      </c>
      <c r="I54" s="55">
        <v>0.003116657021261441</v>
      </c>
      <c r="J54" s="38" t="s">
        <v>334</v>
      </c>
      <c r="K54" s="36">
        <v>3</v>
      </c>
      <c r="L54" s="39">
        <v>18</v>
      </c>
      <c r="M54" s="30">
        <f>IF(B54="","",COUNTIF($D$3:D54,D54)-IF(D54="M",COUNTIF($Q$3:Q54,"M"))-IF(D54="F",COUNTIF($Q$3:Q54,"F")))</f>
        <v>50</v>
      </c>
      <c r="N54" s="2">
        <f t="shared" si="0"/>
        <v>52</v>
      </c>
    </row>
    <row r="55" spans="1:14" ht="15">
      <c r="A55" s="50">
        <v>53</v>
      </c>
      <c r="B55" s="34">
        <v>310</v>
      </c>
      <c r="C55" s="35" t="s">
        <v>109</v>
      </c>
      <c r="D55" s="36" t="s">
        <v>35</v>
      </c>
      <c r="E55" s="37" t="s">
        <v>100</v>
      </c>
      <c r="F55" s="36">
        <v>1977</v>
      </c>
      <c r="G55" s="51">
        <v>0.037480902778042946</v>
      </c>
      <c r="H55" s="52">
        <v>13.34012691639087</v>
      </c>
      <c r="I55" s="55">
        <v>0.0031234085648369123</v>
      </c>
      <c r="J55" s="38" t="s">
        <v>327</v>
      </c>
      <c r="K55" s="36">
        <v>13</v>
      </c>
      <c r="L55" s="39">
        <v>8</v>
      </c>
      <c r="M55" s="30">
        <f>IF(B55="","",COUNTIF($D$3:D55,D55)-IF(D55="M",COUNTIF($Q$3:Q55,"M"))-IF(D55="F",COUNTIF($Q$3:Q55,"F")))</f>
        <v>51</v>
      </c>
      <c r="N55" s="2">
        <f t="shared" si="0"/>
        <v>53</v>
      </c>
    </row>
    <row r="56" spans="1:14" ht="15">
      <c r="A56" s="50">
        <v>54</v>
      </c>
      <c r="B56" s="34">
        <v>54</v>
      </c>
      <c r="C56" s="35" t="s">
        <v>110</v>
      </c>
      <c r="D56" s="36" t="s">
        <v>35</v>
      </c>
      <c r="E56" s="37" t="s">
        <v>36</v>
      </c>
      <c r="F56" s="36">
        <v>1989</v>
      </c>
      <c r="G56" s="51">
        <v>0.03759664351673564</v>
      </c>
      <c r="H56" s="52">
        <v>13.29905952315748</v>
      </c>
      <c r="I56" s="55">
        <v>0.0031330536263946365</v>
      </c>
      <c r="J56" s="38" t="s">
        <v>331</v>
      </c>
      <c r="K56" s="36">
        <v>3</v>
      </c>
      <c r="L56" s="39">
        <v>18</v>
      </c>
      <c r="M56" s="30">
        <f>IF(B56="","",COUNTIF($D$3:D56,D56)-IF(D56="M",COUNTIF($Q$3:Q56,"M"))-IF(D56="F",COUNTIF($Q$3:Q56,"F")))</f>
        <v>52</v>
      </c>
      <c r="N56" s="2">
        <f t="shared" si="0"/>
        <v>54</v>
      </c>
    </row>
    <row r="57" spans="1:14" ht="15">
      <c r="A57" s="50">
        <v>55</v>
      </c>
      <c r="B57" s="34">
        <v>376</v>
      </c>
      <c r="C57" s="35" t="s">
        <v>111</v>
      </c>
      <c r="D57" s="36" t="s">
        <v>35</v>
      </c>
      <c r="E57" s="37" t="s">
        <v>104</v>
      </c>
      <c r="F57" s="36">
        <v>1984</v>
      </c>
      <c r="G57" s="51">
        <v>0.03766608796286164</v>
      </c>
      <c r="H57" s="52">
        <v>13.274540230803758</v>
      </c>
      <c r="I57" s="55">
        <v>0.0031388406635718034</v>
      </c>
      <c r="J57" s="38" t="s">
        <v>328</v>
      </c>
      <c r="K57" s="36">
        <v>7</v>
      </c>
      <c r="L57" s="39">
        <v>14</v>
      </c>
      <c r="M57" s="30">
        <f>IF(B57="","",COUNTIF($D$3:D57,D57)-IF(D57="M",COUNTIF($Q$3:Q57,"M"))-IF(D57="F",COUNTIF($Q$3:Q57,"F")))</f>
        <v>53</v>
      </c>
      <c r="N57" s="2">
        <f t="shared" si="0"/>
        <v>55</v>
      </c>
    </row>
    <row r="58" spans="1:14" ht="15">
      <c r="A58" s="50">
        <v>56</v>
      </c>
      <c r="B58" s="34">
        <v>179</v>
      </c>
      <c r="C58" s="35" t="s">
        <v>112</v>
      </c>
      <c r="D58" s="36" t="s">
        <v>35</v>
      </c>
      <c r="E58" s="37" t="s">
        <v>77</v>
      </c>
      <c r="F58" s="36">
        <v>1966</v>
      </c>
      <c r="G58" s="51">
        <v>0.03770081018592464</v>
      </c>
      <c r="H58" s="52">
        <v>13.262314457811621</v>
      </c>
      <c r="I58" s="55">
        <v>0.0031417341821603864</v>
      </c>
      <c r="J58" s="38" t="s">
        <v>332</v>
      </c>
      <c r="K58" s="36">
        <v>8</v>
      </c>
      <c r="L58" s="39">
        <v>13</v>
      </c>
      <c r="M58" s="30">
        <f>IF(B58="","",COUNTIF($D$3:D58,D58)-IF(D58="M",COUNTIF($Q$3:Q58,"M"))-IF(D58="F",COUNTIF($Q$3:Q58,"F")))</f>
        <v>54</v>
      </c>
      <c r="N58" s="2">
        <f t="shared" si="0"/>
        <v>56</v>
      </c>
    </row>
    <row r="59" spans="1:14" ht="15">
      <c r="A59" s="50">
        <v>57</v>
      </c>
      <c r="B59" s="34">
        <v>26</v>
      </c>
      <c r="C59" s="35" t="s">
        <v>113</v>
      </c>
      <c r="D59" s="36" t="s">
        <v>35</v>
      </c>
      <c r="E59" s="37" t="s">
        <v>36</v>
      </c>
      <c r="F59" s="36">
        <v>1967</v>
      </c>
      <c r="G59" s="51">
        <v>0.03771238425542833</v>
      </c>
      <c r="H59" s="52">
        <v>13.258244204701269</v>
      </c>
      <c r="I59" s="55">
        <v>0.003142698687952361</v>
      </c>
      <c r="J59" s="38" t="s">
        <v>333</v>
      </c>
      <c r="K59" s="36">
        <v>9</v>
      </c>
      <c r="L59" s="39">
        <v>12</v>
      </c>
      <c r="M59" s="30">
        <f>IF(B59="","",COUNTIF($D$3:D59,D59)-IF(D59="M",COUNTIF($Q$3:Q59,"M"))-IF(D59="F",COUNTIF($Q$3:Q59,"F")))</f>
        <v>55</v>
      </c>
      <c r="N59" s="2">
        <f t="shared" si="0"/>
        <v>57</v>
      </c>
    </row>
    <row r="60" spans="1:14" ht="15">
      <c r="A60" s="50">
        <v>58</v>
      </c>
      <c r="B60" s="34">
        <v>76</v>
      </c>
      <c r="C60" s="35" t="s">
        <v>114</v>
      </c>
      <c r="D60" s="36" t="s">
        <v>35</v>
      </c>
      <c r="E60" s="37" t="s">
        <v>42</v>
      </c>
      <c r="F60" s="36">
        <v>1971</v>
      </c>
      <c r="G60" s="51">
        <v>0.03786284722445998</v>
      </c>
      <c r="H60" s="52">
        <v>13.205557337932904</v>
      </c>
      <c r="I60" s="55">
        <v>0.0031552372687049988</v>
      </c>
      <c r="J60" s="38" t="s">
        <v>333</v>
      </c>
      <c r="K60" s="36">
        <v>10</v>
      </c>
      <c r="L60" s="39">
        <v>11</v>
      </c>
      <c r="M60" s="30">
        <f>IF(B60="","",COUNTIF($D$3:D60,D60)-IF(D60="M",COUNTIF($Q$3:Q60,"M"))-IF(D60="F",COUNTIF($Q$3:Q60,"F")))</f>
        <v>56</v>
      </c>
      <c r="N60" s="2">
        <f t="shared" si="0"/>
        <v>58</v>
      </c>
    </row>
    <row r="61" spans="1:14" ht="15">
      <c r="A61" s="50">
        <v>59</v>
      </c>
      <c r="B61" s="34">
        <v>43</v>
      </c>
      <c r="C61" s="35" t="s">
        <v>115</v>
      </c>
      <c r="D61" s="36" t="s">
        <v>75</v>
      </c>
      <c r="E61" s="37" t="s">
        <v>36</v>
      </c>
      <c r="F61" s="36">
        <v>1993</v>
      </c>
      <c r="G61" s="51">
        <v>0.03790914351702668</v>
      </c>
      <c r="H61" s="52">
        <v>13.189430137756288</v>
      </c>
      <c r="I61" s="55">
        <v>0.0031590952930855565</v>
      </c>
      <c r="J61" s="38" t="s">
        <v>338</v>
      </c>
      <c r="K61" s="36">
        <v>1</v>
      </c>
      <c r="L61" s="39">
        <v>20</v>
      </c>
      <c r="M61" s="30">
        <f>IF(B61="","",COUNTIF($D$3:D61,D61)-IF(D61="M",COUNTIF($Q$3:Q61,"M"))-IF(D61="F",COUNTIF($Q$3:Q61,"F")))</f>
        <v>3</v>
      </c>
      <c r="N61" s="2">
        <f t="shared" si="0"/>
        <v>59</v>
      </c>
    </row>
    <row r="62" spans="1:14" ht="15">
      <c r="A62" s="50">
        <v>60</v>
      </c>
      <c r="B62" s="34">
        <v>237</v>
      </c>
      <c r="C62" s="35" t="s">
        <v>116</v>
      </c>
      <c r="D62" s="36" t="s">
        <v>35</v>
      </c>
      <c r="E62" s="37" t="s">
        <v>49</v>
      </c>
      <c r="F62" s="36">
        <v>1970</v>
      </c>
      <c r="G62" s="51">
        <v>0.037932291663310025</v>
      </c>
      <c r="H62" s="52">
        <v>13.181381300081709</v>
      </c>
      <c r="I62" s="55">
        <v>0.0031610243052758356</v>
      </c>
      <c r="J62" s="38" t="s">
        <v>333</v>
      </c>
      <c r="K62" s="36">
        <v>11</v>
      </c>
      <c r="L62" s="39">
        <v>10</v>
      </c>
      <c r="M62" s="30">
        <f>IF(B62="","",COUNTIF($D$3:D62,D62)-IF(D62="M",COUNTIF($Q$3:Q62,"M"))-IF(D62="F",COUNTIF($Q$3:Q62,"F")))</f>
        <v>57</v>
      </c>
      <c r="N62" s="2">
        <f t="shared" si="0"/>
        <v>60</v>
      </c>
    </row>
    <row r="63" spans="1:14" ht="15">
      <c r="A63" s="50">
        <v>61</v>
      </c>
      <c r="B63" s="34">
        <v>3</v>
      </c>
      <c r="C63" s="35" t="s">
        <v>117</v>
      </c>
      <c r="D63" s="36" t="s">
        <v>35</v>
      </c>
      <c r="E63" s="37" t="s">
        <v>118</v>
      </c>
      <c r="F63" s="36">
        <v>1970</v>
      </c>
      <c r="G63" s="51">
        <v>0.03823321759409737</v>
      </c>
      <c r="H63" s="52">
        <v>13.077633311123478</v>
      </c>
      <c r="I63" s="55">
        <v>0.003186101466174781</v>
      </c>
      <c r="J63" s="38" t="s">
        <v>333</v>
      </c>
      <c r="K63" s="36">
        <v>12</v>
      </c>
      <c r="L63" s="39">
        <v>9</v>
      </c>
      <c r="M63" s="30">
        <f>IF(B63="","",COUNTIF($D$3:D63,D63)-IF(D63="M",COUNTIF($Q$3:Q63,"M"))-IF(D63="F",COUNTIF($Q$3:Q63,"F")))</f>
        <v>58</v>
      </c>
      <c r="N63" s="2">
        <f t="shared" si="0"/>
        <v>61</v>
      </c>
    </row>
    <row r="64" spans="1:14" ht="15">
      <c r="A64" s="50">
        <v>62</v>
      </c>
      <c r="B64" s="34">
        <v>47</v>
      </c>
      <c r="C64" s="35" t="s">
        <v>119</v>
      </c>
      <c r="D64" s="36" t="s">
        <v>35</v>
      </c>
      <c r="E64" s="37" t="s">
        <v>36</v>
      </c>
      <c r="F64" s="36">
        <v>1976</v>
      </c>
      <c r="G64" s="51">
        <v>0.03834895833279006</v>
      </c>
      <c r="H64" s="52">
        <v>13.038163792117343</v>
      </c>
      <c r="I64" s="55">
        <v>0.003195746527732505</v>
      </c>
      <c r="J64" s="38" t="s">
        <v>330</v>
      </c>
      <c r="K64" s="36">
        <v>10</v>
      </c>
      <c r="L64" s="39">
        <v>11</v>
      </c>
      <c r="M64" s="30">
        <f>IF(B64="","",COUNTIF($D$3:D64,D64)-IF(D64="M",COUNTIF($Q$3:Q64,"M"))-IF(D64="F",COUNTIF($Q$3:Q64,"F")))</f>
        <v>59</v>
      </c>
      <c r="N64" s="2">
        <f t="shared" si="0"/>
        <v>62</v>
      </c>
    </row>
    <row r="65" spans="1:14" ht="15">
      <c r="A65" s="50">
        <v>63</v>
      </c>
      <c r="B65" s="34">
        <v>15</v>
      </c>
      <c r="C65" s="35" t="s">
        <v>120</v>
      </c>
      <c r="D65" s="36" t="s">
        <v>35</v>
      </c>
      <c r="E65" s="37" t="s">
        <v>121</v>
      </c>
      <c r="F65" s="36">
        <v>1976</v>
      </c>
      <c r="G65" s="51">
        <v>0.038360532409569714</v>
      </c>
      <c r="H65" s="52">
        <v>13.034229938770771</v>
      </c>
      <c r="I65" s="55">
        <v>0.0031967110341308094</v>
      </c>
      <c r="J65" s="38" t="s">
        <v>330</v>
      </c>
      <c r="K65" s="36">
        <v>11</v>
      </c>
      <c r="L65" s="39">
        <v>10</v>
      </c>
      <c r="M65" s="30">
        <f>IF(B65="","",COUNTIF($D$3:D65,D65)-IF(D65="M",COUNTIF($Q$3:Q65,"M"))-IF(D65="F",COUNTIF($Q$3:Q65,"F")))</f>
        <v>60</v>
      </c>
      <c r="N65" s="2">
        <f t="shared" si="0"/>
        <v>63</v>
      </c>
    </row>
    <row r="66" spans="1:14" ht="15">
      <c r="A66" s="50">
        <v>64</v>
      </c>
      <c r="B66" s="34">
        <v>102</v>
      </c>
      <c r="C66" s="35" t="s">
        <v>122</v>
      </c>
      <c r="D66" s="36" t="s">
        <v>35</v>
      </c>
      <c r="E66" s="37" t="s">
        <v>52</v>
      </c>
      <c r="F66" s="36">
        <v>1993</v>
      </c>
      <c r="G66" s="51">
        <v>0.038395254625356756</v>
      </c>
      <c r="H66" s="52">
        <v>13.022442613775326</v>
      </c>
      <c r="I66" s="55">
        <v>0.003199604552113063</v>
      </c>
      <c r="J66" s="38" t="s">
        <v>329</v>
      </c>
      <c r="K66" s="36">
        <v>2</v>
      </c>
      <c r="L66" s="39">
        <v>19</v>
      </c>
      <c r="M66" s="30">
        <f>IF(B66="","",COUNTIF($D$3:D66,D66)-IF(D66="M",COUNTIF($Q$3:Q66,"M"))-IF(D66="F",COUNTIF($Q$3:Q66,"F")))</f>
        <v>61</v>
      </c>
      <c r="N66" s="2">
        <f t="shared" si="0"/>
        <v>64</v>
      </c>
    </row>
    <row r="67" spans="1:14" ht="15">
      <c r="A67" s="50">
        <v>65</v>
      </c>
      <c r="B67" s="34">
        <v>143</v>
      </c>
      <c r="C67" s="35" t="s">
        <v>123</v>
      </c>
      <c r="D67" s="36" t="s">
        <v>35</v>
      </c>
      <c r="E67" s="37" t="s">
        <v>102</v>
      </c>
      <c r="F67" s="36">
        <v>1958</v>
      </c>
      <c r="G67" s="51">
        <v>0.0386614583330811</v>
      </c>
      <c r="H67" s="52">
        <v>12.93277650554039</v>
      </c>
      <c r="I67" s="55">
        <v>0.003221788194423425</v>
      </c>
      <c r="J67" s="38" t="s">
        <v>334</v>
      </c>
      <c r="K67" s="36">
        <v>4</v>
      </c>
      <c r="L67" s="39">
        <v>17</v>
      </c>
      <c r="M67" s="30">
        <f>IF(B67="","",COUNTIF($D$3:D67,D67)-IF(D67="M",COUNTIF($Q$3:Q67,"M"))-IF(D67="F",COUNTIF($Q$3:Q67,"F")))</f>
        <v>62</v>
      </c>
      <c r="N67" s="2">
        <f t="shared" si="0"/>
        <v>65</v>
      </c>
    </row>
    <row r="68" spans="1:14" ht="15">
      <c r="A68" s="50">
        <v>66</v>
      </c>
      <c r="B68" s="34">
        <v>196</v>
      </c>
      <c r="C68" s="35" t="s">
        <v>124</v>
      </c>
      <c r="D68" s="36" t="s">
        <v>35</v>
      </c>
      <c r="E68" s="37" t="s">
        <v>46</v>
      </c>
      <c r="F68" s="36">
        <v>1976</v>
      </c>
      <c r="G68" s="51">
        <v>0.03868460647936445</v>
      </c>
      <c r="H68" s="52">
        <v>12.92503777353184</v>
      </c>
      <c r="I68" s="55">
        <v>0.003223717206613704</v>
      </c>
      <c r="J68" s="38" t="s">
        <v>330</v>
      </c>
      <c r="K68" s="36">
        <v>12</v>
      </c>
      <c r="L68" s="39">
        <v>9</v>
      </c>
      <c r="M68" s="30">
        <f>IF(B68="","",COUNTIF($D$3:D68,D68)-IF(D68="M",COUNTIF($Q$3:Q68,"M"))-IF(D68="F",COUNTIF($Q$3:Q68,"F")))</f>
        <v>63</v>
      </c>
      <c r="N68" s="2">
        <f aca="true" t="shared" si="1" ref="N68:N131">A68</f>
        <v>66</v>
      </c>
    </row>
    <row r="69" spans="1:14" ht="15">
      <c r="A69" s="50">
        <v>67</v>
      </c>
      <c r="B69" s="34">
        <v>192</v>
      </c>
      <c r="C69" s="35" t="s">
        <v>125</v>
      </c>
      <c r="D69" s="36" t="s">
        <v>35</v>
      </c>
      <c r="E69" s="37" t="s">
        <v>46</v>
      </c>
      <c r="F69" s="36">
        <v>1955</v>
      </c>
      <c r="G69" s="51">
        <v>0.038707754625647794</v>
      </c>
      <c r="H69" s="52">
        <v>12.917308297410244</v>
      </c>
      <c r="I69" s="55">
        <v>0.0032256462188039827</v>
      </c>
      <c r="J69" s="38" t="s">
        <v>336</v>
      </c>
      <c r="K69" s="36">
        <v>3</v>
      </c>
      <c r="L69" s="39">
        <v>18</v>
      </c>
      <c r="M69" s="30">
        <f>IF(B69="","",COUNTIF($D$3:D69,D69)-IF(D69="M",COUNTIF($Q$3:Q69,"M"))-IF(D69="F",COUNTIF($Q$3:Q69,"F")))</f>
        <v>64</v>
      </c>
      <c r="N69" s="2">
        <f t="shared" si="1"/>
        <v>67</v>
      </c>
    </row>
    <row r="70" spans="1:14" ht="15">
      <c r="A70" s="50">
        <v>68</v>
      </c>
      <c r="B70" s="34">
        <v>160</v>
      </c>
      <c r="C70" s="35" t="s">
        <v>126</v>
      </c>
      <c r="D70" s="36" t="s">
        <v>75</v>
      </c>
      <c r="E70" s="37" t="s">
        <v>98</v>
      </c>
      <c r="F70" s="36">
        <v>1968</v>
      </c>
      <c r="G70" s="51">
        <v>0.0387309027792071</v>
      </c>
      <c r="H70" s="52">
        <v>12.909588058154633</v>
      </c>
      <c r="I70" s="55">
        <v>0.0032275752316005915</v>
      </c>
      <c r="J70" s="38" t="s">
        <v>335</v>
      </c>
      <c r="K70" s="36">
        <v>2</v>
      </c>
      <c r="L70" s="39">
        <v>19</v>
      </c>
      <c r="M70" s="30">
        <f>IF(B70="","",COUNTIF($D$3:D70,D70)-IF(D70="M",COUNTIF($Q$3:Q70,"M"))-IF(D70="F",COUNTIF($Q$3:Q70,"F")))</f>
        <v>4</v>
      </c>
      <c r="N70" s="2">
        <f t="shared" si="1"/>
        <v>68</v>
      </c>
    </row>
    <row r="71" spans="1:14" ht="15">
      <c r="A71" s="50">
        <v>69</v>
      </c>
      <c r="B71" s="34">
        <v>219</v>
      </c>
      <c r="C71" s="35" t="s">
        <v>127</v>
      </c>
      <c r="D71" s="36" t="s">
        <v>35</v>
      </c>
      <c r="E71" s="37" t="s">
        <v>49</v>
      </c>
      <c r="F71" s="36">
        <v>1970</v>
      </c>
      <c r="G71" s="51">
        <v>0.038754050925490446</v>
      </c>
      <c r="H71" s="52">
        <v>12.901877044062132</v>
      </c>
      <c r="I71" s="55">
        <v>0.0032295042437908705</v>
      </c>
      <c r="J71" s="38" t="s">
        <v>333</v>
      </c>
      <c r="K71" s="36">
        <v>13</v>
      </c>
      <c r="L71" s="39">
        <v>8</v>
      </c>
      <c r="M71" s="30">
        <f>IF(B71="","",COUNTIF($D$3:D71,D71)-IF(D71="M",COUNTIF($Q$3:Q71,"M"))-IF(D71="F",COUNTIF($Q$3:Q71,"F")))</f>
        <v>65</v>
      </c>
      <c r="N71" s="2">
        <f t="shared" si="1"/>
        <v>69</v>
      </c>
    </row>
    <row r="72" spans="1:14" ht="15">
      <c r="A72" s="50">
        <v>70</v>
      </c>
      <c r="B72" s="34">
        <v>113</v>
      </c>
      <c r="C72" s="35" t="s">
        <v>128</v>
      </c>
      <c r="D72" s="36" t="s">
        <v>35</v>
      </c>
      <c r="E72" s="37" t="s">
        <v>85</v>
      </c>
      <c r="F72" s="36">
        <v>1960</v>
      </c>
      <c r="G72" s="51">
        <v>0.03889293981046649</v>
      </c>
      <c r="H72" s="52">
        <v>12.855803712360279</v>
      </c>
      <c r="I72" s="55">
        <v>0.0032410783175388738</v>
      </c>
      <c r="J72" s="38" t="s">
        <v>334</v>
      </c>
      <c r="K72" s="36">
        <v>5</v>
      </c>
      <c r="L72" s="39">
        <v>16</v>
      </c>
      <c r="M72" s="30">
        <f>IF(B72="","",COUNTIF($D$3:D72,D72)-IF(D72="M",COUNTIF($Q$3:Q72,"M"))-IF(D72="F",COUNTIF($Q$3:Q72,"F")))</f>
        <v>66</v>
      </c>
      <c r="N72" s="2">
        <f t="shared" si="1"/>
        <v>70</v>
      </c>
    </row>
    <row r="73" spans="1:14" ht="15">
      <c r="A73" s="50">
        <v>71</v>
      </c>
      <c r="B73" s="34">
        <v>69</v>
      </c>
      <c r="C73" s="35" t="s">
        <v>129</v>
      </c>
      <c r="D73" s="36" t="s">
        <v>35</v>
      </c>
      <c r="E73" s="37" t="s">
        <v>42</v>
      </c>
      <c r="F73" s="36">
        <v>1980</v>
      </c>
      <c r="G73" s="51">
        <v>0.03891608796402579</v>
      </c>
      <c r="H73" s="52">
        <v>12.848156794747773</v>
      </c>
      <c r="I73" s="55">
        <v>0.0032430073303354825</v>
      </c>
      <c r="J73" s="38" t="s">
        <v>327</v>
      </c>
      <c r="K73" s="36">
        <v>14</v>
      </c>
      <c r="L73" s="39">
        <v>7</v>
      </c>
      <c r="M73" s="30">
        <f>IF(B73="","",COUNTIF($D$3:D73,D73)-IF(D73="M",COUNTIF($Q$3:Q73,"M"))-IF(D73="F",COUNTIF($Q$3:Q73,"F")))</f>
        <v>67</v>
      </c>
      <c r="N73" s="2">
        <f t="shared" si="1"/>
        <v>71</v>
      </c>
    </row>
    <row r="74" spans="1:14" ht="15">
      <c r="A74" s="50">
        <v>72</v>
      </c>
      <c r="B74" s="34">
        <v>246</v>
      </c>
      <c r="C74" s="35" t="s">
        <v>130</v>
      </c>
      <c r="D74" s="36" t="s">
        <v>35</v>
      </c>
      <c r="E74" s="37" t="s">
        <v>49</v>
      </c>
      <c r="F74" s="36">
        <v>1949</v>
      </c>
      <c r="G74" s="51">
        <v>0.03893923611030914</v>
      </c>
      <c r="H74" s="52">
        <v>12.840518971239533</v>
      </c>
      <c r="I74" s="55">
        <v>0.0032449363425257616</v>
      </c>
      <c r="J74" s="38" t="s">
        <v>339</v>
      </c>
      <c r="K74" s="36">
        <v>1</v>
      </c>
      <c r="L74" s="39">
        <v>20</v>
      </c>
      <c r="M74" s="30">
        <f>IF(B74="","",COUNTIF($D$3:D74,D74)-IF(D74="M",COUNTIF($Q$3:Q74,"M"))-IF(D74="F",COUNTIF($Q$3:Q74,"F")))</f>
        <v>68</v>
      </c>
      <c r="N74" s="2">
        <f t="shared" si="1"/>
        <v>72</v>
      </c>
    </row>
    <row r="75" spans="1:14" ht="15">
      <c r="A75" s="50">
        <v>73</v>
      </c>
      <c r="B75" s="34">
        <v>94</v>
      </c>
      <c r="C75" s="35" t="s">
        <v>131</v>
      </c>
      <c r="D75" s="36" t="s">
        <v>35</v>
      </c>
      <c r="E75" s="37" t="s">
        <v>52</v>
      </c>
      <c r="F75" s="36">
        <v>1972</v>
      </c>
      <c r="G75" s="51">
        <v>0.03908969907206483</v>
      </c>
      <c r="H75" s="52">
        <v>12.79109360955202</v>
      </c>
      <c r="I75" s="55">
        <v>0.003257474922672069</v>
      </c>
      <c r="J75" s="38" t="s">
        <v>330</v>
      </c>
      <c r="K75" s="36">
        <v>13</v>
      </c>
      <c r="L75" s="39">
        <v>8</v>
      </c>
      <c r="M75" s="30">
        <f>IF(B75="","",COUNTIF($D$3:D75,D75)-IF(D75="M",COUNTIF($Q$3:Q75,"M"))-IF(D75="F",COUNTIF($Q$3:Q75,"F")))</f>
        <v>69</v>
      </c>
      <c r="N75" s="2">
        <f t="shared" si="1"/>
        <v>73</v>
      </c>
    </row>
    <row r="76" spans="1:14" ht="15">
      <c r="A76" s="50">
        <v>74</v>
      </c>
      <c r="B76" s="34">
        <v>144</v>
      </c>
      <c r="C76" s="35" t="s">
        <v>132</v>
      </c>
      <c r="D76" s="36" t="s">
        <v>35</v>
      </c>
      <c r="E76" s="37" t="s">
        <v>102</v>
      </c>
      <c r="F76" s="36">
        <v>1965</v>
      </c>
      <c r="G76" s="51">
        <v>0.03915914351819083</v>
      </c>
      <c r="H76" s="52">
        <v>12.768410007939321</v>
      </c>
      <c r="I76" s="55">
        <v>0.003263261959849236</v>
      </c>
      <c r="J76" s="38" t="s">
        <v>332</v>
      </c>
      <c r="K76" s="36">
        <v>9</v>
      </c>
      <c r="L76" s="39">
        <v>12</v>
      </c>
      <c r="M76" s="30">
        <f>IF(B76="","",COUNTIF($D$3:D76,D76)-IF(D76="M",COUNTIF($Q$3:Q76,"M"))-IF(D76="F",COUNTIF($Q$3:Q76,"F")))</f>
        <v>70</v>
      </c>
      <c r="N76" s="2">
        <f t="shared" si="1"/>
        <v>74</v>
      </c>
    </row>
    <row r="77" spans="1:14" ht="15">
      <c r="A77" s="50">
        <v>75</v>
      </c>
      <c r="B77" s="34">
        <v>227</v>
      </c>
      <c r="C77" s="35" t="s">
        <v>133</v>
      </c>
      <c r="D77" s="36" t="s">
        <v>35</v>
      </c>
      <c r="E77" s="37" t="s">
        <v>49</v>
      </c>
      <c r="F77" s="36">
        <v>1963</v>
      </c>
      <c r="G77" s="51">
        <v>0.03919386574125383</v>
      </c>
      <c r="H77" s="52">
        <v>12.75709835056461</v>
      </c>
      <c r="I77" s="55">
        <v>0.003266155478437819</v>
      </c>
      <c r="J77" s="38" t="s">
        <v>332</v>
      </c>
      <c r="K77" s="36">
        <v>10</v>
      </c>
      <c r="L77" s="39">
        <v>11</v>
      </c>
      <c r="M77" s="30">
        <f>IF(B77="","",COUNTIF($D$3:D77,D77)-IF(D77="M",COUNTIF($Q$3:Q77,"M"))-IF(D77="F",COUNTIF($Q$3:Q77,"F")))</f>
        <v>71</v>
      </c>
      <c r="N77" s="2">
        <f t="shared" si="1"/>
        <v>75</v>
      </c>
    </row>
    <row r="78" spans="1:14" ht="15">
      <c r="A78" s="50">
        <v>76</v>
      </c>
      <c r="B78" s="34">
        <v>124</v>
      </c>
      <c r="C78" s="35" t="s">
        <v>134</v>
      </c>
      <c r="D78" s="36" t="s">
        <v>35</v>
      </c>
      <c r="E78" s="37" t="s">
        <v>73</v>
      </c>
      <c r="F78" s="36">
        <v>1958</v>
      </c>
      <c r="G78" s="51">
        <v>0.039205439810757525</v>
      </c>
      <c r="H78" s="52">
        <v>12.753332252194392</v>
      </c>
      <c r="I78" s="55">
        <v>0.0032671199842297938</v>
      </c>
      <c r="J78" s="38" t="s">
        <v>334</v>
      </c>
      <c r="K78" s="36">
        <v>6</v>
      </c>
      <c r="L78" s="39">
        <v>15</v>
      </c>
      <c r="M78" s="30">
        <f>IF(B78="","",COUNTIF($D$3:D78,D78)-IF(D78="M",COUNTIF($Q$3:Q78,"M"))-IF(D78="F",COUNTIF($Q$3:Q78,"F")))</f>
        <v>72</v>
      </c>
      <c r="N78" s="2">
        <f t="shared" si="1"/>
        <v>76</v>
      </c>
    </row>
    <row r="79" spans="1:14" ht="15">
      <c r="A79" s="50">
        <v>77</v>
      </c>
      <c r="B79" s="34">
        <v>137</v>
      </c>
      <c r="C79" s="35" t="s">
        <v>135</v>
      </c>
      <c r="D79" s="36" t="s">
        <v>35</v>
      </c>
      <c r="E79" s="37" t="s">
        <v>73</v>
      </c>
      <c r="F79" s="36">
        <v>1967</v>
      </c>
      <c r="G79" s="51">
        <v>0.03922858796431683</v>
      </c>
      <c r="H79" s="52">
        <v>12.745806717662404</v>
      </c>
      <c r="I79" s="55">
        <v>0.0032690489970264025</v>
      </c>
      <c r="J79" s="38" t="s">
        <v>333</v>
      </c>
      <c r="K79" s="36">
        <v>14</v>
      </c>
      <c r="L79" s="39">
        <v>7</v>
      </c>
      <c r="M79" s="30">
        <f>IF(B79="","",COUNTIF($D$3:D79,D79)-IF(D79="M",COUNTIF($Q$3:Q79,"M"))-IF(D79="F",COUNTIF($Q$3:Q79,"F")))</f>
        <v>73</v>
      </c>
      <c r="N79" s="2">
        <f t="shared" si="1"/>
        <v>77</v>
      </c>
    </row>
    <row r="80" spans="1:14" ht="15">
      <c r="A80" s="50">
        <v>78</v>
      </c>
      <c r="B80" s="34">
        <v>80</v>
      </c>
      <c r="C80" s="35" t="s">
        <v>136</v>
      </c>
      <c r="D80" s="36" t="s">
        <v>75</v>
      </c>
      <c r="E80" s="37" t="s">
        <v>42</v>
      </c>
      <c r="F80" s="36">
        <v>1966</v>
      </c>
      <c r="G80" s="51">
        <v>0.03926331018737983</v>
      </c>
      <c r="H80" s="52">
        <v>12.734535056107214</v>
      </c>
      <c r="I80" s="55">
        <v>0.003271942515614986</v>
      </c>
      <c r="J80" s="38" t="s">
        <v>340</v>
      </c>
      <c r="K80" s="36">
        <v>1</v>
      </c>
      <c r="L80" s="39">
        <v>20</v>
      </c>
      <c r="M80" s="30">
        <f>IF(B80="","",COUNTIF($D$3:D80,D80)-IF(D80="M",COUNTIF($Q$3:Q80,"M"))-IF(D80="F",COUNTIF($Q$3:Q80,"F")))</f>
        <v>5</v>
      </c>
      <c r="N80" s="2">
        <f t="shared" si="1"/>
        <v>78</v>
      </c>
    </row>
    <row r="81" spans="1:14" ht="15">
      <c r="A81" s="50">
        <v>79</v>
      </c>
      <c r="B81" s="34">
        <v>36</v>
      </c>
      <c r="C81" s="35" t="s">
        <v>137</v>
      </c>
      <c r="D81" s="36" t="s">
        <v>35</v>
      </c>
      <c r="E81" s="37" t="s">
        <v>36</v>
      </c>
      <c r="F81" s="36">
        <v>1974</v>
      </c>
      <c r="G81" s="51">
        <v>0.03928240740740741</v>
      </c>
      <c r="H81" s="52">
        <v>12.728344136711842</v>
      </c>
      <c r="I81" s="55">
        <v>0.0032735339506172845</v>
      </c>
      <c r="J81" s="38" t="s">
        <v>330</v>
      </c>
      <c r="K81" s="36">
        <v>14</v>
      </c>
      <c r="L81" s="39">
        <v>7</v>
      </c>
      <c r="M81" s="30">
        <f>IF(B81="","",COUNTIF($D$3:D81,D81)-IF(D81="M",COUNTIF($Q$3:Q81,"M"))-IF(D81="F",COUNTIF($Q$3:Q81,"F")))</f>
        <v>74</v>
      </c>
      <c r="N81" s="2">
        <f t="shared" si="1"/>
        <v>79</v>
      </c>
    </row>
    <row r="82" spans="1:14" ht="15">
      <c r="A82" s="50">
        <v>80</v>
      </c>
      <c r="B82" s="34">
        <v>31</v>
      </c>
      <c r="C82" s="35" t="s">
        <v>138</v>
      </c>
      <c r="D82" s="36" t="s">
        <v>35</v>
      </c>
      <c r="E82" s="37" t="s">
        <v>36</v>
      </c>
      <c r="F82" s="36">
        <v>1974</v>
      </c>
      <c r="G82" s="51">
        <v>0.039293981481481485</v>
      </c>
      <c r="H82" s="52">
        <v>12.724594992636229</v>
      </c>
      <c r="I82" s="55">
        <v>0.0032744984567901238</v>
      </c>
      <c r="J82" s="38" t="s">
        <v>330</v>
      </c>
      <c r="K82" s="36">
        <v>15</v>
      </c>
      <c r="L82" s="39">
        <v>6</v>
      </c>
      <c r="M82" s="30">
        <f>IF(B82="","",COUNTIF($D$3:D82,D82)-IF(D82="M",COUNTIF($Q$3:Q82,"M"))-IF(D82="F",COUNTIF($Q$3:Q82,"F")))</f>
        <v>75</v>
      </c>
      <c r="N82" s="2">
        <f t="shared" si="1"/>
        <v>80</v>
      </c>
    </row>
    <row r="83" spans="1:14" ht="15">
      <c r="A83" s="50">
        <v>81</v>
      </c>
      <c r="B83" s="34">
        <v>276</v>
      </c>
      <c r="C83" s="35" t="s">
        <v>139</v>
      </c>
      <c r="D83" s="36" t="s">
        <v>35</v>
      </c>
      <c r="E83" s="37" t="s">
        <v>38</v>
      </c>
      <c r="F83" s="36">
        <v>1975</v>
      </c>
      <c r="G83" s="51">
        <v>0.03930555555555556</v>
      </c>
      <c r="H83" s="52">
        <v>12.7208480565371</v>
      </c>
      <c r="I83" s="55">
        <v>0.003275462962962963</v>
      </c>
      <c r="J83" s="38" t="s">
        <v>330</v>
      </c>
      <c r="K83" s="36">
        <v>16</v>
      </c>
      <c r="L83" s="39">
        <v>5</v>
      </c>
      <c r="M83" s="30">
        <f>IF(B83="","",COUNTIF($D$3:D83,D83)-IF(D83="M",COUNTIF($Q$3:Q83,"M"))-IF(D83="F",COUNTIF($Q$3:Q83,"F")))</f>
        <v>76</v>
      </c>
      <c r="N83" s="2">
        <f t="shared" si="1"/>
        <v>81</v>
      </c>
    </row>
    <row r="84" spans="1:14" ht="15">
      <c r="A84" s="50">
        <v>82</v>
      </c>
      <c r="B84" s="34">
        <v>359</v>
      </c>
      <c r="C84" s="35" t="s">
        <v>140</v>
      </c>
      <c r="D84" s="36" t="s">
        <v>35</v>
      </c>
      <c r="E84" s="37" t="s">
        <v>62</v>
      </c>
      <c r="F84" s="36">
        <v>1978</v>
      </c>
      <c r="G84" s="51">
        <v>0.039317129629629625</v>
      </c>
      <c r="H84" s="52">
        <v>12.71710332646453</v>
      </c>
      <c r="I84" s="55">
        <v>0.003276427469135802</v>
      </c>
      <c r="J84" s="38" t="s">
        <v>327</v>
      </c>
      <c r="K84" s="36">
        <v>15</v>
      </c>
      <c r="L84" s="39">
        <v>6</v>
      </c>
      <c r="M84" s="30">
        <f>IF(B84="","",COUNTIF($D$3:D84,D84)-IF(D84="M",COUNTIF($Q$3:Q84,"M"))-IF(D84="F",COUNTIF($Q$3:Q84,"F")))</f>
        <v>77</v>
      </c>
      <c r="N84" s="2">
        <f t="shared" si="1"/>
        <v>82</v>
      </c>
    </row>
    <row r="85" spans="1:14" ht="15">
      <c r="A85" s="50">
        <v>83</v>
      </c>
      <c r="B85" s="34">
        <v>161</v>
      </c>
      <c r="C85" s="35" t="s">
        <v>141</v>
      </c>
      <c r="D85" s="36" t="s">
        <v>75</v>
      </c>
      <c r="E85" s="37" t="s">
        <v>98</v>
      </c>
      <c r="F85" s="36">
        <v>1980</v>
      </c>
      <c r="G85" s="51">
        <v>0.03933275462622987</v>
      </c>
      <c r="H85" s="52">
        <v>12.712051437825423</v>
      </c>
      <c r="I85" s="55">
        <v>0.0032777295521858227</v>
      </c>
      <c r="J85" s="38" t="s">
        <v>337</v>
      </c>
      <c r="K85" s="36">
        <v>2</v>
      </c>
      <c r="L85" s="39">
        <v>19</v>
      </c>
      <c r="M85" s="30">
        <f>IF(B85="","",COUNTIF($D$3:D85,D85)-IF(D85="M",COUNTIF($Q$3:Q85,"M"))-IF(D85="F",COUNTIF($Q$3:Q85,"F")))</f>
        <v>6</v>
      </c>
      <c r="N85" s="2">
        <f t="shared" si="1"/>
        <v>83</v>
      </c>
    </row>
    <row r="86" spans="1:14" ht="15">
      <c r="A86" s="50">
        <v>84</v>
      </c>
      <c r="B86" s="34">
        <v>372</v>
      </c>
      <c r="C86" s="35" t="s">
        <v>142</v>
      </c>
      <c r="D86" s="36" t="s">
        <v>35</v>
      </c>
      <c r="E86" s="37" t="s">
        <v>98</v>
      </c>
      <c r="F86" s="36">
        <v>1972</v>
      </c>
      <c r="G86" s="51">
        <v>0.03936747684929287</v>
      </c>
      <c r="H86" s="52">
        <v>12.700839373427641</v>
      </c>
      <c r="I86" s="55">
        <v>0.0032806230707744057</v>
      </c>
      <c r="J86" s="38" t="s">
        <v>330</v>
      </c>
      <c r="K86" s="36">
        <v>17</v>
      </c>
      <c r="L86" s="39">
        <v>4</v>
      </c>
      <c r="M86" s="30">
        <f>IF(B86="","",COUNTIF($D$3:D86,D86)-IF(D86="M",COUNTIF($Q$3:Q86,"M"))-IF(D86="F",COUNTIF($Q$3:Q86,"F")))</f>
        <v>78</v>
      </c>
      <c r="N86" s="2">
        <f t="shared" si="1"/>
        <v>84</v>
      </c>
    </row>
    <row r="87" spans="1:14" ht="15">
      <c r="A87" s="50">
        <v>85</v>
      </c>
      <c r="B87" s="34">
        <v>35</v>
      </c>
      <c r="C87" s="35" t="s">
        <v>143</v>
      </c>
      <c r="D87" s="36" t="s">
        <v>35</v>
      </c>
      <c r="E87" s="37" t="s">
        <v>36</v>
      </c>
      <c r="F87" s="36">
        <v>1972</v>
      </c>
      <c r="G87" s="51">
        <v>0.03941377314913552</v>
      </c>
      <c r="H87" s="52">
        <v>12.685920683312368</v>
      </c>
      <c r="I87" s="55">
        <v>0.0032844810957612935</v>
      </c>
      <c r="J87" s="38" t="s">
        <v>330</v>
      </c>
      <c r="K87" s="36">
        <v>18</v>
      </c>
      <c r="L87" s="39">
        <v>3</v>
      </c>
      <c r="M87" s="30">
        <f>IF(B87="","",COUNTIF($D$3:D87,D87)-IF(D87="M",COUNTIF($Q$3:Q87,"M"))-IF(D87="F",COUNTIF($Q$3:Q87,"F")))</f>
        <v>79</v>
      </c>
      <c r="N87" s="2">
        <f t="shared" si="1"/>
        <v>85</v>
      </c>
    </row>
    <row r="88" spans="1:14" ht="15">
      <c r="A88" s="50">
        <v>86</v>
      </c>
      <c r="B88" s="34">
        <v>234</v>
      </c>
      <c r="C88" s="35" t="s">
        <v>144</v>
      </c>
      <c r="D88" s="36" t="s">
        <v>75</v>
      </c>
      <c r="E88" s="37" t="s">
        <v>49</v>
      </c>
      <c r="F88" s="36">
        <v>1961</v>
      </c>
      <c r="G88" s="51">
        <v>0.03946006944170222</v>
      </c>
      <c r="H88" s="52">
        <v>12.671037002068466</v>
      </c>
      <c r="I88" s="55">
        <v>0.0032883391201418513</v>
      </c>
      <c r="J88" s="38" t="s">
        <v>341</v>
      </c>
      <c r="K88" s="36">
        <v>1</v>
      </c>
      <c r="L88" s="39">
        <v>20</v>
      </c>
      <c r="M88" s="30">
        <f>IF(B88="","",COUNTIF($D$3:D88,D88)-IF(D88="M",COUNTIF($Q$3:Q88,"M"))-IF(D88="F",COUNTIF($Q$3:Q88,"F")))</f>
        <v>7</v>
      </c>
      <c r="N88" s="2">
        <f t="shared" si="1"/>
        <v>86</v>
      </c>
    </row>
    <row r="89" spans="1:14" ht="15">
      <c r="A89" s="50">
        <v>87</v>
      </c>
      <c r="B89" s="34">
        <v>351</v>
      </c>
      <c r="C89" s="35" t="s">
        <v>145</v>
      </c>
      <c r="D89" s="36" t="s">
        <v>35</v>
      </c>
      <c r="E89" s="37" t="s">
        <v>146</v>
      </c>
      <c r="F89" s="36">
        <v>1973</v>
      </c>
      <c r="G89" s="51">
        <v>0.039529513887828216</v>
      </c>
      <c r="H89" s="52">
        <v>12.648776846050671</v>
      </c>
      <c r="I89" s="55">
        <v>0.003294126157319018</v>
      </c>
      <c r="J89" s="38" t="s">
        <v>330</v>
      </c>
      <c r="K89" s="36">
        <v>19</v>
      </c>
      <c r="L89" s="39">
        <v>2</v>
      </c>
      <c r="M89" s="30">
        <f>IF(B89="","",COUNTIF($D$3:D89,D89)-IF(D89="M",COUNTIF($Q$3:Q89,"M"))-IF(D89="F",COUNTIF($Q$3:Q89,"F")))</f>
        <v>80</v>
      </c>
      <c r="N89" s="2">
        <f t="shared" si="1"/>
        <v>87</v>
      </c>
    </row>
    <row r="90" spans="1:14" ht="15">
      <c r="A90" s="50">
        <v>88</v>
      </c>
      <c r="B90" s="34">
        <v>7</v>
      </c>
      <c r="C90" s="35" t="s">
        <v>147</v>
      </c>
      <c r="D90" s="36" t="s">
        <v>35</v>
      </c>
      <c r="E90" s="37" t="s">
        <v>148</v>
      </c>
      <c r="F90" s="36">
        <v>1954</v>
      </c>
      <c r="G90" s="51">
        <v>0.03955266203411156</v>
      </c>
      <c r="H90" s="52">
        <v>12.641374165126559</v>
      </c>
      <c r="I90" s="55">
        <v>0.0032960551695092968</v>
      </c>
      <c r="J90" s="38" t="s">
        <v>336</v>
      </c>
      <c r="K90" s="36">
        <v>4</v>
      </c>
      <c r="L90" s="39">
        <v>17</v>
      </c>
      <c r="M90" s="30">
        <f>IF(B90="","",COUNTIF($D$3:D90,D90)-IF(D90="M",COUNTIF($Q$3:Q90,"M"))-IF(D90="F",COUNTIF($Q$3:Q90,"F")))</f>
        <v>81</v>
      </c>
      <c r="N90" s="2">
        <f t="shared" si="1"/>
        <v>88</v>
      </c>
    </row>
    <row r="91" spans="1:14" ht="15">
      <c r="A91" s="50">
        <v>89</v>
      </c>
      <c r="B91" s="34">
        <v>105</v>
      </c>
      <c r="C91" s="35" t="s">
        <v>149</v>
      </c>
      <c r="D91" s="36" t="s">
        <v>35</v>
      </c>
      <c r="E91" s="37" t="s">
        <v>52</v>
      </c>
      <c r="F91" s="36">
        <v>1984</v>
      </c>
      <c r="G91" s="51">
        <v>0.03972627314942656</v>
      </c>
      <c r="H91" s="52">
        <v>12.586129036552158</v>
      </c>
      <c r="I91" s="55">
        <v>0.0033105227624522135</v>
      </c>
      <c r="J91" s="38" t="s">
        <v>328</v>
      </c>
      <c r="K91" s="36">
        <v>8</v>
      </c>
      <c r="L91" s="39">
        <v>13</v>
      </c>
      <c r="M91" s="30">
        <f>IF(B91="","",COUNTIF($D$3:D91,D91)-IF(D91="M",COUNTIF($Q$3:Q91,"M"))-IF(D91="F",COUNTIF($Q$3:Q91,"F")))</f>
        <v>82</v>
      </c>
      <c r="N91" s="2">
        <f t="shared" si="1"/>
        <v>89</v>
      </c>
    </row>
    <row r="92" spans="1:14" ht="15">
      <c r="A92" s="50">
        <v>90</v>
      </c>
      <c r="B92" s="34">
        <v>377</v>
      </c>
      <c r="C92" s="35" t="s">
        <v>150</v>
      </c>
      <c r="D92" s="36" t="s">
        <v>35</v>
      </c>
      <c r="E92" s="37" t="s">
        <v>151</v>
      </c>
      <c r="F92" s="36">
        <v>1976</v>
      </c>
      <c r="G92" s="51">
        <v>0.039807291665056255</v>
      </c>
      <c r="H92" s="52">
        <v>12.560512888117715</v>
      </c>
      <c r="I92" s="55">
        <v>0.0033172743054213547</v>
      </c>
      <c r="J92" s="38" t="s">
        <v>330</v>
      </c>
      <c r="K92" s="36">
        <v>20</v>
      </c>
      <c r="L92" s="39">
        <v>2</v>
      </c>
      <c r="M92" s="30">
        <f>IF(B92="","",COUNTIF($D$3:D92,D92)-IF(D92="M",COUNTIF($Q$3:Q92,"M"))-IF(D92="F",COUNTIF($Q$3:Q92,"F")))</f>
        <v>83</v>
      </c>
      <c r="N92" s="2">
        <f t="shared" si="1"/>
        <v>90</v>
      </c>
    </row>
    <row r="93" spans="1:14" ht="15">
      <c r="A93" s="50">
        <v>91</v>
      </c>
      <c r="B93" s="34">
        <v>14</v>
      </c>
      <c r="C93" s="35" t="s">
        <v>152</v>
      </c>
      <c r="D93" s="36" t="s">
        <v>35</v>
      </c>
      <c r="E93" s="37" t="s">
        <v>121</v>
      </c>
      <c r="F93" s="36">
        <v>1972</v>
      </c>
      <c r="G93" s="51">
        <v>0.03988831018068595</v>
      </c>
      <c r="H93" s="52">
        <v>12.53500079935955</v>
      </c>
      <c r="I93" s="55">
        <v>0.003324025848390496</v>
      </c>
      <c r="J93" s="38" t="s">
        <v>330</v>
      </c>
      <c r="K93" s="36">
        <v>21</v>
      </c>
      <c r="L93" s="39">
        <v>2</v>
      </c>
      <c r="M93" s="30">
        <f>IF(B93="","",COUNTIF($D$3:D93,D93)-IF(D93="M",COUNTIF($Q$3:Q93,"M"))-IF(D93="F",COUNTIF($Q$3:Q93,"F")))</f>
        <v>84</v>
      </c>
      <c r="N93" s="2">
        <f t="shared" si="1"/>
        <v>91</v>
      </c>
    </row>
    <row r="94" spans="1:14" ht="15">
      <c r="A94" s="50">
        <v>92</v>
      </c>
      <c r="B94" s="34">
        <v>104</v>
      </c>
      <c r="C94" s="35" t="s">
        <v>153</v>
      </c>
      <c r="D94" s="36" t="s">
        <v>75</v>
      </c>
      <c r="E94" s="37" t="s">
        <v>52</v>
      </c>
      <c r="F94" s="36">
        <v>1983</v>
      </c>
      <c r="G94" s="51">
        <v>0.0398998842574656</v>
      </c>
      <c r="H94" s="52">
        <v>12.531364671977608</v>
      </c>
      <c r="I94" s="55">
        <v>0.0033249903547888002</v>
      </c>
      <c r="J94" s="38" t="s">
        <v>342</v>
      </c>
      <c r="K94" s="36">
        <v>1</v>
      </c>
      <c r="L94" s="39">
        <v>20</v>
      </c>
      <c r="M94" s="30">
        <f>IF(B94="","",COUNTIF($D$3:D94,D94)-IF(D94="M",COUNTIF($Q$3:Q94,"M"))-IF(D94="F",COUNTIF($Q$3:Q94,"F")))</f>
        <v>8</v>
      </c>
      <c r="N94" s="2">
        <f t="shared" si="1"/>
        <v>92</v>
      </c>
    </row>
    <row r="95" spans="1:14" ht="15">
      <c r="A95" s="50">
        <v>93</v>
      </c>
      <c r="B95" s="34">
        <v>371</v>
      </c>
      <c r="C95" s="35" t="s">
        <v>154</v>
      </c>
      <c r="D95" s="36" t="s">
        <v>35</v>
      </c>
      <c r="E95" s="37" t="s">
        <v>100</v>
      </c>
      <c r="F95" s="36">
        <v>1953</v>
      </c>
      <c r="G95" s="51">
        <v>0.03992303240374895</v>
      </c>
      <c r="H95" s="52">
        <v>12.524098744389162</v>
      </c>
      <c r="I95" s="55">
        <v>0.003326919366979079</v>
      </c>
      <c r="J95" s="38" t="s">
        <v>336</v>
      </c>
      <c r="K95" s="36">
        <v>5</v>
      </c>
      <c r="L95" s="39">
        <v>16</v>
      </c>
      <c r="M95" s="30">
        <f>IF(B95="","",COUNTIF($D$3:D95,D95)-IF(D95="M",COUNTIF($Q$3:Q95,"M"))-IF(D95="F",COUNTIF($Q$3:Q95,"F")))</f>
        <v>85</v>
      </c>
      <c r="N95" s="2">
        <f t="shared" si="1"/>
        <v>93</v>
      </c>
    </row>
    <row r="96" spans="1:14" ht="15">
      <c r="A96" s="50">
        <v>94</v>
      </c>
      <c r="B96" s="34">
        <v>162</v>
      </c>
      <c r="C96" s="35" t="s">
        <v>155</v>
      </c>
      <c r="D96" s="36" t="s">
        <v>35</v>
      </c>
      <c r="E96" s="37" t="s">
        <v>98</v>
      </c>
      <c r="F96" s="36">
        <v>1977</v>
      </c>
      <c r="G96" s="51">
        <v>0.03994618055730825</v>
      </c>
      <c r="H96" s="52">
        <v>12.516841235488878</v>
      </c>
      <c r="I96" s="55">
        <v>0.0033288483797756876</v>
      </c>
      <c r="J96" s="38" t="s">
        <v>327</v>
      </c>
      <c r="K96" s="36">
        <v>16</v>
      </c>
      <c r="L96" s="39">
        <v>5</v>
      </c>
      <c r="M96" s="30">
        <f>IF(B96="","",COUNTIF($D$3:D96,D96)-IF(D96="M",COUNTIF($Q$3:Q96,"M"))-IF(D96="F",COUNTIF($Q$3:Q96,"F")))</f>
        <v>86</v>
      </c>
      <c r="N96" s="2">
        <f t="shared" si="1"/>
        <v>94</v>
      </c>
    </row>
    <row r="97" spans="1:14" ht="15">
      <c r="A97" s="50">
        <v>95</v>
      </c>
      <c r="B97" s="34">
        <v>164</v>
      </c>
      <c r="C97" s="35" t="s">
        <v>156</v>
      </c>
      <c r="D97" s="36" t="s">
        <v>35</v>
      </c>
      <c r="E97" s="37" t="s">
        <v>98</v>
      </c>
      <c r="F97" s="36">
        <v>1963</v>
      </c>
      <c r="G97" s="51">
        <v>0.0399693287035916</v>
      </c>
      <c r="H97" s="52">
        <v>12.509592135208178</v>
      </c>
      <c r="I97" s="55">
        <v>0.0033307773919659667</v>
      </c>
      <c r="J97" s="38" t="s">
        <v>332</v>
      </c>
      <c r="K97" s="36">
        <v>11</v>
      </c>
      <c r="L97" s="39">
        <v>10</v>
      </c>
      <c r="M97" s="30">
        <f>IF(B97="","",COUNTIF($D$3:D97,D97)-IF(D97="M",COUNTIF($Q$3:Q97,"M"))-IF(D97="F",COUNTIF($Q$3:Q97,"F")))</f>
        <v>87</v>
      </c>
      <c r="N97" s="2">
        <f t="shared" si="1"/>
        <v>95</v>
      </c>
    </row>
    <row r="98" spans="1:14" ht="15">
      <c r="A98" s="50">
        <v>96</v>
      </c>
      <c r="B98" s="34">
        <v>145</v>
      </c>
      <c r="C98" s="35" t="s">
        <v>157</v>
      </c>
      <c r="D98" s="36" t="s">
        <v>35</v>
      </c>
      <c r="E98" s="37" t="s">
        <v>102</v>
      </c>
      <c r="F98" s="36">
        <v>1962</v>
      </c>
      <c r="G98" s="51">
        <v>0.04002719907293795</v>
      </c>
      <c r="H98" s="52">
        <v>12.49150606538557</v>
      </c>
      <c r="I98" s="55">
        <v>0.0033355999227448288</v>
      </c>
      <c r="J98" s="38" t="s">
        <v>332</v>
      </c>
      <c r="K98" s="36">
        <v>12</v>
      </c>
      <c r="L98" s="39">
        <v>9</v>
      </c>
      <c r="M98" s="30">
        <f>IF(B98="","",COUNTIF($D$3:D98,D98)-IF(D98="M",COUNTIF($Q$3:Q98,"M"))-IF(D98="F",COUNTIF($Q$3:Q98,"F")))</f>
        <v>88</v>
      </c>
      <c r="N98" s="2">
        <f t="shared" si="1"/>
        <v>96</v>
      </c>
    </row>
    <row r="99" spans="1:14" ht="15">
      <c r="A99" s="50">
        <v>97</v>
      </c>
      <c r="B99" s="34">
        <v>28</v>
      </c>
      <c r="C99" s="35" t="s">
        <v>158</v>
      </c>
      <c r="D99" s="36" t="s">
        <v>35</v>
      </c>
      <c r="E99" s="37" t="s">
        <v>36</v>
      </c>
      <c r="F99" s="36">
        <v>1974</v>
      </c>
      <c r="G99" s="51">
        <v>0.040270254627102986</v>
      </c>
      <c r="H99" s="52">
        <v>12.416112205644865</v>
      </c>
      <c r="I99" s="55">
        <v>0.0033558545522585823</v>
      </c>
      <c r="J99" s="38" t="s">
        <v>330</v>
      </c>
      <c r="K99" s="36">
        <v>22</v>
      </c>
      <c r="L99" s="39">
        <v>2</v>
      </c>
      <c r="M99" s="30">
        <f>IF(B99="","",COUNTIF($D$3:D99,D99)-IF(D99="M",COUNTIF($Q$3:Q99,"M"))-IF(D99="F",COUNTIF($Q$3:Q99,"F")))</f>
        <v>89</v>
      </c>
      <c r="N99" s="2">
        <f t="shared" si="1"/>
        <v>97</v>
      </c>
    </row>
    <row r="100" spans="1:14" ht="15">
      <c r="A100" s="50">
        <v>98</v>
      </c>
      <c r="B100" s="34">
        <v>270</v>
      </c>
      <c r="C100" s="35" t="s">
        <v>159</v>
      </c>
      <c r="D100" s="36" t="s">
        <v>35</v>
      </c>
      <c r="E100" s="37" t="s">
        <v>38</v>
      </c>
      <c r="F100" s="36">
        <v>1970</v>
      </c>
      <c r="G100" s="51">
        <v>0.04032812499644933</v>
      </c>
      <c r="H100" s="52">
        <v>12.39829523549687</v>
      </c>
      <c r="I100" s="55">
        <v>0.0033606770830374444</v>
      </c>
      <c r="J100" s="38" t="s">
        <v>333</v>
      </c>
      <c r="K100" s="36">
        <v>15</v>
      </c>
      <c r="L100" s="39">
        <v>6</v>
      </c>
      <c r="M100" s="30">
        <f>IF(B100="","",COUNTIF($D$3:D100,D100)-IF(D100="M",COUNTIF($Q$3:Q100,"M"))-IF(D100="F",COUNTIF($Q$3:Q100,"F")))</f>
        <v>90</v>
      </c>
      <c r="N100" s="2">
        <f t="shared" si="1"/>
        <v>98</v>
      </c>
    </row>
    <row r="101" spans="1:14" ht="15">
      <c r="A101" s="50">
        <v>99</v>
      </c>
      <c r="B101" s="34">
        <v>255</v>
      </c>
      <c r="C101" s="35" t="s">
        <v>160</v>
      </c>
      <c r="D101" s="36" t="s">
        <v>35</v>
      </c>
      <c r="E101" s="37" t="s">
        <v>49</v>
      </c>
      <c r="F101" s="36">
        <v>1963</v>
      </c>
      <c r="G101" s="51">
        <v>0.040409143519354984</v>
      </c>
      <c r="H101" s="52">
        <v>12.373437208846367</v>
      </c>
      <c r="I101" s="55">
        <v>0.003367428626612915</v>
      </c>
      <c r="J101" s="38" t="s">
        <v>332</v>
      </c>
      <c r="K101" s="36">
        <v>13</v>
      </c>
      <c r="L101" s="39">
        <v>8</v>
      </c>
      <c r="M101" s="30">
        <f>IF(B101="","",COUNTIF($D$3:D101,D101)-IF(D101="M",COUNTIF($Q$3:Q101,"M"))-IF(D101="F",COUNTIF($Q$3:Q101,"F")))</f>
        <v>91</v>
      </c>
      <c r="N101" s="2">
        <f t="shared" si="1"/>
        <v>99</v>
      </c>
    </row>
    <row r="102" spans="1:14" ht="15">
      <c r="A102" s="50">
        <v>100</v>
      </c>
      <c r="B102" s="34">
        <v>103</v>
      </c>
      <c r="C102" s="35" t="s">
        <v>161</v>
      </c>
      <c r="D102" s="36" t="s">
        <v>75</v>
      </c>
      <c r="E102" s="37" t="s">
        <v>52</v>
      </c>
      <c r="F102" s="36">
        <v>1971</v>
      </c>
      <c r="G102" s="51">
        <v>0.04055960648111068</v>
      </c>
      <c r="H102" s="52">
        <v>12.327535777075617</v>
      </c>
      <c r="I102" s="55">
        <v>0.0033799672067592232</v>
      </c>
      <c r="J102" s="38" t="s">
        <v>335</v>
      </c>
      <c r="K102" s="36">
        <v>3</v>
      </c>
      <c r="L102" s="39">
        <v>18</v>
      </c>
      <c r="M102" s="30">
        <f>IF(B102="","",COUNTIF($D$3:D102,D102)-IF(D102="M",COUNTIF($Q$3:Q102,"M"))-IF(D102="F",COUNTIF($Q$3:Q102,"F")))</f>
        <v>9</v>
      </c>
      <c r="N102" s="2">
        <f t="shared" si="1"/>
        <v>100</v>
      </c>
    </row>
    <row r="103" spans="1:14" ht="15">
      <c r="A103" s="50">
        <v>101</v>
      </c>
      <c r="B103" s="34">
        <v>173</v>
      </c>
      <c r="C103" s="35" t="s">
        <v>162</v>
      </c>
      <c r="D103" s="36" t="s">
        <v>35</v>
      </c>
      <c r="E103" s="37" t="s">
        <v>77</v>
      </c>
      <c r="F103" s="36">
        <v>1973</v>
      </c>
      <c r="G103" s="51">
        <v>0.040617476850457024</v>
      </c>
      <c r="H103" s="52">
        <v>12.309971932546915</v>
      </c>
      <c r="I103" s="55">
        <v>0.0033847897375380853</v>
      </c>
      <c r="J103" s="38" t="s">
        <v>330</v>
      </c>
      <c r="K103" s="36">
        <v>23</v>
      </c>
      <c r="L103" s="39">
        <v>2</v>
      </c>
      <c r="M103" s="30">
        <f>IF(B103="","",COUNTIF($D$3:D103,D103)-IF(D103="M",COUNTIF($Q$3:Q103,"M"))-IF(D103="F",COUNTIF($Q$3:Q103,"F")))</f>
        <v>92</v>
      </c>
      <c r="N103" s="2">
        <f t="shared" si="1"/>
        <v>101</v>
      </c>
    </row>
    <row r="104" spans="1:14" ht="15">
      <c r="A104" s="50">
        <v>102</v>
      </c>
      <c r="B104" s="34">
        <v>176</v>
      </c>
      <c r="C104" s="35" t="s">
        <v>163</v>
      </c>
      <c r="D104" s="36" t="s">
        <v>35</v>
      </c>
      <c r="E104" s="37" t="s">
        <v>77</v>
      </c>
      <c r="F104" s="36">
        <v>1971</v>
      </c>
      <c r="G104" s="51">
        <v>0.04064062499674037</v>
      </c>
      <c r="H104" s="52">
        <v>12.302960400832987</v>
      </c>
      <c r="I104" s="55">
        <v>0.0033867187497283644</v>
      </c>
      <c r="J104" s="38" t="s">
        <v>333</v>
      </c>
      <c r="K104" s="36">
        <v>16</v>
      </c>
      <c r="L104" s="39">
        <v>5</v>
      </c>
      <c r="M104" s="30">
        <f>IF(B104="","",COUNTIF($D$3:D104,D104)-IF(D104="M",COUNTIF($Q$3:Q104,"M"))-IF(D104="F",COUNTIF($Q$3:Q104,"F")))</f>
        <v>93</v>
      </c>
      <c r="N104" s="2">
        <f t="shared" si="1"/>
        <v>102</v>
      </c>
    </row>
    <row r="105" spans="1:14" ht="15">
      <c r="A105" s="50">
        <v>103</v>
      </c>
      <c r="B105" s="34">
        <v>169</v>
      </c>
      <c r="C105" s="35" t="s">
        <v>164</v>
      </c>
      <c r="D105" s="36" t="s">
        <v>75</v>
      </c>
      <c r="E105" s="37" t="s">
        <v>77</v>
      </c>
      <c r="F105" s="36">
        <v>1971</v>
      </c>
      <c r="G105" s="51">
        <v>0.04067534721980337</v>
      </c>
      <c r="H105" s="52">
        <v>12.292458065522496</v>
      </c>
      <c r="I105" s="55">
        <v>0.0033896122683169474</v>
      </c>
      <c r="J105" s="38" t="s">
        <v>335</v>
      </c>
      <c r="K105" s="36">
        <v>4</v>
      </c>
      <c r="L105" s="39">
        <v>17</v>
      </c>
      <c r="M105" s="30">
        <f>IF(B105="","",COUNTIF($D$3:D105,D105)-IF(D105="M",COUNTIF($Q$3:Q105,"M"))-IF(D105="F",COUNTIF($Q$3:Q105,"F")))</f>
        <v>10</v>
      </c>
      <c r="N105" s="2">
        <f t="shared" si="1"/>
        <v>103</v>
      </c>
    </row>
    <row r="106" spans="1:14" ht="15">
      <c r="A106" s="50">
        <v>104</v>
      </c>
      <c r="B106" s="34">
        <v>180</v>
      </c>
      <c r="C106" s="35" t="s">
        <v>165</v>
      </c>
      <c r="D106" s="36" t="s">
        <v>35</v>
      </c>
      <c r="E106" s="37" t="s">
        <v>77</v>
      </c>
      <c r="F106" s="36">
        <v>1960</v>
      </c>
      <c r="G106" s="51">
        <v>0.040791087958496064</v>
      </c>
      <c r="H106" s="52">
        <v>12.25757941314872</v>
      </c>
      <c r="I106" s="55">
        <v>0.003399257329874672</v>
      </c>
      <c r="J106" s="38" t="s">
        <v>334</v>
      </c>
      <c r="K106" s="36">
        <v>7</v>
      </c>
      <c r="L106" s="39">
        <v>14</v>
      </c>
      <c r="M106" s="30">
        <f>IF(B106="","",COUNTIF($D$3:D106,D106)-IF(D106="M",COUNTIF($Q$3:Q106,"M"))-IF(D106="F",COUNTIF($Q$3:Q106,"F")))</f>
        <v>94</v>
      </c>
      <c r="N106" s="2">
        <f t="shared" si="1"/>
        <v>104</v>
      </c>
    </row>
    <row r="107" spans="1:14" ht="15">
      <c r="A107" s="50">
        <v>105</v>
      </c>
      <c r="B107" s="34">
        <v>61</v>
      </c>
      <c r="C107" s="35" t="s">
        <v>166</v>
      </c>
      <c r="D107" s="36" t="s">
        <v>35</v>
      </c>
      <c r="E107" s="37" t="s">
        <v>36</v>
      </c>
      <c r="F107" s="36">
        <v>1982</v>
      </c>
      <c r="G107" s="51">
        <v>0.040802662035275716</v>
      </c>
      <c r="H107" s="52">
        <v>12.254102430074973</v>
      </c>
      <c r="I107" s="55">
        <v>0.0034002218362729764</v>
      </c>
      <c r="J107" s="38" t="s">
        <v>328</v>
      </c>
      <c r="K107" s="36">
        <v>9</v>
      </c>
      <c r="L107" s="39">
        <v>12</v>
      </c>
      <c r="M107" s="30">
        <f>IF(B107="","",COUNTIF($D$3:D107,D107)-IF(D107="M",COUNTIF($Q$3:Q107,"M"))-IF(D107="F",COUNTIF($Q$3:Q107,"F")))</f>
        <v>95</v>
      </c>
      <c r="N107" s="2">
        <f t="shared" si="1"/>
        <v>105</v>
      </c>
    </row>
    <row r="108" spans="1:14" ht="15">
      <c r="A108" s="50">
        <v>106</v>
      </c>
      <c r="B108" s="34">
        <v>174</v>
      </c>
      <c r="C108" s="35" t="s">
        <v>167</v>
      </c>
      <c r="D108" s="36" t="s">
        <v>35</v>
      </c>
      <c r="E108" s="37" t="s">
        <v>77</v>
      </c>
      <c r="F108" s="36">
        <v>1972</v>
      </c>
      <c r="G108" s="53">
        <v>0.040837384258338716</v>
      </c>
      <c r="H108" s="52">
        <v>12.243683308337836</v>
      </c>
      <c r="I108" s="55">
        <v>0.00340311535486156</v>
      </c>
      <c r="J108" s="38" t="s">
        <v>330</v>
      </c>
      <c r="K108" s="36">
        <v>24</v>
      </c>
      <c r="L108" s="39">
        <v>2</v>
      </c>
      <c r="M108" s="30">
        <f>IF(B108="","",COUNTIF($D$3:D108,D108)-IF(D108="M",COUNTIF($Q$3:Q108,"M"))-IF(D108="F",COUNTIF($Q$3:Q108,"F")))</f>
        <v>96</v>
      </c>
      <c r="N108" s="2">
        <f t="shared" si="1"/>
        <v>106</v>
      </c>
    </row>
    <row r="109" spans="1:14" ht="15">
      <c r="A109" s="50">
        <v>107</v>
      </c>
      <c r="B109" s="34">
        <v>116</v>
      </c>
      <c r="C109" s="35" t="s">
        <v>168</v>
      </c>
      <c r="D109" s="36" t="s">
        <v>35</v>
      </c>
      <c r="E109" s="37" t="s">
        <v>85</v>
      </c>
      <c r="F109" s="36">
        <v>1958</v>
      </c>
      <c r="G109" s="53">
        <v>0.040906828704464715</v>
      </c>
      <c r="H109" s="52">
        <v>12.222898128141336</v>
      </c>
      <c r="I109" s="55">
        <v>0.0034089023920387262</v>
      </c>
      <c r="J109" s="38" t="s">
        <v>334</v>
      </c>
      <c r="K109" s="36">
        <v>8</v>
      </c>
      <c r="L109" s="39">
        <v>13</v>
      </c>
      <c r="M109" s="30">
        <f>IF(B109="","",COUNTIF($D$3:D109,D109)-IF(D109="M",COUNTIF($Q$3:Q109,"M"))-IF(D109="F",COUNTIF($Q$3:Q109,"F")))</f>
        <v>97</v>
      </c>
      <c r="N109" s="2">
        <f t="shared" si="1"/>
        <v>107</v>
      </c>
    </row>
    <row r="110" spans="1:14" ht="15">
      <c r="A110" s="50">
        <v>108</v>
      </c>
      <c r="B110" s="34">
        <v>248</v>
      </c>
      <c r="C110" s="35" t="s">
        <v>169</v>
      </c>
      <c r="D110" s="36" t="s">
        <v>35</v>
      </c>
      <c r="E110" s="37" t="s">
        <v>49</v>
      </c>
      <c r="F110" s="36">
        <v>1973</v>
      </c>
      <c r="G110" s="53">
        <v>0.04095312499703141</v>
      </c>
      <c r="H110" s="52">
        <v>12.209080504509577</v>
      </c>
      <c r="I110" s="55">
        <v>0.003412760416419284</v>
      </c>
      <c r="J110" s="38" t="s">
        <v>330</v>
      </c>
      <c r="K110" s="36">
        <v>25</v>
      </c>
      <c r="L110" s="39">
        <v>2</v>
      </c>
      <c r="M110" s="30">
        <f>IF(B110="","",COUNTIF($D$3:D110,D110)-IF(D110="M",COUNTIF($Q$3:Q110,"M"))-IF(D110="F",COUNTIF($Q$3:Q110,"F")))</f>
        <v>98</v>
      </c>
      <c r="N110" s="2">
        <f t="shared" si="1"/>
        <v>108</v>
      </c>
    </row>
    <row r="111" spans="1:14" ht="15">
      <c r="A111" s="50">
        <v>109</v>
      </c>
      <c r="B111" s="34">
        <v>273</v>
      </c>
      <c r="C111" s="35" t="s">
        <v>170</v>
      </c>
      <c r="D111" s="36" t="s">
        <v>75</v>
      </c>
      <c r="E111" s="37" t="s">
        <v>38</v>
      </c>
      <c r="F111" s="36">
        <v>1988</v>
      </c>
      <c r="G111" s="51">
        <v>0.041080439812503755</v>
      </c>
      <c r="H111" s="52">
        <v>12.171242622573232</v>
      </c>
      <c r="I111" s="55">
        <v>0.003423369984375313</v>
      </c>
      <c r="J111" s="38" t="s">
        <v>343</v>
      </c>
      <c r="K111" s="36">
        <v>1</v>
      </c>
      <c r="L111" s="39">
        <v>20</v>
      </c>
      <c r="M111" s="30">
        <f>IF(B111="","",COUNTIF($D$3:D111,D111)-IF(D111="M",COUNTIF($Q$3:Q111,"M"))-IF(D111="F",COUNTIF($Q$3:Q111,"F")))</f>
        <v>11</v>
      </c>
      <c r="N111" s="2">
        <f t="shared" si="1"/>
        <v>109</v>
      </c>
    </row>
    <row r="112" spans="1:14" ht="15">
      <c r="A112" s="50">
        <v>110</v>
      </c>
      <c r="B112" s="34">
        <v>18</v>
      </c>
      <c r="C112" s="35" t="s">
        <v>171</v>
      </c>
      <c r="D112" s="36" t="s">
        <v>35</v>
      </c>
      <c r="E112" s="37" t="s">
        <v>36</v>
      </c>
      <c r="F112" s="36">
        <v>1952</v>
      </c>
      <c r="G112" s="51">
        <v>0.041149884258629754</v>
      </c>
      <c r="H112" s="52">
        <v>12.150702462671992</v>
      </c>
      <c r="I112" s="55">
        <v>0.0034291570215524794</v>
      </c>
      <c r="J112" s="38" t="s">
        <v>336</v>
      </c>
      <c r="K112" s="36">
        <v>6</v>
      </c>
      <c r="L112" s="39">
        <v>15</v>
      </c>
      <c r="M112" s="30">
        <f>IF(B112="","",COUNTIF($D$3:D112,D112)-IF(D112="M",COUNTIF($Q$3:Q112,"M"))-IF(D112="F",COUNTIF($Q$3:Q112,"F")))</f>
        <v>99</v>
      </c>
      <c r="N112" s="2">
        <f t="shared" si="1"/>
        <v>110</v>
      </c>
    </row>
    <row r="113" spans="1:14" ht="15">
      <c r="A113" s="50">
        <v>111</v>
      </c>
      <c r="B113" s="34">
        <v>114</v>
      </c>
      <c r="C113" s="35" t="s">
        <v>172</v>
      </c>
      <c r="D113" s="36" t="s">
        <v>35</v>
      </c>
      <c r="E113" s="37" t="s">
        <v>85</v>
      </c>
      <c r="F113" s="36">
        <v>1971</v>
      </c>
      <c r="G113" s="51">
        <v>0.041184606481692754</v>
      </c>
      <c r="H113" s="52">
        <v>12.14045835844658</v>
      </c>
      <c r="I113" s="55">
        <v>0.003432050540141063</v>
      </c>
      <c r="J113" s="38" t="s">
        <v>333</v>
      </c>
      <c r="K113" s="36">
        <v>17</v>
      </c>
      <c r="L113" s="39">
        <v>4</v>
      </c>
      <c r="M113" s="30">
        <f>IF(B113="","",COUNTIF($D$3:D113,D113)-IF(D113="M",COUNTIF($Q$3:Q113,"M"))-IF(D113="F",COUNTIF($Q$3:Q113,"F")))</f>
        <v>100</v>
      </c>
      <c r="N113" s="2">
        <f t="shared" si="1"/>
        <v>111</v>
      </c>
    </row>
    <row r="114" spans="1:14" ht="15">
      <c r="A114" s="50">
        <v>112</v>
      </c>
      <c r="B114" s="34">
        <v>357</v>
      </c>
      <c r="C114" s="35" t="s">
        <v>173</v>
      </c>
      <c r="D114" s="36" t="s">
        <v>35</v>
      </c>
      <c r="E114" s="37" t="s">
        <v>174</v>
      </c>
      <c r="F114" s="36">
        <v>1956</v>
      </c>
      <c r="G114" s="51">
        <v>0.04123090277425945</v>
      </c>
      <c r="H114" s="52">
        <v>12.12682639372503</v>
      </c>
      <c r="I114" s="55">
        <v>0.0034359085645216205</v>
      </c>
      <c r="J114" s="38" t="s">
        <v>336</v>
      </c>
      <c r="K114" s="36">
        <v>7</v>
      </c>
      <c r="L114" s="39">
        <v>14</v>
      </c>
      <c r="M114" s="30">
        <f>IF(B114="","",COUNTIF($D$3:D114,D114)-IF(D114="M",COUNTIF($Q$3:Q114,"M"))-IF(D114="F",COUNTIF($Q$3:Q114,"F")))</f>
        <v>101</v>
      </c>
      <c r="N114" s="2">
        <f t="shared" si="1"/>
        <v>112</v>
      </c>
    </row>
    <row r="115" spans="1:14" ht="15">
      <c r="A115" s="50">
        <v>113</v>
      </c>
      <c r="B115" s="34">
        <v>370</v>
      </c>
      <c r="C115" s="35" t="s">
        <v>175</v>
      </c>
      <c r="D115" s="36" t="s">
        <v>35</v>
      </c>
      <c r="E115" s="37" t="s">
        <v>93</v>
      </c>
      <c r="F115" s="36">
        <v>1957</v>
      </c>
      <c r="G115" s="51">
        <v>0.0413119212971651</v>
      </c>
      <c r="H115" s="52">
        <v>12.103043971336936</v>
      </c>
      <c r="I115" s="55">
        <v>0.0034426601080970918</v>
      </c>
      <c r="J115" s="38" t="s">
        <v>334</v>
      </c>
      <c r="K115" s="36">
        <v>9</v>
      </c>
      <c r="L115" s="39">
        <v>12</v>
      </c>
      <c r="M115" s="30">
        <f>IF(B115="","",COUNTIF($D$3:D115,D115)-IF(D115="M",COUNTIF($Q$3:Q115,"M"))-IF(D115="F",COUNTIF($Q$3:Q115,"F")))</f>
        <v>102</v>
      </c>
      <c r="N115" s="2">
        <f t="shared" si="1"/>
        <v>113</v>
      </c>
    </row>
    <row r="116" spans="1:14" ht="15">
      <c r="A116" s="50">
        <v>114</v>
      </c>
      <c r="B116" s="34">
        <v>133</v>
      </c>
      <c r="C116" s="35" t="s">
        <v>176</v>
      </c>
      <c r="D116" s="36" t="s">
        <v>35</v>
      </c>
      <c r="E116" s="37" t="s">
        <v>73</v>
      </c>
      <c r="F116" s="36">
        <v>1977</v>
      </c>
      <c r="G116" s="51">
        <v>0.041358217589731794</v>
      </c>
      <c r="H116" s="52">
        <v>12.089495852068282</v>
      </c>
      <c r="I116" s="55">
        <v>0.0034465181324776495</v>
      </c>
      <c r="J116" s="38" t="s">
        <v>327</v>
      </c>
      <c r="K116" s="36">
        <v>17</v>
      </c>
      <c r="L116" s="39">
        <v>4</v>
      </c>
      <c r="M116" s="30">
        <f>IF(B116="","",COUNTIF($D$3:D116,D116)-IF(D116="M",COUNTIF($Q$3:Q116,"M"))-IF(D116="F",COUNTIF($Q$3:Q116,"F")))</f>
        <v>103</v>
      </c>
      <c r="N116" s="2">
        <f t="shared" si="1"/>
        <v>114</v>
      </c>
    </row>
    <row r="117" spans="1:14" ht="15">
      <c r="A117" s="50">
        <v>115</v>
      </c>
      <c r="B117" s="34">
        <v>183</v>
      </c>
      <c r="C117" s="35" t="s">
        <v>177</v>
      </c>
      <c r="D117" s="36" t="s">
        <v>35</v>
      </c>
      <c r="E117" s="37" t="s">
        <v>77</v>
      </c>
      <c r="F117" s="36">
        <v>1947</v>
      </c>
      <c r="G117" s="51">
        <v>0.04142766203585779</v>
      </c>
      <c r="H117" s="52">
        <v>12.069230447212398</v>
      </c>
      <c r="I117" s="55">
        <v>0.003452305169654816</v>
      </c>
      <c r="J117" s="38" t="s">
        <v>339</v>
      </c>
      <c r="K117" s="36">
        <v>2</v>
      </c>
      <c r="L117" s="39">
        <v>19</v>
      </c>
      <c r="M117" s="30">
        <f>IF(B117="","",COUNTIF($D$3:D117,D117)-IF(D117="M",COUNTIF($Q$3:Q117,"M"))-IF(D117="F",COUNTIF($Q$3:Q117,"F")))</f>
        <v>104</v>
      </c>
      <c r="N117" s="2">
        <f t="shared" si="1"/>
        <v>115</v>
      </c>
    </row>
    <row r="118" spans="1:14" ht="15">
      <c r="A118" s="50">
        <v>116</v>
      </c>
      <c r="B118" s="34">
        <v>369</v>
      </c>
      <c r="C118" s="35" t="s">
        <v>178</v>
      </c>
      <c r="D118" s="36" t="s">
        <v>35</v>
      </c>
      <c r="E118" s="37" t="s">
        <v>179</v>
      </c>
      <c r="F118" s="36">
        <v>1942</v>
      </c>
      <c r="G118" s="51">
        <v>0.041473958335700445</v>
      </c>
      <c r="H118" s="52">
        <v>12.055757879507828</v>
      </c>
      <c r="I118" s="55">
        <v>0.0034561631946417037</v>
      </c>
      <c r="J118" s="38" t="s">
        <v>344</v>
      </c>
      <c r="K118" s="36">
        <v>1</v>
      </c>
      <c r="L118" s="39">
        <v>20</v>
      </c>
      <c r="M118" s="30">
        <f>IF(B118="","",COUNTIF($D$3:D118,D118)-IF(D118="M",COUNTIF($Q$3:Q118,"M"))-IF(D118="F",COUNTIF($Q$3:Q118,"F")))</f>
        <v>105</v>
      </c>
      <c r="N118" s="2">
        <f t="shared" si="1"/>
        <v>116</v>
      </c>
    </row>
    <row r="119" spans="1:14" ht="15">
      <c r="A119" s="50">
        <v>117</v>
      </c>
      <c r="B119" s="34">
        <v>151</v>
      </c>
      <c r="C119" s="35" t="s">
        <v>180</v>
      </c>
      <c r="D119" s="36" t="s">
        <v>35</v>
      </c>
      <c r="E119" s="37" t="s">
        <v>98</v>
      </c>
      <c r="F119" s="36">
        <v>1958</v>
      </c>
      <c r="G119" s="51">
        <v>0.04153182870504679</v>
      </c>
      <c r="H119" s="52">
        <v>12.038959409924608</v>
      </c>
      <c r="I119" s="55">
        <v>0.003460985725420566</v>
      </c>
      <c r="J119" s="38" t="s">
        <v>334</v>
      </c>
      <c r="K119" s="36">
        <v>10</v>
      </c>
      <c r="L119" s="39">
        <v>11</v>
      </c>
      <c r="M119" s="30">
        <f>IF(B119="","",COUNTIF($D$3:D119,D119)-IF(D119="M",COUNTIF($Q$3:Q119,"M"))-IF(D119="F",COUNTIF($Q$3:Q119,"F")))</f>
        <v>106</v>
      </c>
      <c r="N119" s="2">
        <f t="shared" si="1"/>
        <v>117</v>
      </c>
    </row>
    <row r="120" spans="1:14" ht="15">
      <c r="A120" s="50">
        <v>118</v>
      </c>
      <c r="B120" s="34">
        <v>50</v>
      </c>
      <c r="C120" s="35" t="s">
        <v>181</v>
      </c>
      <c r="D120" s="36" t="s">
        <v>35</v>
      </c>
      <c r="E120" s="37" t="s">
        <v>36</v>
      </c>
      <c r="F120" s="36">
        <v>1973</v>
      </c>
      <c r="G120" s="51">
        <v>0.04156655092810979</v>
      </c>
      <c r="H120" s="52">
        <v>12.028902779659546</v>
      </c>
      <c r="I120" s="55">
        <v>0.0034638792440091493</v>
      </c>
      <c r="J120" s="38" t="s">
        <v>330</v>
      </c>
      <c r="K120" s="36">
        <v>26</v>
      </c>
      <c r="L120" s="39">
        <v>2</v>
      </c>
      <c r="M120" s="30">
        <f>IF(B120="","",COUNTIF($D$3:D120,D120)-IF(D120="M",COUNTIF($Q$3:Q120,"M"))-IF(D120="F",COUNTIF($Q$3:Q120,"F")))</f>
        <v>107</v>
      </c>
      <c r="N120" s="2">
        <f t="shared" si="1"/>
        <v>118</v>
      </c>
    </row>
    <row r="121" spans="1:14" ht="15">
      <c r="A121" s="50">
        <v>119</v>
      </c>
      <c r="B121" s="34">
        <v>118</v>
      </c>
      <c r="C121" s="35" t="s">
        <v>182</v>
      </c>
      <c r="D121" s="36" t="s">
        <v>35</v>
      </c>
      <c r="E121" s="37" t="s">
        <v>174</v>
      </c>
      <c r="F121" s="36">
        <v>1961</v>
      </c>
      <c r="G121" s="51">
        <v>0.04160127314389683</v>
      </c>
      <c r="H121" s="52">
        <v>12.018862938894289</v>
      </c>
      <c r="I121" s="55">
        <v>0.0034667727619914026</v>
      </c>
      <c r="J121" s="38" t="s">
        <v>334</v>
      </c>
      <c r="K121" s="36">
        <v>11</v>
      </c>
      <c r="L121" s="39">
        <v>10</v>
      </c>
      <c r="M121" s="30">
        <f>IF(B121="","",COUNTIF($D$3:D121,D121)-IF(D121="M",COUNTIF($Q$3:Q121,"M"))-IF(D121="F",COUNTIF($Q$3:Q121,"F")))</f>
        <v>108</v>
      </c>
      <c r="N121" s="2">
        <f t="shared" si="1"/>
        <v>119</v>
      </c>
    </row>
    <row r="122" spans="1:14" ht="15">
      <c r="A122" s="50">
        <v>120</v>
      </c>
      <c r="B122" s="34">
        <v>148</v>
      </c>
      <c r="C122" s="35" t="s">
        <v>183</v>
      </c>
      <c r="D122" s="36" t="s">
        <v>75</v>
      </c>
      <c r="E122" s="37" t="s">
        <v>184</v>
      </c>
      <c r="F122" s="36">
        <v>1974</v>
      </c>
      <c r="G122" s="51">
        <v>0.041682291666802485</v>
      </c>
      <c r="H122" s="52">
        <v>11.995501686828339</v>
      </c>
      <c r="I122" s="55">
        <v>0.003473524305566874</v>
      </c>
      <c r="J122" s="38" t="s">
        <v>345</v>
      </c>
      <c r="K122" s="36">
        <v>1</v>
      </c>
      <c r="L122" s="39">
        <v>20</v>
      </c>
      <c r="M122" s="30">
        <f>IF(B122="","",COUNTIF($D$3:D122,D122)-IF(D122="M",COUNTIF($Q$3:Q122,"M"))-IF(D122="F",COUNTIF($Q$3:Q122,"F")))</f>
        <v>12</v>
      </c>
      <c r="N122" s="2">
        <f t="shared" si="1"/>
        <v>120</v>
      </c>
    </row>
    <row r="123" spans="1:14" ht="15">
      <c r="A123" s="50">
        <v>121</v>
      </c>
      <c r="B123" s="34">
        <v>96</v>
      </c>
      <c r="C123" s="35" t="s">
        <v>185</v>
      </c>
      <c r="D123" s="36" t="s">
        <v>35</v>
      </c>
      <c r="E123" s="37" t="s">
        <v>52</v>
      </c>
      <c r="F123" s="36">
        <v>1969</v>
      </c>
      <c r="G123" s="51">
        <v>0.04169386573630618</v>
      </c>
      <c r="H123" s="52">
        <v>11.992171778032327</v>
      </c>
      <c r="I123" s="55">
        <v>0.003474488811358848</v>
      </c>
      <c r="J123" s="38" t="s">
        <v>333</v>
      </c>
      <c r="K123" s="36">
        <v>18</v>
      </c>
      <c r="L123" s="39">
        <v>3</v>
      </c>
      <c r="M123" s="30">
        <f>IF(B123="","",COUNTIF($D$3:D123,D123)-IF(D123="M",COUNTIF($Q$3:Q123,"M"))-IF(D123="F",COUNTIF($Q$3:Q123,"F")))</f>
        <v>109</v>
      </c>
      <c r="N123" s="2">
        <f t="shared" si="1"/>
        <v>121</v>
      </c>
    </row>
    <row r="124" spans="1:14" ht="15">
      <c r="A124" s="50">
        <v>122</v>
      </c>
      <c r="B124" s="34">
        <v>307</v>
      </c>
      <c r="C124" s="35" t="s">
        <v>186</v>
      </c>
      <c r="D124" s="36" t="s">
        <v>75</v>
      </c>
      <c r="E124" s="37" t="s">
        <v>100</v>
      </c>
      <c r="F124" s="36">
        <v>1977</v>
      </c>
      <c r="G124" s="51">
        <v>0.04172858795936918</v>
      </c>
      <c r="H124" s="52">
        <v>11.982193130686483</v>
      </c>
      <c r="I124" s="55">
        <v>0.0034773823299474316</v>
      </c>
      <c r="J124" s="38" t="s">
        <v>337</v>
      </c>
      <c r="K124" s="36">
        <v>3</v>
      </c>
      <c r="L124" s="39">
        <v>18</v>
      </c>
      <c r="M124" s="30">
        <f>IF(B124="","",COUNTIF($D$3:D124,D124)-IF(D124="M",COUNTIF($Q$3:Q124,"M"))-IF(D124="F",COUNTIF($Q$3:Q124,"F")))</f>
        <v>13</v>
      </c>
      <c r="N124" s="2">
        <f t="shared" si="1"/>
        <v>122</v>
      </c>
    </row>
    <row r="125" spans="1:14" ht="15">
      <c r="A125" s="50">
        <v>123</v>
      </c>
      <c r="B125" s="34">
        <v>298</v>
      </c>
      <c r="C125" s="35" t="s">
        <v>187</v>
      </c>
      <c r="D125" s="36" t="s">
        <v>35</v>
      </c>
      <c r="E125" s="37" t="s">
        <v>68</v>
      </c>
      <c r="F125" s="36">
        <v>1970</v>
      </c>
      <c r="G125" s="51">
        <v>0.041890624997904524</v>
      </c>
      <c r="H125" s="52">
        <v>11.93584483461422</v>
      </c>
      <c r="I125" s="55">
        <v>0.0034908854164920435</v>
      </c>
      <c r="J125" s="38" t="s">
        <v>333</v>
      </c>
      <c r="K125" s="36">
        <v>19</v>
      </c>
      <c r="L125" s="39">
        <v>2</v>
      </c>
      <c r="M125" s="30">
        <f>IF(B125="","",COUNTIF($D$3:D125,D125)-IF(D125="M",COUNTIF($Q$3:Q125,"M"))-IF(D125="F",COUNTIF($Q$3:Q125,"F")))</f>
        <v>110</v>
      </c>
      <c r="N125" s="2">
        <f t="shared" si="1"/>
        <v>123</v>
      </c>
    </row>
    <row r="126" spans="1:14" ht="15">
      <c r="A126" s="50">
        <v>124</v>
      </c>
      <c r="B126" s="34">
        <v>231</v>
      </c>
      <c r="C126" s="35" t="s">
        <v>188</v>
      </c>
      <c r="D126" s="36" t="s">
        <v>75</v>
      </c>
      <c r="E126" s="37" t="s">
        <v>49</v>
      </c>
      <c r="F126" s="36">
        <v>1971</v>
      </c>
      <c r="G126" s="51">
        <v>0.04190219907468418</v>
      </c>
      <c r="H126" s="52">
        <v>11.932547957896611</v>
      </c>
      <c r="I126" s="55">
        <v>0.003491849922890348</v>
      </c>
      <c r="J126" s="38" t="s">
        <v>335</v>
      </c>
      <c r="K126" s="36">
        <v>5</v>
      </c>
      <c r="L126" s="39">
        <v>16</v>
      </c>
      <c r="M126" s="30">
        <f>IF(B126="","",COUNTIF($D$3:D126,D126)-IF(D126="M",COUNTIF($Q$3:Q126,"M"))-IF(D126="F",COUNTIF($Q$3:Q126,"F")))</f>
        <v>14</v>
      </c>
      <c r="N126" s="2">
        <f t="shared" si="1"/>
        <v>124</v>
      </c>
    </row>
    <row r="127" spans="1:14" ht="15">
      <c r="A127" s="50">
        <v>125</v>
      </c>
      <c r="B127" s="34">
        <v>60</v>
      </c>
      <c r="C127" s="35" t="s">
        <v>189</v>
      </c>
      <c r="D127" s="36" t="s">
        <v>35</v>
      </c>
      <c r="E127" s="37" t="s">
        <v>36</v>
      </c>
      <c r="F127" s="36">
        <v>1986</v>
      </c>
      <c r="G127" s="53">
        <v>0.041925347220967524</v>
      </c>
      <c r="H127" s="52">
        <v>11.925959667423868</v>
      </c>
      <c r="I127" s="55">
        <v>0.003493778935080627</v>
      </c>
      <c r="J127" s="38" t="s">
        <v>328</v>
      </c>
      <c r="K127" s="36">
        <v>10</v>
      </c>
      <c r="L127" s="39">
        <v>11</v>
      </c>
      <c r="M127" s="30">
        <f>IF(B127="","",COUNTIF($D$3:D127,D127)-IF(D127="M",COUNTIF($Q$3:Q127,"M"))-IF(D127="F",COUNTIF($Q$3:Q127,"F")))</f>
        <v>111</v>
      </c>
      <c r="N127" s="2">
        <f t="shared" si="1"/>
        <v>125</v>
      </c>
    </row>
    <row r="128" spans="1:14" ht="15">
      <c r="A128" s="50">
        <v>126</v>
      </c>
      <c r="B128" s="34">
        <v>97</v>
      </c>
      <c r="C128" s="35" t="s">
        <v>190</v>
      </c>
      <c r="D128" s="36" t="s">
        <v>35</v>
      </c>
      <c r="E128" s="37" t="s">
        <v>52</v>
      </c>
      <c r="F128" s="36">
        <v>1977</v>
      </c>
      <c r="G128" s="53">
        <v>0.041971643520810176</v>
      </c>
      <c r="H128" s="52">
        <v>11.912804885805636</v>
      </c>
      <c r="I128" s="55">
        <v>0.003497636960067515</v>
      </c>
      <c r="J128" s="38" t="s">
        <v>327</v>
      </c>
      <c r="K128" s="36">
        <v>18</v>
      </c>
      <c r="L128" s="39">
        <v>3</v>
      </c>
      <c r="M128" s="30">
        <f>IF(B128="","",COUNTIF($D$3:D128,D128)-IF(D128="M",COUNTIF($Q$3:Q128,"M"))-IF(D128="F",COUNTIF($Q$3:Q128,"F")))</f>
        <v>112</v>
      </c>
      <c r="N128" s="2">
        <f t="shared" si="1"/>
        <v>126</v>
      </c>
    </row>
    <row r="129" spans="1:14" ht="15">
      <c r="A129" s="50">
        <v>127</v>
      </c>
      <c r="B129" s="34">
        <v>254</v>
      </c>
      <c r="C129" s="35" t="s">
        <v>191</v>
      </c>
      <c r="D129" s="36" t="s">
        <v>75</v>
      </c>
      <c r="E129" s="37" t="s">
        <v>49</v>
      </c>
      <c r="F129" s="36">
        <v>1966</v>
      </c>
      <c r="G129" s="51">
        <v>0.04199479166709352</v>
      </c>
      <c r="H129" s="52">
        <v>11.906238372693068</v>
      </c>
      <c r="I129" s="55">
        <v>0.0034995659722577934</v>
      </c>
      <c r="J129" s="38" t="s">
        <v>340</v>
      </c>
      <c r="K129" s="36">
        <v>2</v>
      </c>
      <c r="L129" s="39">
        <v>19</v>
      </c>
      <c r="M129" s="30">
        <f>IF(B129="","",COUNTIF($D$3:D129,D129)-IF(D129="M",COUNTIF($Q$3:Q129,"M"))-IF(D129="F",COUNTIF($Q$3:Q129,"F")))</f>
        <v>15</v>
      </c>
      <c r="N129" s="2">
        <f t="shared" si="1"/>
        <v>127</v>
      </c>
    </row>
    <row r="130" spans="1:14" ht="15">
      <c r="A130" s="50">
        <v>128</v>
      </c>
      <c r="B130" s="34">
        <v>168</v>
      </c>
      <c r="C130" s="35" t="s">
        <v>192</v>
      </c>
      <c r="D130" s="36" t="s">
        <v>75</v>
      </c>
      <c r="E130" s="37" t="s">
        <v>77</v>
      </c>
      <c r="F130" s="36">
        <v>1975</v>
      </c>
      <c r="G130" s="51">
        <v>0.042249421298038214</v>
      </c>
      <c r="H130" s="52">
        <v>11.834481624561725</v>
      </c>
      <c r="I130" s="55">
        <v>0.0035207851081698513</v>
      </c>
      <c r="J130" s="38" t="s">
        <v>345</v>
      </c>
      <c r="K130" s="36">
        <v>2</v>
      </c>
      <c r="L130" s="39">
        <v>19</v>
      </c>
      <c r="M130" s="30">
        <f>IF(B130="","",COUNTIF($D$3:D130,D130)-IF(D130="M",COUNTIF($Q$3:Q130,"M"))-IF(D130="F",COUNTIF($Q$3:Q130,"F")))</f>
        <v>16</v>
      </c>
      <c r="N130" s="2">
        <f t="shared" si="1"/>
        <v>128</v>
      </c>
    </row>
    <row r="131" spans="1:14" ht="15">
      <c r="A131" s="50">
        <v>129</v>
      </c>
      <c r="B131" s="34">
        <v>109</v>
      </c>
      <c r="C131" s="35" t="s">
        <v>193</v>
      </c>
      <c r="D131" s="36" t="s">
        <v>35</v>
      </c>
      <c r="E131" s="37" t="s">
        <v>85</v>
      </c>
      <c r="F131" s="36">
        <v>1961</v>
      </c>
      <c r="G131" s="51">
        <v>0.042353587959951255</v>
      </c>
      <c r="H131" s="52">
        <v>11.805375272404087</v>
      </c>
      <c r="I131" s="55">
        <v>0.003529465663329271</v>
      </c>
      <c r="J131" s="38" t="s">
        <v>334</v>
      </c>
      <c r="K131" s="36">
        <v>12</v>
      </c>
      <c r="L131" s="39">
        <v>9</v>
      </c>
      <c r="M131" s="30">
        <f>IF(B131="","",COUNTIF($D$3:D131,D131)-IF(D131="M",COUNTIF($Q$3:Q131,"M"))-IF(D131="F",COUNTIF($Q$3:Q131,"F")))</f>
        <v>113</v>
      </c>
      <c r="N131" s="2">
        <f t="shared" si="1"/>
        <v>129</v>
      </c>
    </row>
    <row r="132" spans="1:14" ht="15">
      <c r="A132" s="50">
        <v>130</v>
      </c>
      <c r="B132" s="34">
        <v>128</v>
      </c>
      <c r="C132" s="35" t="s">
        <v>194</v>
      </c>
      <c r="D132" s="36" t="s">
        <v>35</v>
      </c>
      <c r="E132" s="37" t="s">
        <v>73</v>
      </c>
      <c r="F132" s="36">
        <v>1982</v>
      </c>
      <c r="G132" s="51">
        <v>0.04239988425979391</v>
      </c>
      <c r="H132" s="52">
        <v>11.79248502039261</v>
      </c>
      <c r="I132" s="55">
        <v>0.003533323688316159</v>
      </c>
      <c r="J132" s="38" t="s">
        <v>328</v>
      </c>
      <c r="K132" s="36">
        <v>11</v>
      </c>
      <c r="L132" s="39">
        <v>10</v>
      </c>
      <c r="M132" s="30">
        <f>IF(B132="","",COUNTIF($D$3:D132,D132)-IF(D132="M",COUNTIF($Q$3:Q132,"M"))-IF(D132="F",COUNTIF($Q$3:Q132,"F")))</f>
        <v>114</v>
      </c>
      <c r="N132" s="2">
        <f aca="true" t="shared" si="2" ref="N132:N195">A132</f>
        <v>130</v>
      </c>
    </row>
    <row r="133" spans="1:14" ht="15">
      <c r="A133" s="50">
        <v>131</v>
      </c>
      <c r="B133" s="34">
        <v>221</v>
      </c>
      <c r="C133" s="35" t="s">
        <v>195</v>
      </c>
      <c r="D133" s="36" t="s">
        <v>35</v>
      </c>
      <c r="E133" s="37" t="s">
        <v>49</v>
      </c>
      <c r="F133" s="36">
        <v>1972</v>
      </c>
      <c r="G133" s="51">
        <v>0.0425503472215496</v>
      </c>
      <c r="H133" s="52">
        <v>11.750785425947718</v>
      </c>
      <c r="I133" s="55">
        <v>0.0035458622684624666</v>
      </c>
      <c r="J133" s="38" t="s">
        <v>330</v>
      </c>
      <c r="K133" s="36">
        <v>27</v>
      </c>
      <c r="L133" s="39">
        <v>2</v>
      </c>
      <c r="M133" s="30">
        <f>IF(B133="","",COUNTIF($D$3:D133,D133)-IF(D133="M",COUNTIF($Q$3:Q133,"M"))-IF(D133="F",COUNTIF($Q$3:Q133,"F")))</f>
        <v>115</v>
      </c>
      <c r="N133" s="2">
        <f t="shared" si="2"/>
        <v>131</v>
      </c>
    </row>
    <row r="134" spans="1:14" ht="15">
      <c r="A134" s="50">
        <v>132</v>
      </c>
      <c r="B134" s="34">
        <v>382</v>
      </c>
      <c r="C134" s="35" t="s">
        <v>196</v>
      </c>
      <c r="D134" s="36" t="s">
        <v>35</v>
      </c>
      <c r="E134" s="37" t="s">
        <v>118</v>
      </c>
      <c r="F134" s="36">
        <v>1970</v>
      </c>
      <c r="G134" s="51">
        <v>0.042596643514116295</v>
      </c>
      <c r="H134" s="52">
        <v>11.738014048790083</v>
      </c>
      <c r="I134" s="55">
        <v>0.0035497202928430247</v>
      </c>
      <c r="J134" s="38" t="s">
        <v>333</v>
      </c>
      <c r="K134" s="36">
        <v>20</v>
      </c>
      <c r="L134" s="39">
        <v>2</v>
      </c>
      <c r="M134" s="30">
        <f>IF(B134="","",COUNTIF($D$3:D134,D134)-IF(D134="M",COUNTIF($Q$3:Q134,"M"))-IF(D134="F",COUNTIF($Q$3:Q134,"F")))</f>
        <v>116</v>
      </c>
      <c r="N134" s="2">
        <f t="shared" si="2"/>
        <v>132</v>
      </c>
    </row>
    <row r="135" spans="1:14" ht="15">
      <c r="A135" s="50">
        <v>133</v>
      </c>
      <c r="B135" s="34">
        <v>324</v>
      </c>
      <c r="C135" s="35" t="s">
        <v>197</v>
      </c>
      <c r="D135" s="36" t="s">
        <v>35</v>
      </c>
      <c r="E135" s="37" t="s">
        <v>198</v>
      </c>
      <c r="F135" s="36">
        <v>1964</v>
      </c>
      <c r="G135" s="51">
        <v>0.04275868055265164</v>
      </c>
      <c r="H135" s="52">
        <v>11.6935320158983</v>
      </c>
      <c r="I135" s="55">
        <v>0.0035632233793876367</v>
      </c>
      <c r="J135" s="38" t="s">
        <v>332</v>
      </c>
      <c r="K135" s="36">
        <v>14</v>
      </c>
      <c r="L135" s="39">
        <v>7</v>
      </c>
      <c r="M135" s="30">
        <f>IF(B135="","",COUNTIF($D$3:D135,D135)-IF(D135="M",COUNTIF($Q$3:Q135,"M"))-IF(D135="F",COUNTIF($Q$3:Q135,"F")))</f>
        <v>117</v>
      </c>
      <c r="N135" s="2">
        <f t="shared" si="2"/>
        <v>133</v>
      </c>
    </row>
    <row r="136" spans="1:14" ht="15">
      <c r="A136" s="50">
        <v>134</v>
      </c>
      <c r="B136" s="34">
        <v>87</v>
      </c>
      <c r="C136" s="35" t="s">
        <v>199</v>
      </c>
      <c r="D136" s="36" t="s">
        <v>35</v>
      </c>
      <c r="E136" s="37" t="s">
        <v>42</v>
      </c>
      <c r="F136" s="36">
        <v>1944</v>
      </c>
      <c r="G136" s="51">
        <v>0.04279340277571464</v>
      </c>
      <c r="H136" s="52">
        <v>11.684043978006612</v>
      </c>
      <c r="I136" s="55">
        <v>0.00356611689797622</v>
      </c>
      <c r="J136" s="38" t="s">
        <v>344</v>
      </c>
      <c r="K136" s="36">
        <v>2</v>
      </c>
      <c r="L136" s="39">
        <v>19</v>
      </c>
      <c r="M136" s="30">
        <f>IF(B136="","",COUNTIF($D$3:D136,D136)-IF(D136="M",COUNTIF($Q$3:Q136,"M"))-IF(D136="F",COUNTIF($Q$3:Q136,"F")))</f>
        <v>118</v>
      </c>
      <c r="N136" s="2">
        <f t="shared" si="2"/>
        <v>134</v>
      </c>
    </row>
    <row r="137" spans="1:14" ht="15">
      <c r="A137" s="50">
        <v>135</v>
      </c>
      <c r="B137" s="34">
        <v>184</v>
      </c>
      <c r="C137" s="35" t="s">
        <v>200</v>
      </c>
      <c r="D137" s="36" t="s">
        <v>35</v>
      </c>
      <c r="E137" s="37" t="s">
        <v>77</v>
      </c>
      <c r="F137" s="36">
        <v>1946</v>
      </c>
      <c r="G137" s="51">
        <v>0.04283969907555729</v>
      </c>
      <c r="H137" s="52">
        <v>11.67141718521737</v>
      </c>
      <c r="I137" s="55">
        <v>0.0035699749229631075</v>
      </c>
      <c r="J137" s="38" t="s">
        <v>344</v>
      </c>
      <c r="K137" s="36">
        <v>3</v>
      </c>
      <c r="L137" s="39">
        <v>18</v>
      </c>
      <c r="M137" s="30">
        <f>IF(B137="","",COUNTIF($D$3:D137,D137)-IF(D137="M",COUNTIF($Q$3:Q137,"M"))-IF(D137="F",COUNTIF($Q$3:Q137,"F")))</f>
        <v>119</v>
      </c>
      <c r="N137" s="2">
        <f t="shared" si="2"/>
        <v>135</v>
      </c>
    </row>
    <row r="138" spans="1:14" ht="15">
      <c r="A138" s="50">
        <v>136</v>
      </c>
      <c r="B138" s="34">
        <v>16</v>
      </c>
      <c r="C138" s="35" t="s">
        <v>201</v>
      </c>
      <c r="D138" s="36" t="s">
        <v>35</v>
      </c>
      <c r="E138" s="37" t="s">
        <v>121</v>
      </c>
      <c r="F138" s="36">
        <v>1973</v>
      </c>
      <c r="G138" s="51">
        <v>0.042920717591186985</v>
      </c>
      <c r="H138" s="52">
        <v>11.64938584583838</v>
      </c>
      <c r="I138" s="55">
        <v>0.0035767264659322486</v>
      </c>
      <c r="J138" s="38" t="s">
        <v>330</v>
      </c>
      <c r="K138" s="36">
        <v>28</v>
      </c>
      <c r="L138" s="39">
        <v>2</v>
      </c>
      <c r="M138" s="30">
        <f>IF(B138="","",COUNTIF($D$3:D138,D138)-IF(D138="M",COUNTIF($Q$3:Q138,"M"))-IF(D138="F",COUNTIF($Q$3:Q138,"F")))</f>
        <v>120</v>
      </c>
      <c r="N138" s="2">
        <f t="shared" si="2"/>
        <v>136</v>
      </c>
    </row>
    <row r="139" spans="1:14" ht="15">
      <c r="A139" s="50">
        <v>137</v>
      </c>
      <c r="B139" s="34">
        <v>178</v>
      </c>
      <c r="C139" s="35" t="s">
        <v>202</v>
      </c>
      <c r="D139" s="36" t="s">
        <v>35</v>
      </c>
      <c r="E139" s="37" t="s">
        <v>77</v>
      </c>
      <c r="F139" s="36">
        <v>1968</v>
      </c>
      <c r="G139" s="51">
        <v>0.04293229166796664</v>
      </c>
      <c r="H139" s="52">
        <v>11.646245298688967</v>
      </c>
      <c r="I139" s="55">
        <v>0.003577690972330553</v>
      </c>
      <c r="J139" s="38" t="s">
        <v>333</v>
      </c>
      <c r="K139" s="36">
        <v>21</v>
      </c>
      <c r="L139" s="39">
        <v>2</v>
      </c>
      <c r="M139" s="30">
        <f>IF(B139="","",COUNTIF($D$3:D139,D139)-IF(D139="M",COUNTIF($Q$3:Q139,"M"))-IF(D139="F",COUNTIF($Q$3:Q139,"F")))</f>
        <v>121</v>
      </c>
      <c r="N139" s="2">
        <f t="shared" si="2"/>
        <v>137</v>
      </c>
    </row>
    <row r="140" spans="1:14" ht="15">
      <c r="A140" s="50">
        <v>138</v>
      </c>
      <c r="B140" s="34">
        <v>139</v>
      </c>
      <c r="C140" s="35" t="s">
        <v>203</v>
      </c>
      <c r="D140" s="36" t="s">
        <v>35</v>
      </c>
      <c r="E140" s="37" t="s">
        <v>102</v>
      </c>
      <c r="F140" s="36">
        <v>1969</v>
      </c>
      <c r="G140" s="51">
        <v>0.04296701389102964</v>
      </c>
      <c r="H140" s="52">
        <v>11.636833810887348</v>
      </c>
      <c r="I140" s="55">
        <v>0.0035805844909191364</v>
      </c>
      <c r="J140" s="38" t="s">
        <v>333</v>
      </c>
      <c r="K140" s="36">
        <v>22</v>
      </c>
      <c r="L140" s="39">
        <v>2</v>
      </c>
      <c r="M140" s="30">
        <f>IF(B140="","",COUNTIF($D$3:D140,D140)-IF(D140="M",COUNTIF($Q$3:Q140,"M"))-IF(D140="F",COUNTIF($Q$3:Q140,"F")))</f>
        <v>122</v>
      </c>
      <c r="N140" s="2">
        <f t="shared" si="2"/>
        <v>138</v>
      </c>
    </row>
    <row r="141" spans="1:14" ht="15">
      <c r="A141" s="50">
        <v>139</v>
      </c>
      <c r="B141" s="34">
        <v>368</v>
      </c>
      <c r="C141" s="35" t="s">
        <v>204</v>
      </c>
      <c r="D141" s="36" t="s">
        <v>35</v>
      </c>
      <c r="E141" s="37" t="s">
        <v>205</v>
      </c>
      <c r="F141" s="36">
        <v>1959</v>
      </c>
      <c r="G141" s="51">
        <v>0.04300173610681668</v>
      </c>
      <c r="H141" s="52">
        <v>11.62743752387103</v>
      </c>
      <c r="I141" s="55">
        <v>0.00358347800890139</v>
      </c>
      <c r="J141" s="38" t="s">
        <v>334</v>
      </c>
      <c r="K141" s="36">
        <v>13</v>
      </c>
      <c r="L141" s="39">
        <v>8</v>
      </c>
      <c r="M141" s="30">
        <f>IF(B141="","",COUNTIF($D$3:D141,D141)-IF(D141="M",COUNTIF($Q$3:Q141,"M"))-IF(D141="F",COUNTIF($Q$3:Q141,"F")))</f>
        <v>123</v>
      </c>
      <c r="N141" s="2">
        <f t="shared" si="2"/>
        <v>139</v>
      </c>
    </row>
    <row r="142" spans="1:14" ht="15">
      <c r="A142" s="50">
        <v>140</v>
      </c>
      <c r="B142" s="34">
        <v>153</v>
      </c>
      <c r="C142" s="35" t="s">
        <v>206</v>
      </c>
      <c r="D142" s="36" t="s">
        <v>35</v>
      </c>
      <c r="E142" s="37" t="s">
        <v>98</v>
      </c>
      <c r="F142" s="36">
        <v>1979</v>
      </c>
      <c r="G142" s="51">
        <v>0.04307118055294268</v>
      </c>
      <c r="H142" s="52">
        <v>11.608690395319089</v>
      </c>
      <c r="I142" s="55">
        <v>0.0035892650460785567</v>
      </c>
      <c r="J142" s="38" t="s">
        <v>327</v>
      </c>
      <c r="K142" s="36">
        <v>19</v>
      </c>
      <c r="L142" s="39">
        <v>2</v>
      </c>
      <c r="M142" s="30">
        <f>IF(B142="","",COUNTIF($D$3:D142,D142)-IF(D142="M",COUNTIF($Q$3:Q142,"M"))-IF(D142="F",COUNTIF($Q$3:Q142,"F")))</f>
        <v>124</v>
      </c>
      <c r="N142" s="2">
        <f t="shared" si="2"/>
        <v>140</v>
      </c>
    </row>
    <row r="143" spans="1:14" ht="15">
      <c r="A143" s="50">
        <v>141</v>
      </c>
      <c r="B143" s="34">
        <v>158</v>
      </c>
      <c r="C143" s="35" t="s">
        <v>207</v>
      </c>
      <c r="D143" s="36" t="s">
        <v>35</v>
      </c>
      <c r="E143" s="37" t="s">
        <v>98</v>
      </c>
      <c r="F143" s="36">
        <v>1959</v>
      </c>
      <c r="G143" s="51">
        <v>0.043094328699226025</v>
      </c>
      <c r="H143" s="52">
        <v>11.602454779832316</v>
      </c>
      <c r="I143" s="55">
        <v>0.0035911940582688353</v>
      </c>
      <c r="J143" s="38" t="s">
        <v>334</v>
      </c>
      <c r="K143" s="36">
        <v>14</v>
      </c>
      <c r="L143" s="39">
        <v>7</v>
      </c>
      <c r="M143" s="30">
        <f>IF(B143="","",COUNTIF($D$3:D143,D143)-IF(D143="M",COUNTIF($Q$3:Q143,"M"))-IF(D143="F",COUNTIF($Q$3:Q143,"F")))</f>
        <v>125</v>
      </c>
      <c r="N143" s="2">
        <f t="shared" si="2"/>
        <v>141</v>
      </c>
    </row>
    <row r="144" spans="1:14" ht="15">
      <c r="A144" s="50">
        <v>142</v>
      </c>
      <c r="B144" s="34">
        <v>142</v>
      </c>
      <c r="C144" s="35" t="s">
        <v>208</v>
      </c>
      <c r="D144" s="36" t="s">
        <v>75</v>
      </c>
      <c r="E144" s="37" t="s">
        <v>102</v>
      </c>
      <c r="F144" s="36">
        <v>1959</v>
      </c>
      <c r="G144" s="51">
        <v>0.04317534722213168</v>
      </c>
      <c r="H144" s="52">
        <v>11.580682777779726</v>
      </c>
      <c r="I144" s="55">
        <v>0.0035979456018443066</v>
      </c>
      <c r="J144" s="38" t="s">
        <v>341</v>
      </c>
      <c r="K144" s="36">
        <v>2</v>
      </c>
      <c r="L144" s="39">
        <v>19</v>
      </c>
      <c r="M144" s="30">
        <f>IF(B144="","",COUNTIF($D$3:D144,D144)-IF(D144="M",COUNTIF($Q$3:Q144,"M"))-IF(D144="F",COUNTIF($Q$3:Q144,"F")))</f>
        <v>17</v>
      </c>
      <c r="N144" s="2">
        <f t="shared" si="2"/>
        <v>142</v>
      </c>
    </row>
    <row r="145" spans="1:14" ht="15">
      <c r="A145" s="50">
        <v>143</v>
      </c>
      <c r="B145" s="34">
        <v>71</v>
      </c>
      <c r="C145" s="35" t="s">
        <v>209</v>
      </c>
      <c r="D145" s="36" t="s">
        <v>35</v>
      </c>
      <c r="E145" s="37" t="s">
        <v>42</v>
      </c>
      <c r="F145" s="36">
        <v>1978</v>
      </c>
      <c r="G145" s="51">
        <v>0.043233217591478024</v>
      </c>
      <c r="H145" s="52">
        <v>11.56518130860929</v>
      </c>
      <c r="I145" s="55">
        <v>0.0036027681326231686</v>
      </c>
      <c r="J145" s="38" t="s">
        <v>327</v>
      </c>
      <c r="K145" s="36">
        <v>20</v>
      </c>
      <c r="L145" s="39">
        <v>2</v>
      </c>
      <c r="M145" s="30">
        <f>IF(B145="","",COUNTIF($D$3:D145,D145)-IF(D145="M",COUNTIF($Q$3:Q145,"M"))-IF(D145="F",COUNTIF($Q$3:Q145,"F")))</f>
        <v>126</v>
      </c>
      <c r="N145" s="2">
        <f t="shared" si="2"/>
        <v>143</v>
      </c>
    </row>
    <row r="146" spans="1:14" ht="15">
      <c r="A146" s="50">
        <v>144</v>
      </c>
      <c r="B146" s="34">
        <v>98</v>
      </c>
      <c r="C146" s="35" t="s">
        <v>210</v>
      </c>
      <c r="D146" s="36" t="s">
        <v>35</v>
      </c>
      <c r="E146" s="37" t="s">
        <v>52</v>
      </c>
      <c r="F146" s="36">
        <v>1971</v>
      </c>
      <c r="G146" s="51">
        <v>0.04334895833017072</v>
      </c>
      <c r="H146" s="52">
        <v>11.53430253598509</v>
      </c>
      <c r="I146" s="55">
        <v>0.0036124131941808932</v>
      </c>
      <c r="J146" s="38" t="s">
        <v>333</v>
      </c>
      <c r="K146" s="36">
        <v>23</v>
      </c>
      <c r="L146" s="39">
        <v>2</v>
      </c>
      <c r="M146" s="30">
        <f>IF(B146="","",COUNTIF($D$3:D146,D146)-IF(D146="M",COUNTIF($Q$3:Q146,"M"))-IF(D146="F",COUNTIF($Q$3:Q146,"F")))</f>
        <v>127</v>
      </c>
      <c r="N146" s="2">
        <f t="shared" si="2"/>
        <v>144</v>
      </c>
    </row>
    <row r="147" spans="1:14" ht="15">
      <c r="A147" s="50">
        <v>145</v>
      </c>
      <c r="B147" s="34">
        <v>352</v>
      </c>
      <c r="C147" s="35" t="s">
        <v>211</v>
      </c>
      <c r="D147" s="36" t="s">
        <v>35</v>
      </c>
      <c r="E147" s="37" t="s">
        <v>212</v>
      </c>
      <c r="F147" s="36">
        <v>1941</v>
      </c>
      <c r="G147" s="51">
        <v>0.043418402776296716</v>
      </c>
      <c r="H147" s="52">
        <v>11.515854292847537</v>
      </c>
      <c r="I147" s="55">
        <v>0.0036182002313580597</v>
      </c>
      <c r="J147" s="38" t="s">
        <v>344</v>
      </c>
      <c r="K147" s="36">
        <v>4</v>
      </c>
      <c r="L147" s="39">
        <v>17</v>
      </c>
      <c r="M147" s="30">
        <f>IF(B147="","",COUNTIF($D$3:D147,D147)-IF(D147="M",COUNTIF($Q$3:Q147,"M"))-IF(D147="F",COUNTIF($Q$3:Q147,"F")))</f>
        <v>128</v>
      </c>
      <c r="N147" s="2">
        <f t="shared" si="2"/>
        <v>145</v>
      </c>
    </row>
    <row r="148" spans="1:14" ht="15">
      <c r="A148" s="50">
        <v>146</v>
      </c>
      <c r="B148" s="34">
        <v>383</v>
      </c>
      <c r="C148" s="35" t="s">
        <v>213</v>
      </c>
      <c r="D148" s="36" t="s">
        <v>35</v>
      </c>
      <c r="E148" s="37" t="s">
        <v>118</v>
      </c>
      <c r="F148" s="36">
        <v>1974</v>
      </c>
      <c r="G148" s="51">
        <v>0.043453124999359716</v>
      </c>
      <c r="H148" s="52">
        <v>11.506652283520864</v>
      </c>
      <c r="I148" s="55">
        <v>0.003621093749946643</v>
      </c>
      <c r="J148" s="38" t="s">
        <v>330</v>
      </c>
      <c r="K148" s="36">
        <v>29</v>
      </c>
      <c r="L148" s="39">
        <v>2</v>
      </c>
      <c r="M148" s="30">
        <f>IF(B148="","",COUNTIF($D$3:D148,D148)-IF(D148="M",COUNTIF($Q$3:Q148,"M"))-IF(D148="F",COUNTIF($Q$3:Q148,"F")))</f>
        <v>129</v>
      </c>
      <c r="N148" s="2">
        <f t="shared" si="2"/>
        <v>146</v>
      </c>
    </row>
    <row r="149" spans="1:14" ht="15">
      <c r="A149" s="50">
        <v>147</v>
      </c>
      <c r="B149" s="34">
        <v>2</v>
      </c>
      <c r="C149" s="35" t="s">
        <v>214</v>
      </c>
      <c r="D149" s="36" t="s">
        <v>35</v>
      </c>
      <c r="E149" s="37" t="s">
        <v>215</v>
      </c>
      <c r="F149" s="36">
        <v>1958</v>
      </c>
      <c r="G149" s="51">
        <v>0.04351099536870606</v>
      </c>
      <c r="H149" s="52">
        <v>11.491348238831824</v>
      </c>
      <c r="I149" s="55">
        <v>0.003625916280725505</v>
      </c>
      <c r="J149" s="38" t="s">
        <v>334</v>
      </c>
      <c r="K149" s="36">
        <v>15</v>
      </c>
      <c r="L149" s="39">
        <v>6</v>
      </c>
      <c r="M149" s="30">
        <f>IF(B149="","",COUNTIF($D$3:D149,D149)-IF(D149="M",COUNTIF($Q$3:Q149,"M"))-IF(D149="F",COUNTIF($Q$3:Q149,"F")))</f>
        <v>130</v>
      </c>
      <c r="N149" s="2">
        <f t="shared" si="2"/>
        <v>147</v>
      </c>
    </row>
    <row r="150" spans="1:14" ht="15">
      <c r="A150" s="50">
        <v>148</v>
      </c>
      <c r="B150" s="34">
        <v>236</v>
      </c>
      <c r="C150" s="35" t="s">
        <v>216</v>
      </c>
      <c r="D150" s="36" t="s">
        <v>35</v>
      </c>
      <c r="E150" s="37" t="s">
        <v>49</v>
      </c>
      <c r="F150" s="36">
        <v>1974</v>
      </c>
      <c r="G150" s="51">
        <v>0.0437887731459341</v>
      </c>
      <c r="H150" s="52">
        <v>11.418451901670286</v>
      </c>
      <c r="I150" s="55">
        <v>0.0036490644288278418</v>
      </c>
      <c r="J150" s="38" t="s">
        <v>330</v>
      </c>
      <c r="K150" s="36">
        <v>30</v>
      </c>
      <c r="L150" s="39">
        <v>2</v>
      </c>
      <c r="M150" s="30">
        <f>IF(B150="","",COUNTIF($D$3:D150,D150)-IF(D150="M",COUNTIF($Q$3:Q150,"M"))-IF(D150="F",COUNTIF($Q$3:Q150,"F")))</f>
        <v>131</v>
      </c>
      <c r="N150" s="2">
        <f t="shared" si="2"/>
        <v>148</v>
      </c>
    </row>
    <row r="151" spans="1:14" ht="15">
      <c r="A151" s="50">
        <v>149</v>
      </c>
      <c r="B151" s="34">
        <v>218</v>
      </c>
      <c r="C151" s="35" t="s">
        <v>217</v>
      </c>
      <c r="D151" s="36" t="s">
        <v>35</v>
      </c>
      <c r="E151" s="37" t="s">
        <v>49</v>
      </c>
      <c r="F151" s="36">
        <v>1967</v>
      </c>
      <c r="G151" s="51">
        <v>0.04384664351528045</v>
      </c>
      <c r="H151" s="52">
        <v>11.40338142019357</v>
      </c>
      <c r="I151" s="55">
        <v>0.003653886959606704</v>
      </c>
      <c r="J151" s="38" t="s">
        <v>333</v>
      </c>
      <c r="K151" s="36">
        <v>24</v>
      </c>
      <c r="L151" s="39">
        <v>2</v>
      </c>
      <c r="M151" s="30">
        <f>IF(B151="","",COUNTIF($D$3:D151,D151)-IF(D151="M",COUNTIF($Q$3:Q151,"M"))-IF(D151="F",COUNTIF($Q$3:Q151,"F")))</f>
        <v>132</v>
      </c>
      <c r="N151" s="2">
        <f t="shared" si="2"/>
        <v>149</v>
      </c>
    </row>
    <row r="152" spans="1:14" ht="15">
      <c r="A152" s="50">
        <v>150</v>
      </c>
      <c r="B152" s="34">
        <v>146</v>
      </c>
      <c r="C152" s="35" t="s">
        <v>218</v>
      </c>
      <c r="D152" s="36" t="s">
        <v>35</v>
      </c>
      <c r="E152" s="37" t="s">
        <v>102</v>
      </c>
      <c r="F152" s="36">
        <v>1977</v>
      </c>
      <c r="G152" s="51">
        <v>0.044054976853658445</v>
      </c>
      <c r="H152" s="52">
        <v>11.349455514660624</v>
      </c>
      <c r="I152" s="55">
        <v>0.0036712480711382036</v>
      </c>
      <c r="J152" s="38" t="s">
        <v>327</v>
      </c>
      <c r="K152" s="36">
        <v>21</v>
      </c>
      <c r="L152" s="39">
        <v>2</v>
      </c>
      <c r="M152" s="30">
        <f>IF(B152="","",COUNTIF($D$3:D152,D152)-IF(D152="M",COUNTIF($Q$3:Q152,"M"))-IF(D152="F",COUNTIF($Q$3:Q152,"F")))</f>
        <v>133</v>
      </c>
      <c r="N152" s="2">
        <f t="shared" si="2"/>
        <v>150</v>
      </c>
    </row>
    <row r="153" spans="1:14" ht="15">
      <c r="A153" s="50">
        <v>151</v>
      </c>
      <c r="B153" s="34">
        <v>252</v>
      </c>
      <c r="C153" s="35" t="s">
        <v>219</v>
      </c>
      <c r="D153" s="36" t="s">
        <v>35</v>
      </c>
      <c r="E153" s="37" t="s">
        <v>49</v>
      </c>
      <c r="F153" s="36">
        <v>1964</v>
      </c>
      <c r="G153" s="51">
        <v>0.04407812499994179</v>
      </c>
      <c r="H153" s="52">
        <v>11.343495214477935</v>
      </c>
      <c r="I153" s="55">
        <v>0.0036731770833284827</v>
      </c>
      <c r="J153" s="38" t="s">
        <v>332</v>
      </c>
      <c r="K153" s="36">
        <v>15</v>
      </c>
      <c r="L153" s="39">
        <v>6</v>
      </c>
      <c r="M153" s="30">
        <f>IF(B153="","",COUNTIF($D$3:D153,D153)-IF(D153="M",COUNTIF($Q$3:Q153,"M"))-IF(D153="F",COUNTIF($Q$3:Q153,"F")))</f>
        <v>134</v>
      </c>
      <c r="N153" s="2">
        <f t="shared" si="2"/>
        <v>151</v>
      </c>
    </row>
    <row r="154" spans="1:14" ht="15">
      <c r="A154" s="50">
        <v>152</v>
      </c>
      <c r="B154" s="34">
        <v>53</v>
      </c>
      <c r="C154" s="35" t="s">
        <v>220</v>
      </c>
      <c r="D154" s="36" t="s">
        <v>75</v>
      </c>
      <c r="E154" s="37" t="s">
        <v>36</v>
      </c>
      <c r="F154" s="36">
        <v>1985</v>
      </c>
      <c r="G154" s="51">
        <v>0.044159143515571486</v>
      </c>
      <c r="H154" s="52">
        <v>11.322683371874932</v>
      </c>
      <c r="I154" s="55">
        <v>0.003679928626297624</v>
      </c>
      <c r="J154" s="38" t="s">
        <v>342</v>
      </c>
      <c r="K154" s="36">
        <v>2</v>
      </c>
      <c r="L154" s="39">
        <v>19</v>
      </c>
      <c r="M154" s="30">
        <f>IF(B154="","",COUNTIF($D$3:D154,D154)-IF(D154="M",COUNTIF($Q$3:Q154,"M"))-IF(D154="F",COUNTIF($Q$3:Q154,"F")))</f>
        <v>18</v>
      </c>
      <c r="N154" s="2">
        <f t="shared" si="2"/>
        <v>152</v>
      </c>
    </row>
    <row r="155" spans="1:14" ht="15">
      <c r="A155" s="50">
        <v>153</v>
      </c>
      <c r="B155" s="34">
        <v>182</v>
      </c>
      <c r="C155" s="35" t="s">
        <v>221</v>
      </c>
      <c r="D155" s="36" t="s">
        <v>35</v>
      </c>
      <c r="E155" s="37" t="s">
        <v>77</v>
      </c>
      <c r="F155" s="36">
        <v>1952</v>
      </c>
      <c r="G155" s="51">
        <v>0.044228587961697485</v>
      </c>
      <c r="H155" s="52">
        <v>11.304905334825662</v>
      </c>
      <c r="I155" s="55">
        <v>0.0036857156634747903</v>
      </c>
      <c r="J155" s="38" t="s">
        <v>336</v>
      </c>
      <c r="K155" s="36">
        <v>8</v>
      </c>
      <c r="L155" s="39">
        <v>13</v>
      </c>
      <c r="M155" s="30">
        <f>IF(B155="","",COUNTIF($D$3:D155,D155)-IF(D155="M",COUNTIF($Q$3:Q155,"M"))-IF(D155="F",COUNTIF($Q$3:Q155,"F")))</f>
        <v>135</v>
      </c>
      <c r="N155" s="2">
        <f t="shared" si="2"/>
        <v>153</v>
      </c>
    </row>
    <row r="156" spans="1:14" ht="15">
      <c r="A156" s="50">
        <v>154</v>
      </c>
      <c r="B156" s="34">
        <v>123</v>
      </c>
      <c r="C156" s="35" t="s">
        <v>222</v>
      </c>
      <c r="D156" s="36" t="s">
        <v>35</v>
      </c>
      <c r="E156" s="37" t="s">
        <v>73</v>
      </c>
      <c r="F156" s="36">
        <v>1962</v>
      </c>
      <c r="G156" s="51">
        <v>0.044436921292799525</v>
      </c>
      <c r="H156" s="52">
        <v>11.251904620156912</v>
      </c>
      <c r="I156" s="55">
        <v>0.0037030767743999604</v>
      </c>
      <c r="J156" s="38" t="s">
        <v>332</v>
      </c>
      <c r="K156" s="36">
        <v>16</v>
      </c>
      <c r="L156" s="39">
        <v>5</v>
      </c>
      <c r="M156" s="30">
        <f>IF(B156="","",COUNTIF($D$3:D156,D156)-IF(D156="M",COUNTIF($Q$3:Q156,"M"))-IF(D156="F",COUNTIF($Q$3:Q156,"F")))</f>
        <v>136</v>
      </c>
      <c r="N156" s="2">
        <f t="shared" si="2"/>
        <v>154</v>
      </c>
    </row>
    <row r="157" spans="1:14" ht="15">
      <c r="A157" s="50">
        <v>155</v>
      </c>
      <c r="B157" s="34">
        <v>111</v>
      </c>
      <c r="C157" s="35" t="s">
        <v>223</v>
      </c>
      <c r="D157" s="36" t="s">
        <v>35</v>
      </c>
      <c r="E157" s="37" t="s">
        <v>85</v>
      </c>
      <c r="F157" s="36">
        <v>1955</v>
      </c>
      <c r="G157" s="51">
        <v>0.044517939815705176</v>
      </c>
      <c r="H157" s="52">
        <v>11.231427196988314</v>
      </c>
      <c r="I157" s="55">
        <v>0.0037098283179754312</v>
      </c>
      <c r="J157" s="38" t="s">
        <v>336</v>
      </c>
      <c r="K157" s="36">
        <v>9</v>
      </c>
      <c r="L157" s="39">
        <v>12</v>
      </c>
      <c r="M157" s="30">
        <f>IF(B157="","",COUNTIF($D$3:D157,D157)-IF(D157="M",COUNTIF($Q$3:Q157,"M"))-IF(D157="F",COUNTIF($Q$3:Q157,"F")))</f>
        <v>137</v>
      </c>
      <c r="N157" s="2">
        <f t="shared" si="2"/>
        <v>155</v>
      </c>
    </row>
    <row r="158" spans="1:14" ht="15">
      <c r="A158" s="50">
        <v>156</v>
      </c>
      <c r="B158" s="34">
        <v>121</v>
      </c>
      <c r="C158" s="35" t="s">
        <v>224</v>
      </c>
      <c r="D158" s="36" t="s">
        <v>75</v>
      </c>
      <c r="E158" s="37" t="s">
        <v>174</v>
      </c>
      <c r="F158" s="36">
        <v>1953</v>
      </c>
      <c r="G158" s="51">
        <v>0.04452951388520887</v>
      </c>
      <c r="H158" s="52">
        <v>11.228507934960463</v>
      </c>
      <c r="I158" s="55">
        <v>0.003710792823767406</v>
      </c>
      <c r="J158" s="38" t="s">
        <v>346</v>
      </c>
      <c r="K158" s="36">
        <v>1</v>
      </c>
      <c r="L158" s="39">
        <v>20</v>
      </c>
      <c r="M158" s="30">
        <f>IF(B158="","",COUNTIF($D$3:D158,D158)-IF(D158="M",COUNTIF($Q$3:Q158,"M"))-IF(D158="F",COUNTIF($Q$3:Q158,"F")))</f>
        <v>19</v>
      </c>
      <c r="N158" s="2">
        <f t="shared" si="2"/>
        <v>156</v>
      </c>
    </row>
    <row r="159" spans="1:14" ht="15">
      <c r="A159" s="50">
        <v>157</v>
      </c>
      <c r="B159" s="34">
        <v>95</v>
      </c>
      <c r="C159" s="35" t="s">
        <v>225</v>
      </c>
      <c r="D159" s="36" t="s">
        <v>75</v>
      </c>
      <c r="E159" s="37" t="s">
        <v>52</v>
      </c>
      <c r="F159" s="36">
        <v>1961</v>
      </c>
      <c r="G159" s="51">
        <v>0.044760995369870216</v>
      </c>
      <c r="H159" s="52">
        <v>11.170439706900774</v>
      </c>
      <c r="I159" s="55">
        <v>0.0037300829474891848</v>
      </c>
      <c r="J159" s="38" t="s">
        <v>341</v>
      </c>
      <c r="K159" s="36">
        <v>3</v>
      </c>
      <c r="L159" s="39">
        <v>18</v>
      </c>
      <c r="M159" s="30">
        <f>IF(B159="","",COUNTIF($D$3:D159,D159)-IF(D159="M",COUNTIF($Q$3:Q159,"M"))-IF(D159="F",COUNTIF($Q$3:Q159,"F")))</f>
        <v>20</v>
      </c>
      <c r="N159" s="2">
        <f t="shared" si="2"/>
        <v>157</v>
      </c>
    </row>
    <row r="160" spans="1:14" ht="15">
      <c r="A160" s="50">
        <v>158</v>
      </c>
      <c r="B160" s="34">
        <v>101</v>
      </c>
      <c r="C160" s="35" t="s">
        <v>226</v>
      </c>
      <c r="D160" s="36" t="s">
        <v>35</v>
      </c>
      <c r="E160" s="37" t="s">
        <v>52</v>
      </c>
      <c r="F160" s="36">
        <v>1957</v>
      </c>
      <c r="G160" s="51">
        <v>0.04477256944664987</v>
      </c>
      <c r="H160" s="52">
        <v>11.167552056528505</v>
      </c>
      <c r="I160" s="55">
        <v>0.003731047453887489</v>
      </c>
      <c r="J160" s="38" t="s">
        <v>334</v>
      </c>
      <c r="K160" s="36">
        <v>16</v>
      </c>
      <c r="L160" s="39">
        <v>5</v>
      </c>
      <c r="M160" s="30">
        <f>IF(B160="","",COUNTIF($D$3:D160,D160)-IF(D160="M",COUNTIF($Q$3:Q160,"M"))-IF(D160="F",COUNTIF($Q$3:Q160,"F")))</f>
        <v>138</v>
      </c>
      <c r="N160" s="2">
        <f t="shared" si="2"/>
        <v>158</v>
      </c>
    </row>
    <row r="161" spans="1:14" ht="15">
      <c r="A161" s="50">
        <v>159</v>
      </c>
      <c r="B161" s="34">
        <v>86</v>
      </c>
      <c r="C161" s="35" t="s">
        <v>227</v>
      </c>
      <c r="D161" s="36" t="s">
        <v>35</v>
      </c>
      <c r="E161" s="37" t="s">
        <v>42</v>
      </c>
      <c r="F161" s="36">
        <v>1953</v>
      </c>
      <c r="G161" s="51">
        <v>0.0450966435164446</v>
      </c>
      <c r="H161" s="52">
        <v>11.08729965274852</v>
      </c>
      <c r="I161" s="55">
        <v>0.0037580536263703834</v>
      </c>
      <c r="J161" s="38" t="s">
        <v>336</v>
      </c>
      <c r="K161" s="36">
        <v>10</v>
      </c>
      <c r="L161" s="39">
        <v>11</v>
      </c>
      <c r="M161" s="30">
        <f>IF(B161="","",COUNTIF($D$3:D161,D161)-IF(D161="M",COUNTIF($Q$3:Q161,"M"))-IF(D161="F",COUNTIF($Q$3:Q161,"F")))</f>
        <v>139</v>
      </c>
      <c r="N161" s="2">
        <f t="shared" si="2"/>
        <v>159</v>
      </c>
    </row>
    <row r="162" spans="1:14" ht="15">
      <c r="A162" s="50">
        <v>160</v>
      </c>
      <c r="B162" s="34">
        <v>362</v>
      </c>
      <c r="C162" s="35" t="s">
        <v>228</v>
      </c>
      <c r="D162" s="36" t="s">
        <v>35</v>
      </c>
      <c r="E162" s="37" t="s">
        <v>229</v>
      </c>
      <c r="F162" s="36">
        <v>1956</v>
      </c>
      <c r="G162" s="51">
        <v>0.045258680554979946</v>
      </c>
      <c r="H162" s="52">
        <v>11.047604434526173</v>
      </c>
      <c r="I162" s="55">
        <v>0.0037715567129149954</v>
      </c>
      <c r="J162" s="38" t="s">
        <v>336</v>
      </c>
      <c r="K162" s="36">
        <v>11</v>
      </c>
      <c r="L162" s="39">
        <v>10</v>
      </c>
      <c r="M162" s="30">
        <f>IF(B162="","",COUNTIF($D$3:D162,D162)-IF(D162="M",COUNTIF($Q$3:Q162,"M"))-IF(D162="F",COUNTIF($Q$3:Q162,"F")))</f>
        <v>140</v>
      </c>
      <c r="N162" s="2">
        <f t="shared" si="2"/>
        <v>160</v>
      </c>
    </row>
    <row r="163" spans="1:14" ht="15">
      <c r="A163" s="50">
        <v>161</v>
      </c>
      <c r="B163" s="34">
        <v>378</v>
      </c>
      <c r="C163" s="35" t="s">
        <v>230</v>
      </c>
      <c r="D163" s="36" t="s">
        <v>35</v>
      </c>
      <c r="E163" s="37" t="s">
        <v>65</v>
      </c>
      <c r="F163" s="36">
        <v>1963</v>
      </c>
      <c r="G163" s="51">
        <v>0.045281828701263294</v>
      </c>
      <c r="H163" s="52">
        <v>11.041956880731073</v>
      </c>
      <c r="I163" s="55">
        <v>0.0037734857251052745</v>
      </c>
      <c r="J163" s="38" t="s">
        <v>332</v>
      </c>
      <c r="K163" s="36">
        <v>17</v>
      </c>
      <c r="L163" s="39">
        <v>4</v>
      </c>
      <c r="M163" s="30">
        <f>IF(B163="","",COUNTIF($D$3:D163,D163)-IF(D163="M",COUNTIF($Q$3:Q163,"M"))-IF(D163="F",COUNTIF($Q$3:Q163,"F")))</f>
        <v>141</v>
      </c>
      <c r="N163" s="2">
        <f t="shared" si="2"/>
        <v>161</v>
      </c>
    </row>
    <row r="164" spans="1:14" ht="15">
      <c r="A164" s="50">
        <v>162</v>
      </c>
      <c r="B164" s="34">
        <v>119</v>
      </c>
      <c r="C164" s="35" t="s">
        <v>231</v>
      </c>
      <c r="D164" s="36" t="s">
        <v>35</v>
      </c>
      <c r="E164" s="37" t="s">
        <v>174</v>
      </c>
      <c r="F164" s="36">
        <v>1962</v>
      </c>
      <c r="G164" s="51">
        <v>0.04552488425542833</v>
      </c>
      <c r="H164" s="52">
        <v>10.983004310227996</v>
      </c>
      <c r="I164" s="55">
        <v>0.0037937403546190276</v>
      </c>
      <c r="J164" s="38" t="s">
        <v>332</v>
      </c>
      <c r="K164" s="36">
        <v>18</v>
      </c>
      <c r="L164" s="39">
        <v>3</v>
      </c>
      <c r="M164" s="30">
        <f>IF(B164="","",COUNTIF($D$3:D164,D164)-IF(D164="M",COUNTIF($Q$3:Q164,"M"))-IF(D164="F",COUNTIF($Q$3:Q164,"F")))</f>
        <v>142</v>
      </c>
      <c r="N164" s="2">
        <f t="shared" si="2"/>
        <v>162</v>
      </c>
    </row>
    <row r="165" spans="1:14" ht="15">
      <c r="A165" s="50">
        <v>163</v>
      </c>
      <c r="B165" s="34">
        <v>165</v>
      </c>
      <c r="C165" s="35" t="s">
        <v>232</v>
      </c>
      <c r="D165" s="36" t="s">
        <v>75</v>
      </c>
      <c r="E165" s="37" t="s">
        <v>98</v>
      </c>
      <c r="F165" s="36">
        <v>1960</v>
      </c>
      <c r="G165" s="51">
        <v>0.04554803240898764</v>
      </c>
      <c r="H165" s="52">
        <v>10.977422592272918</v>
      </c>
      <c r="I165" s="55">
        <v>0.0037956693674156363</v>
      </c>
      <c r="J165" s="38" t="s">
        <v>341</v>
      </c>
      <c r="K165" s="36">
        <v>4</v>
      </c>
      <c r="L165" s="39">
        <v>17</v>
      </c>
      <c r="M165" s="30">
        <f>IF(B165="","",COUNTIF($D$3:D165,D165)-IF(D165="M",COUNTIF($Q$3:Q165,"M"))-IF(D165="F",COUNTIF($Q$3:Q165,"F")))</f>
        <v>21</v>
      </c>
      <c r="N165" s="2">
        <f t="shared" si="2"/>
        <v>163</v>
      </c>
    </row>
    <row r="166" spans="1:14" ht="15">
      <c r="A166" s="50">
        <v>164</v>
      </c>
      <c r="B166" s="34">
        <v>249</v>
      </c>
      <c r="C166" s="35" t="s">
        <v>233</v>
      </c>
      <c r="D166" s="36" t="s">
        <v>35</v>
      </c>
      <c r="E166" s="37" t="s">
        <v>49</v>
      </c>
      <c r="F166" s="36">
        <v>1962</v>
      </c>
      <c r="G166" s="51">
        <v>0.04561747684783768</v>
      </c>
      <c r="H166" s="52">
        <v>10.960711432326853</v>
      </c>
      <c r="I166" s="55">
        <v>0.003801456403986473</v>
      </c>
      <c r="J166" s="38" t="s">
        <v>332</v>
      </c>
      <c r="K166" s="36">
        <v>19</v>
      </c>
      <c r="L166" s="39">
        <v>2</v>
      </c>
      <c r="M166" s="30">
        <f>IF(B166="","",COUNTIF($D$3:D166,D166)-IF(D166="M",COUNTIF($Q$3:Q166,"M"))-IF(D166="F",COUNTIF($Q$3:Q166,"F")))</f>
        <v>143</v>
      </c>
      <c r="N166" s="2">
        <f t="shared" si="2"/>
        <v>164</v>
      </c>
    </row>
    <row r="167" spans="1:14" ht="15">
      <c r="A167" s="50">
        <v>165</v>
      </c>
      <c r="B167" s="34">
        <v>291</v>
      </c>
      <c r="C167" s="35" t="s">
        <v>234</v>
      </c>
      <c r="D167" s="36" t="s">
        <v>75</v>
      </c>
      <c r="E167" s="37" t="s">
        <v>93</v>
      </c>
      <c r="F167" s="36">
        <v>1970</v>
      </c>
      <c r="G167" s="51">
        <v>0.04565219907090068</v>
      </c>
      <c r="H167" s="52">
        <v>10.952374916780443</v>
      </c>
      <c r="I167" s="55">
        <v>0.0038043499225750566</v>
      </c>
      <c r="J167" s="38" t="s">
        <v>335</v>
      </c>
      <c r="K167" s="36">
        <v>6</v>
      </c>
      <c r="L167" s="39">
        <v>15</v>
      </c>
      <c r="M167" s="30">
        <f>IF(B167="","",COUNTIF($D$3:D167,D167)-IF(D167="M",COUNTIF($Q$3:Q167,"M"))-IF(D167="F",COUNTIF($Q$3:Q167,"F")))</f>
        <v>22</v>
      </c>
      <c r="N167" s="2">
        <f t="shared" si="2"/>
        <v>165</v>
      </c>
    </row>
    <row r="168" spans="1:14" ht="15">
      <c r="A168" s="50">
        <v>166</v>
      </c>
      <c r="B168" s="34">
        <v>318</v>
      </c>
      <c r="C168" s="35" t="s">
        <v>235</v>
      </c>
      <c r="D168" s="36" t="s">
        <v>35</v>
      </c>
      <c r="E168" s="37" t="s">
        <v>198</v>
      </c>
      <c r="F168" s="36">
        <v>1967</v>
      </c>
      <c r="G168" s="51">
        <v>0.04573321759380633</v>
      </c>
      <c r="H168" s="52">
        <v>10.93297227500816</v>
      </c>
      <c r="I168" s="55">
        <v>0.0038111014661505274</v>
      </c>
      <c r="J168" s="38" t="s">
        <v>333</v>
      </c>
      <c r="K168" s="36">
        <v>25</v>
      </c>
      <c r="L168" s="39">
        <v>2</v>
      </c>
      <c r="M168" s="30">
        <f>IF(B168="","",COUNTIF($D$3:D168,D168)-IF(D168="M",COUNTIF($Q$3:Q168,"M"))-IF(D168="F",COUNTIF($Q$3:Q168,"F")))</f>
        <v>144</v>
      </c>
      <c r="N168" s="2">
        <f t="shared" si="2"/>
        <v>166</v>
      </c>
    </row>
    <row r="169" spans="1:14" ht="15">
      <c r="A169" s="50">
        <v>167</v>
      </c>
      <c r="B169" s="34">
        <v>245</v>
      </c>
      <c r="C169" s="35" t="s">
        <v>236</v>
      </c>
      <c r="D169" s="36" t="s">
        <v>75</v>
      </c>
      <c r="E169" s="37" t="s">
        <v>49</v>
      </c>
      <c r="F169" s="36">
        <v>1972</v>
      </c>
      <c r="G169" s="51">
        <v>0.04589525462506572</v>
      </c>
      <c r="H169" s="52">
        <v>10.894372502880172</v>
      </c>
      <c r="I169" s="55">
        <v>0.0038246045520888097</v>
      </c>
      <c r="J169" s="38" t="s">
        <v>345</v>
      </c>
      <c r="K169" s="36">
        <v>3</v>
      </c>
      <c r="L169" s="39">
        <v>18</v>
      </c>
      <c r="M169" s="30">
        <f>IF(B169="","",COUNTIF($D$3:D169,D169)-IF(D169="M",COUNTIF($Q$3:Q169,"M"))-IF(D169="F",COUNTIF($Q$3:Q169,"F")))</f>
        <v>23</v>
      </c>
      <c r="N169" s="2">
        <f t="shared" si="2"/>
        <v>167</v>
      </c>
    </row>
    <row r="170" spans="1:14" ht="15">
      <c r="A170" s="50">
        <v>168</v>
      </c>
      <c r="B170" s="34">
        <v>138</v>
      </c>
      <c r="C170" s="35" t="s">
        <v>237</v>
      </c>
      <c r="D170" s="36" t="s">
        <v>35</v>
      </c>
      <c r="E170" s="37" t="s">
        <v>73</v>
      </c>
      <c r="F170" s="36">
        <v>1977</v>
      </c>
      <c r="G170" s="51">
        <v>0.04592997684812872</v>
      </c>
      <c r="H170" s="52">
        <v>10.8861365563778</v>
      </c>
      <c r="I170" s="55">
        <v>0.003827498070677393</v>
      </c>
      <c r="J170" s="38" t="s">
        <v>327</v>
      </c>
      <c r="K170" s="36">
        <v>22</v>
      </c>
      <c r="L170" s="39">
        <v>2</v>
      </c>
      <c r="M170" s="30">
        <f>IF(B170="","",COUNTIF($D$3:D170,D170)-IF(D170="M",COUNTIF($Q$3:Q170,"M"))-IF(D170="F",COUNTIF($Q$3:Q170,"F")))</f>
        <v>145</v>
      </c>
      <c r="N170" s="2">
        <f t="shared" si="2"/>
        <v>168</v>
      </c>
    </row>
    <row r="171" spans="1:14" ht="15">
      <c r="A171" s="50">
        <v>169</v>
      </c>
      <c r="B171" s="34">
        <v>277</v>
      </c>
      <c r="C171" s="35" t="s">
        <v>238</v>
      </c>
      <c r="D171" s="36" t="s">
        <v>75</v>
      </c>
      <c r="E171" s="37" t="s">
        <v>38</v>
      </c>
      <c r="F171" s="36">
        <v>1969</v>
      </c>
      <c r="G171" s="51">
        <v>0.045999421294254716</v>
      </c>
      <c r="H171" s="52">
        <v>10.869701964325571</v>
      </c>
      <c r="I171" s="55">
        <v>0.0038332851078545596</v>
      </c>
      <c r="J171" s="38" t="s">
        <v>335</v>
      </c>
      <c r="K171" s="36">
        <v>7</v>
      </c>
      <c r="L171" s="39">
        <v>14</v>
      </c>
      <c r="M171" s="30">
        <f>IF(B171="","",COUNTIF($D$3:D171,D171)-IF(D171="M",COUNTIF($Q$3:Q171,"M"))-IF(D171="F",COUNTIF($Q$3:Q171,"F")))</f>
        <v>24</v>
      </c>
      <c r="N171" s="2">
        <f t="shared" si="2"/>
        <v>169</v>
      </c>
    </row>
    <row r="172" spans="1:14" ht="15">
      <c r="A172" s="50">
        <v>170</v>
      </c>
      <c r="B172" s="34">
        <v>268</v>
      </c>
      <c r="C172" s="35" t="s">
        <v>239</v>
      </c>
      <c r="D172" s="36" t="s">
        <v>75</v>
      </c>
      <c r="E172" s="37" t="s">
        <v>38</v>
      </c>
      <c r="F172" s="36">
        <v>1971</v>
      </c>
      <c r="G172" s="51">
        <v>0.04605729166360106</v>
      </c>
      <c r="H172" s="52">
        <v>10.856044329570262</v>
      </c>
      <c r="I172" s="55">
        <v>0.003838107638633422</v>
      </c>
      <c r="J172" s="38" t="s">
        <v>335</v>
      </c>
      <c r="K172" s="36">
        <v>8</v>
      </c>
      <c r="L172" s="39">
        <v>13</v>
      </c>
      <c r="M172" s="30">
        <f>IF(B172="","",COUNTIF($D$3:D172,D172)-IF(D172="M",COUNTIF($Q$3:Q172,"M"))-IF(D172="F",COUNTIF($Q$3:Q172,"F")))</f>
        <v>25</v>
      </c>
      <c r="N172" s="2">
        <f t="shared" si="2"/>
        <v>170</v>
      </c>
    </row>
    <row r="173" spans="1:14" ht="15">
      <c r="A173" s="50">
        <v>171</v>
      </c>
      <c r="B173" s="34">
        <v>100</v>
      </c>
      <c r="C173" s="35" t="s">
        <v>240</v>
      </c>
      <c r="D173" s="36" t="s">
        <v>35</v>
      </c>
      <c r="E173" s="37" t="s">
        <v>52</v>
      </c>
      <c r="F173" s="36">
        <v>1977</v>
      </c>
      <c r="G173" s="51">
        <v>0.04616145833279006</v>
      </c>
      <c r="H173" s="52">
        <v>10.831546880416317</v>
      </c>
      <c r="I173" s="55">
        <v>0.003846788194399172</v>
      </c>
      <c r="J173" s="38" t="s">
        <v>327</v>
      </c>
      <c r="K173" s="36">
        <v>23</v>
      </c>
      <c r="L173" s="39">
        <v>2</v>
      </c>
      <c r="M173" s="30">
        <f>IF(B173="","",COUNTIF($D$3:D173,D173)-IF(D173="M",COUNTIF($Q$3:Q173,"M"))-IF(D173="F",COUNTIF($Q$3:Q173,"F")))</f>
        <v>146</v>
      </c>
      <c r="N173" s="2">
        <f t="shared" si="2"/>
        <v>171</v>
      </c>
    </row>
    <row r="174" spans="1:14" ht="15">
      <c r="A174" s="50">
        <v>172</v>
      </c>
      <c r="B174" s="34">
        <v>106</v>
      </c>
      <c r="C174" s="35" t="s">
        <v>241</v>
      </c>
      <c r="D174" s="36" t="s">
        <v>35</v>
      </c>
      <c r="E174" s="37" t="s">
        <v>52</v>
      </c>
      <c r="F174" s="36">
        <v>1985</v>
      </c>
      <c r="G174" s="51">
        <v>0.04618460647907341</v>
      </c>
      <c r="H174" s="52">
        <v>10.826118010262872</v>
      </c>
      <c r="I174" s="55">
        <v>0.0038487172065894506</v>
      </c>
      <c r="J174" s="38" t="s">
        <v>328</v>
      </c>
      <c r="K174" s="36">
        <v>12</v>
      </c>
      <c r="L174" s="39">
        <v>9</v>
      </c>
      <c r="M174" s="30">
        <f>IF(B174="","",COUNTIF($D$3:D174,D174)-IF(D174="M",COUNTIF($Q$3:Q174,"M"))-IF(D174="F",COUNTIF($Q$3:Q174,"F")))</f>
        <v>147</v>
      </c>
      <c r="N174" s="2">
        <f t="shared" si="2"/>
        <v>172</v>
      </c>
    </row>
    <row r="175" spans="1:14" ht="15">
      <c r="A175" s="50">
        <v>173</v>
      </c>
      <c r="B175" s="34">
        <v>122</v>
      </c>
      <c r="C175" s="35" t="s">
        <v>242</v>
      </c>
      <c r="D175" s="36" t="s">
        <v>35</v>
      </c>
      <c r="E175" s="37" t="s">
        <v>174</v>
      </c>
      <c r="F175" s="36">
        <v>1946</v>
      </c>
      <c r="G175" s="51">
        <v>0.04621932870213641</v>
      </c>
      <c r="H175" s="52">
        <v>10.817984900262914</v>
      </c>
      <c r="I175" s="55">
        <v>0.003851610725178034</v>
      </c>
      <c r="J175" s="38" t="s">
        <v>344</v>
      </c>
      <c r="K175" s="36">
        <v>5</v>
      </c>
      <c r="L175" s="39">
        <v>16</v>
      </c>
      <c r="M175" s="30">
        <f>IF(B175="","",COUNTIF($D$3:D175,D175)-IF(D175="M",COUNTIF($Q$3:Q175,"M"))-IF(D175="F",COUNTIF($Q$3:Q175,"F")))</f>
        <v>148</v>
      </c>
      <c r="N175" s="2">
        <f t="shared" si="2"/>
        <v>173</v>
      </c>
    </row>
    <row r="176" spans="1:14" ht="15">
      <c r="A176" s="50">
        <v>174</v>
      </c>
      <c r="B176" s="34">
        <v>127</v>
      </c>
      <c r="C176" s="35" t="s">
        <v>243</v>
      </c>
      <c r="D176" s="36" t="s">
        <v>35</v>
      </c>
      <c r="E176" s="37" t="s">
        <v>73</v>
      </c>
      <c r="F176" s="36">
        <v>1952</v>
      </c>
      <c r="G176" s="51">
        <v>0.04625405092519941</v>
      </c>
      <c r="H176" s="52">
        <v>10.809864001070615</v>
      </c>
      <c r="I176" s="55">
        <v>0.0038545042437666175</v>
      </c>
      <c r="J176" s="38" t="s">
        <v>336</v>
      </c>
      <c r="K176" s="36">
        <v>12</v>
      </c>
      <c r="L176" s="39">
        <v>9</v>
      </c>
      <c r="M176" s="30">
        <f>IF(B176="","",COUNTIF($D$3:D176,D176)-IF(D176="M",COUNTIF($Q$3:Q176,"M"))-IF(D176="F",COUNTIF($Q$3:Q176,"F")))</f>
        <v>149</v>
      </c>
      <c r="N176" s="2">
        <f t="shared" si="2"/>
        <v>174</v>
      </c>
    </row>
    <row r="177" spans="1:14" ht="15">
      <c r="A177" s="50">
        <v>175</v>
      </c>
      <c r="B177" s="34">
        <v>152</v>
      </c>
      <c r="C177" s="35" t="s">
        <v>244</v>
      </c>
      <c r="D177" s="36" t="s">
        <v>35</v>
      </c>
      <c r="E177" s="37" t="s">
        <v>98</v>
      </c>
      <c r="F177" s="36">
        <v>1957</v>
      </c>
      <c r="G177" s="51">
        <v>0.0463003472177661</v>
      </c>
      <c r="H177" s="52">
        <v>10.799055083719608</v>
      </c>
      <c r="I177" s="55">
        <v>0.003858362268147175</v>
      </c>
      <c r="J177" s="38" t="s">
        <v>334</v>
      </c>
      <c r="K177" s="36">
        <v>17</v>
      </c>
      <c r="L177" s="39">
        <v>4</v>
      </c>
      <c r="M177" s="30">
        <f>IF(B177="","",COUNTIF($D$3:D177,D177)-IF(D177="M",COUNTIF($Q$3:Q177,"M"))-IF(D177="F",COUNTIF($Q$3:Q177,"F")))</f>
        <v>150</v>
      </c>
      <c r="N177" s="2">
        <f t="shared" si="2"/>
        <v>175</v>
      </c>
    </row>
    <row r="178" spans="1:14" ht="15">
      <c r="A178" s="50">
        <v>176</v>
      </c>
      <c r="B178" s="34">
        <v>6</v>
      </c>
      <c r="C178" s="35" t="s">
        <v>245</v>
      </c>
      <c r="D178" s="36" t="s">
        <v>35</v>
      </c>
      <c r="E178" s="37" t="s">
        <v>148</v>
      </c>
      <c r="F178" s="36">
        <v>1966</v>
      </c>
      <c r="G178" s="51">
        <v>0.04632349537132541</v>
      </c>
      <c r="H178" s="52">
        <v>10.79365872527624</v>
      </c>
      <c r="I178" s="55">
        <v>0.003860291280943784</v>
      </c>
      <c r="J178" s="38" t="s">
        <v>332</v>
      </c>
      <c r="K178" s="36">
        <v>20</v>
      </c>
      <c r="L178" s="39">
        <v>2</v>
      </c>
      <c r="M178" s="30">
        <f>IF(B178="","",COUNTIF($D$3:D178,D178)-IF(D178="M",COUNTIF($Q$3:Q178,"M"))-IF(D178="F",COUNTIF($Q$3:Q178,"F")))</f>
        <v>151</v>
      </c>
      <c r="N178" s="2">
        <f t="shared" si="2"/>
        <v>176</v>
      </c>
    </row>
    <row r="179" spans="1:14" ht="15">
      <c r="A179" s="50">
        <v>177</v>
      </c>
      <c r="B179" s="34">
        <v>224</v>
      </c>
      <c r="C179" s="35" t="s">
        <v>246</v>
      </c>
      <c r="D179" s="36" t="s">
        <v>35</v>
      </c>
      <c r="E179" s="37" t="s">
        <v>49</v>
      </c>
      <c r="F179" s="36">
        <v>1983</v>
      </c>
      <c r="G179" s="51">
        <v>0.04645081018679775</v>
      </c>
      <c r="H179" s="52">
        <v>10.764074899647497</v>
      </c>
      <c r="I179" s="55">
        <v>0.003870900848899813</v>
      </c>
      <c r="J179" s="38" t="s">
        <v>328</v>
      </c>
      <c r="K179" s="36">
        <v>13</v>
      </c>
      <c r="L179" s="39">
        <v>8</v>
      </c>
      <c r="M179" s="30">
        <f>IF(B179="","",COUNTIF($D$3:D179,D179)-IF(D179="M",COUNTIF($Q$3:Q179,"M"))-IF(D179="F",COUNTIF($Q$3:Q179,"F")))</f>
        <v>152</v>
      </c>
      <c r="N179" s="2">
        <f t="shared" si="2"/>
        <v>177</v>
      </c>
    </row>
    <row r="180" spans="1:14" ht="15">
      <c r="A180" s="50">
        <v>178</v>
      </c>
      <c r="B180" s="34">
        <v>140</v>
      </c>
      <c r="C180" s="35" t="s">
        <v>247</v>
      </c>
      <c r="D180" s="36" t="s">
        <v>35</v>
      </c>
      <c r="E180" s="37" t="s">
        <v>102</v>
      </c>
      <c r="F180" s="36">
        <v>1963</v>
      </c>
      <c r="G180" s="51">
        <v>0.046566550925490446</v>
      </c>
      <c r="H180" s="52">
        <v>10.737320889409075</v>
      </c>
      <c r="I180" s="55">
        <v>0.003880545910457537</v>
      </c>
      <c r="J180" s="38" t="s">
        <v>332</v>
      </c>
      <c r="K180" s="36">
        <v>21</v>
      </c>
      <c r="L180" s="39">
        <v>2</v>
      </c>
      <c r="M180" s="30">
        <f>IF(B180="","",COUNTIF($D$3:D180,D180)-IF(D180="M",COUNTIF($Q$3:Q180,"M"))-IF(D180="F",COUNTIF($Q$3:Q180,"F")))</f>
        <v>153</v>
      </c>
      <c r="N180" s="2">
        <f t="shared" si="2"/>
        <v>178</v>
      </c>
    </row>
    <row r="181" spans="1:14" ht="15">
      <c r="A181" s="50">
        <v>179</v>
      </c>
      <c r="B181" s="34">
        <v>239</v>
      </c>
      <c r="C181" s="35" t="s">
        <v>248</v>
      </c>
      <c r="D181" s="36" t="s">
        <v>35</v>
      </c>
      <c r="E181" s="37" t="s">
        <v>49</v>
      </c>
      <c r="F181" s="36">
        <v>1969</v>
      </c>
      <c r="G181" s="51">
        <v>0.046589699071773794</v>
      </c>
      <c r="H181" s="52">
        <v>10.731986039010998</v>
      </c>
      <c r="I181" s="55">
        <v>0.003882474922647816</v>
      </c>
      <c r="J181" s="38" t="s">
        <v>333</v>
      </c>
      <c r="K181" s="36">
        <v>26</v>
      </c>
      <c r="L181" s="39">
        <v>2</v>
      </c>
      <c r="M181" s="30">
        <f>IF(B181="","",COUNTIF($D$3:D181,D181)-IF(D181="M",COUNTIF($Q$3:Q181,"M"))-IF(D181="F",COUNTIF($Q$3:Q181,"F")))</f>
        <v>154</v>
      </c>
      <c r="N181" s="2">
        <f t="shared" si="2"/>
        <v>179</v>
      </c>
    </row>
    <row r="182" spans="1:14" ht="15">
      <c r="A182" s="50">
        <v>180</v>
      </c>
      <c r="B182" s="34">
        <v>163</v>
      </c>
      <c r="C182" s="35" t="s">
        <v>249</v>
      </c>
      <c r="D182" s="36" t="s">
        <v>35</v>
      </c>
      <c r="E182" s="37" t="s">
        <v>98</v>
      </c>
      <c r="F182" s="36">
        <v>1967</v>
      </c>
      <c r="G182" s="51">
        <v>0.04661284721805714</v>
      </c>
      <c r="H182" s="52">
        <v>10.726656487233571</v>
      </c>
      <c r="I182" s="55">
        <v>0.003884403934838095</v>
      </c>
      <c r="J182" s="38" t="s">
        <v>333</v>
      </c>
      <c r="K182" s="36">
        <v>27</v>
      </c>
      <c r="L182" s="39">
        <v>2</v>
      </c>
      <c r="M182" s="30">
        <f>IF(B182="","",COUNTIF($D$3:D182,D182)-IF(D182="M",COUNTIF($Q$3:Q182,"M"))-IF(D182="F",COUNTIF($Q$3:Q182,"F")))</f>
        <v>155</v>
      </c>
      <c r="N182" s="2">
        <f t="shared" si="2"/>
        <v>180</v>
      </c>
    </row>
    <row r="183" spans="1:14" ht="15">
      <c r="A183" s="50">
        <v>181</v>
      </c>
      <c r="B183" s="34">
        <v>247</v>
      </c>
      <c r="C183" s="35" t="s">
        <v>250</v>
      </c>
      <c r="D183" s="36" t="s">
        <v>75</v>
      </c>
      <c r="E183" s="37" t="s">
        <v>49</v>
      </c>
      <c r="F183" s="36">
        <v>1979</v>
      </c>
      <c r="G183" s="51">
        <v>0.04665914351789979</v>
      </c>
      <c r="H183" s="52">
        <v>10.71601324632514</v>
      </c>
      <c r="I183" s="55">
        <v>0.0038882619598249826</v>
      </c>
      <c r="J183" s="38" t="s">
        <v>337</v>
      </c>
      <c r="K183" s="36">
        <v>4</v>
      </c>
      <c r="L183" s="39">
        <v>17</v>
      </c>
      <c r="M183" s="30">
        <f>IF(B183="","",COUNTIF($D$3:D183,D183)-IF(D183="M",COUNTIF($Q$3:Q183,"M"))-IF(D183="F",COUNTIF($Q$3:Q183,"F")))</f>
        <v>26</v>
      </c>
      <c r="N183" s="2">
        <f t="shared" si="2"/>
        <v>181</v>
      </c>
    </row>
    <row r="184" spans="1:14" ht="15">
      <c r="A184" s="50">
        <v>182</v>
      </c>
      <c r="B184" s="34">
        <v>350</v>
      </c>
      <c r="C184" s="35" t="s">
        <v>251</v>
      </c>
      <c r="D184" s="36" t="s">
        <v>35</v>
      </c>
      <c r="E184" s="37" t="s">
        <v>146</v>
      </c>
      <c r="F184" s="36">
        <v>1964</v>
      </c>
      <c r="G184" s="51">
        <v>0.046740162033529487</v>
      </c>
      <c r="H184" s="52">
        <v>10.697438311003722</v>
      </c>
      <c r="I184" s="55">
        <v>0.0038950135027941237</v>
      </c>
      <c r="J184" s="38" t="s">
        <v>332</v>
      </c>
      <c r="K184" s="36">
        <v>22</v>
      </c>
      <c r="L184" s="39">
        <v>2</v>
      </c>
      <c r="M184" s="30">
        <f>IF(B184="","",COUNTIF($D$3:D184,D184)-IF(D184="M",COUNTIF($Q$3:Q184,"M"))-IF(D184="F",COUNTIF($Q$3:Q184,"F")))</f>
        <v>156</v>
      </c>
      <c r="N184" s="2">
        <f t="shared" si="2"/>
        <v>182</v>
      </c>
    </row>
    <row r="185" spans="1:14" ht="15">
      <c r="A185" s="50">
        <v>183</v>
      </c>
      <c r="B185" s="34">
        <v>10</v>
      </c>
      <c r="C185" s="35" t="s">
        <v>252</v>
      </c>
      <c r="D185" s="36" t="s">
        <v>35</v>
      </c>
      <c r="E185" s="37" t="s">
        <v>148</v>
      </c>
      <c r="F185" s="36">
        <v>1967</v>
      </c>
      <c r="G185" s="51">
        <v>0.04685590277949814</v>
      </c>
      <c r="H185" s="52">
        <v>10.671014116470628</v>
      </c>
      <c r="I185" s="55">
        <v>0.003904658564958178</v>
      </c>
      <c r="J185" s="38" t="s">
        <v>333</v>
      </c>
      <c r="K185" s="36">
        <v>28</v>
      </c>
      <c r="L185" s="39">
        <v>2</v>
      </c>
      <c r="M185" s="30">
        <f>IF(B185="","",COUNTIF($D$3:D185,D185)-IF(D185="M",COUNTIF($Q$3:Q185,"M"))-IF(D185="F",COUNTIF($Q$3:Q185,"F")))</f>
        <v>157</v>
      </c>
      <c r="N185" s="2">
        <f t="shared" si="2"/>
        <v>183</v>
      </c>
    </row>
    <row r="186" spans="1:14" ht="15">
      <c r="A186" s="50">
        <v>184</v>
      </c>
      <c r="B186" s="34">
        <v>263</v>
      </c>
      <c r="C186" s="35" t="s">
        <v>253</v>
      </c>
      <c r="D186" s="36" t="s">
        <v>35</v>
      </c>
      <c r="E186" s="37" t="s">
        <v>49</v>
      </c>
      <c r="F186" s="36">
        <v>1948</v>
      </c>
      <c r="G186" s="51">
        <v>0.046879050925781485</v>
      </c>
      <c r="H186" s="52">
        <v>10.665744935655711</v>
      </c>
      <c r="I186" s="55">
        <v>0.003906587577148457</v>
      </c>
      <c r="J186" s="38" t="s">
        <v>339</v>
      </c>
      <c r="K186" s="36">
        <v>3</v>
      </c>
      <c r="L186" s="39">
        <v>18</v>
      </c>
      <c r="M186" s="30">
        <f>IF(B186="","",COUNTIF($D$3:D186,D186)-IF(D186="M",COUNTIF($Q$3:Q186,"M"))-IF(D186="F",COUNTIF($Q$3:Q186,"F")))</f>
        <v>158</v>
      </c>
      <c r="N186" s="2">
        <f t="shared" si="2"/>
        <v>184</v>
      </c>
    </row>
    <row r="187" spans="1:14" ht="15">
      <c r="A187" s="50">
        <v>185</v>
      </c>
      <c r="B187" s="34">
        <v>129</v>
      </c>
      <c r="C187" s="35" t="s">
        <v>254</v>
      </c>
      <c r="D187" s="36" t="s">
        <v>35</v>
      </c>
      <c r="E187" s="37" t="s">
        <v>73</v>
      </c>
      <c r="F187" s="36">
        <v>1959</v>
      </c>
      <c r="G187" s="51">
        <v>0.04699479166447418</v>
      </c>
      <c r="H187" s="52">
        <v>10.639476892882497</v>
      </c>
      <c r="I187" s="55">
        <v>0.003916232638706181</v>
      </c>
      <c r="J187" s="38" t="s">
        <v>334</v>
      </c>
      <c r="K187" s="36">
        <v>18</v>
      </c>
      <c r="L187" s="39">
        <v>3</v>
      </c>
      <c r="M187" s="30">
        <f>IF(B187="","",COUNTIF($D$3:D187,D187)-IF(D187="M",COUNTIF($Q$3:Q187,"M"))-IF(D187="F",COUNTIF($Q$3:Q187,"F")))</f>
        <v>159</v>
      </c>
      <c r="N187" s="2">
        <f t="shared" si="2"/>
        <v>185</v>
      </c>
    </row>
    <row r="188" spans="1:14" ht="15">
      <c r="A188" s="50">
        <v>186</v>
      </c>
      <c r="B188" s="34">
        <v>373</v>
      </c>
      <c r="C188" s="35" t="s">
        <v>255</v>
      </c>
      <c r="D188" s="36" t="s">
        <v>35</v>
      </c>
      <c r="E188" s="37" t="s">
        <v>104</v>
      </c>
      <c r="F188" s="36">
        <v>1966</v>
      </c>
      <c r="G188" s="51">
        <v>0.04702951388753718</v>
      </c>
      <c r="H188" s="52">
        <v>10.63162169176705</v>
      </c>
      <c r="I188" s="55">
        <v>0.003919126157294765</v>
      </c>
      <c r="J188" s="38" t="s">
        <v>332</v>
      </c>
      <c r="K188" s="36">
        <v>23</v>
      </c>
      <c r="L188" s="39">
        <v>2</v>
      </c>
      <c r="M188" s="30">
        <f>IF(B188="","",COUNTIF($D$3:D188,D188)-IF(D188="M",COUNTIF($Q$3:Q188,"M"))-IF(D188="F",COUNTIF($Q$3:Q188,"F")))</f>
        <v>160</v>
      </c>
      <c r="N188" s="2">
        <f t="shared" si="2"/>
        <v>186</v>
      </c>
    </row>
    <row r="189" spans="1:14" ht="15">
      <c r="A189" s="50">
        <v>187</v>
      </c>
      <c r="B189" s="34">
        <v>296</v>
      </c>
      <c r="C189" s="35" t="s">
        <v>256</v>
      </c>
      <c r="D189" s="36" t="s">
        <v>35</v>
      </c>
      <c r="E189" s="37" t="s">
        <v>68</v>
      </c>
      <c r="F189" s="36">
        <v>1956</v>
      </c>
      <c r="G189" s="51">
        <v>0.047168402779789176</v>
      </c>
      <c r="H189" s="52">
        <v>10.600316536777903</v>
      </c>
      <c r="I189" s="55">
        <v>0.003930700231649098</v>
      </c>
      <c r="J189" s="38" t="s">
        <v>336</v>
      </c>
      <c r="K189" s="36">
        <v>13</v>
      </c>
      <c r="L189" s="39">
        <v>8</v>
      </c>
      <c r="M189" s="30">
        <f>IF(B189="","",COUNTIF($D$3:D189,D189)-IF(D189="M",COUNTIF($Q$3:Q189,"M"))-IF(D189="F",COUNTIF($Q$3:Q189,"F")))</f>
        <v>161</v>
      </c>
      <c r="N189" s="2">
        <f t="shared" si="2"/>
        <v>187</v>
      </c>
    </row>
    <row r="190" spans="1:14" ht="15">
      <c r="A190" s="50">
        <v>188</v>
      </c>
      <c r="B190" s="34">
        <v>11</v>
      </c>
      <c r="C190" s="35" t="s">
        <v>257</v>
      </c>
      <c r="D190" s="36" t="s">
        <v>35</v>
      </c>
      <c r="E190" s="37" t="s">
        <v>148</v>
      </c>
      <c r="F190" s="36">
        <v>1968</v>
      </c>
      <c r="G190" s="51">
        <v>0.047330439811048564</v>
      </c>
      <c r="H190" s="52">
        <v>10.564026068553089</v>
      </c>
      <c r="I190" s="55">
        <v>0.00394420331758738</v>
      </c>
      <c r="J190" s="38" t="s">
        <v>333</v>
      </c>
      <c r="K190" s="36">
        <v>29</v>
      </c>
      <c r="L190" s="39">
        <v>2</v>
      </c>
      <c r="M190" s="30">
        <f>IF(B190="","",COUNTIF($D$3:D190,D190)-IF(D190="M",COUNTIF($Q$3:Q190,"M"))-IF(D190="F",COUNTIF($Q$3:Q190,"F")))</f>
        <v>162</v>
      </c>
      <c r="N190" s="2">
        <f t="shared" si="2"/>
        <v>188</v>
      </c>
    </row>
    <row r="191" spans="1:14" ht="15">
      <c r="A191" s="50">
        <v>189</v>
      </c>
      <c r="B191" s="34">
        <v>29</v>
      </c>
      <c r="C191" s="35" t="s">
        <v>258</v>
      </c>
      <c r="D191" s="36" t="s">
        <v>35</v>
      </c>
      <c r="E191" s="37" t="s">
        <v>36</v>
      </c>
      <c r="F191" s="36">
        <v>1974</v>
      </c>
      <c r="G191" s="51">
        <v>0.047376736110891216</v>
      </c>
      <c r="H191" s="52">
        <v>10.5537029572845</v>
      </c>
      <c r="I191" s="55">
        <v>0.003948061342574268</v>
      </c>
      <c r="J191" s="38" t="s">
        <v>330</v>
      </c>
      <c r="K191" s="36">
        <v>31</v>
      </c>
      <c r="L191" s="39">
        <v>2</v>
      </c>
      <c r="M191" s="30">
        <f>IF(B191="","",COUNTIF($D$3:D191,D191)-IF(D191="M",COUNTIF($Q$3:Q191,"M"))-IF(D191="F",COUNTIF($Q$3:Q191,"F")))</f>
        <v>163</v>
      </c>
      <c r="N191" s="2">
        <f t="shared" si="2"/>
        <v>189</v>
      </c>
    </row>
    <row r="192" spans="1:14" ht="15">
      <c r="A192" s="50">
        <v>190</v>
      </c>
      <c r="B192" s="34">
        <v>77</v>
      </c>
      <c r="C192" s="35" t="s">
        <v>259</v>
      </c>
      <c r="D192" s="36" t="s">
        <v>35</v>
      </c>
      <c r="E192" s="37" t="s">
        <v>42</v>
      </c>
      <c r="F192" s="36">
        <v>1969</v>
      </c>
      <c r="G192" s="51">
        <v>0.04757349537248956</v>
      </c>
      <c r="H192" s="52">
        <v>10.51005388788683</v>
      </c>
      <c r="I192" s="55">
        <v>0.003964457947707463</v>
      </c>
      <c r="J192" s="38" t="s">
        <v>333</v>
      </c>
      <c r="K192" s="36">
        <v>30</v>
      </c>
      <c r="L192" s="39">
        <v>2</v>
      </c>
      <c r="M192" s="30">
        <f>IF(B192="","",COUNTIF($D$3:D192,D192)-IF(D192="M",COUNTIF($Q$3:Q192,"M"))-IF(D192="F",COUNTIF($Q$3:Q192,"F")))</f>
        <v>164</v>
      </c>
      <c r="N192" s="2">
        <f t="shared" si="2"/>
        <v>190</v>
      </c>
    </row>
    <row r="193" spans="1:14" ht="15">
      <c r="A193" s="50">
        <v>191</v>
      </c>
      <c r="B193" s="34">
        <v>40</v>
      </c>
      <c r="C193" s="35" t="s">
        <v>260</v>
      </c>
      <c r="D193" s="36" t="s">
        <v>35</v>
      </c>
      <c r="E193" s="37" t="s">
        <v>36</v>
      </c>
      <c r="F193" s="36">
        <v>1984</v>
      </c>
      <c r="G193" s="51">
        <v>0.0476776620344026</v>
      </c>
      <c r="H193" s="52">
        <v>10.487091410632022</v>
      </c>
      <c r="I193" s="55">
        <v>0.003973138502866884</v>
      </c>
      <c r="J193" s="38" t="s">
        <v>328</v>
      </c>
      <c r="K193" s="36">
        <v>14</v>
      </c>
      <c r="L193" s="39">
        <v>7</v>
      </c>
      <c r="M193" s="30">
        <f>IF(B193="","",COUNTIF($D$3:D193,D193)-IF(D193="M",COUNTIF($Q$3:Q193,"M"))-IF(D193="F",COUNTIF($Q$3:Q193,"F")))</f>
        <v>165</v>
      </c>
      <c r="N193" s="2">
        <f t="shared" si="2"/>
        <v>191</v>
      </c>
    </row>
    <row r="194" spans="1:14" ht="15">
      <c r="A194" s="50">
        <v>192</v>
      </c>
      <c r="B194" s="34">
        <v>198</v>
      </c>
      <c r="C194" s="35" t="s">
        <v>261</v>
      </c>
      <c r="D194" s="36" t="s">
        <v>75</v>
      </c>
      <c r="E194" s="37" t="s">
        <v>46</v>
      </c>
      <c r="F194" s="36">
        <v>1993</v>
      </c>
      <c r="G194" s="51">
        <v>0.04775868055730825</v>
      </c>
      <c r="H194" s="52">
        <v>10.469300955666535</v>
      </c>
      <c r="I194" s="55">
        <v>0.003979890046442354</v>
      </c>
      <c r="J194" s="38" t="s">
        <v>338</v>
      </c>
      <c r="K194" s="36">
        <v>2</v>
      </c>
      <c r="L194" s="39">
        <v>19</v>
      </c>
      <c r="M194" s="30">
        <f>IF(B194="","",COUNTIF($D$3:D194,D194)-IF(D194="M",COUNTIF($Q$3:Q194,"M"))-IF(D194="F",COUNTIF($Q$3:Q194,"F")))</f>
        <v>27</v>
      </c>
      <c r="N194" s="2">
        <f t="shared" si="2"/>
        <v>192</v>
      </c>
    </row>
    <row r="195" spans="1:14" ht="15">
      <c r="A195" s="50">
        <v>193</v>
      </c>
      <c r="B195" s="34">
        <v>120</v>
      </c>
      <c r="C195" s="35" t="s">
        <v>262</v>
      </c>
      <c r="D195" s="36" t="s">
        <v>35</v>
      </c>
      <c r="E195" s="37" t="s">
        <v>174</v>
      </c>
      <c r="F195" s="36">
        <v>1961</v>
      </c>
      <c r="G195" s="51">
        <v>0.0477818287035916</v>
      </c>
      <c r="H195" s="52">
        <v>10.464229050371541</v>
      </c>
      <c r="I195" s="55">
        <v>0.003981819058632634</v>
      </c>
      <c r="J195" s="38" t="s">
        <v>334</v>
      </c>
      <c r="K195" s="36">
        <v>19</v>
      </c>
      <c r="L195" s="39">
        <v>2</v>
      </c>
      <c r="M195" s="30">
        <f>IF(B195="","",COUNTIF($D$3:D195,D195)-IF(D195="M",COUNTIF($Q$3:Q195,"M"))-IF(D195="F",COUNTIF($Q$3:Q195,"F")))</f>
        <v>166</v>
      </c>
      <c r="N195" s="2">
        <f t="shared" si="2"/>
        <v>193</v>
      </c>
    </row>
    <row r="196" spans="1:14" ht="15">
      <c r="A196" s="50">
        <v>194</v>
      </c>
      <c r="B196" s="34">
        <v>250</v>
      </c>
      <c r="C196" s="35" t="s">
        <v>263</v>
      </c>
      <c r="D196" s="36" t="s">
        <v>75</v>
      </c>
      <c r="E196" s="37" t="s">
        <v>49</v>
      </c>
      <c r="F196" s="36">
        <v>1972</v>
      </c>
      <c r="G196" s="51">
        <v>0.047874421296000946</v>
      </c>
      <c r="H196" s="52">
        <v>10.443990474758303</v>
      </c>
      <c r="I196" s="55">
        <v>0.003989535108000079</v>
      </c>
      <c r="J196" s="38" t="s">
        <v>345</v>
      </c>
      <c r="K196" s="36">
        <v>4</v>
      </c>
      <c r="L196" s="39">
        <v>17</v>
      </c>
      <c r="M196" s="30">
        <f>IF(B196="","",COUNTIF($D$3:D196,D196)-IF(D196="M",COUNTIF($Q$3:Q196,"M"))-IF(D196="F",COUNTIF($Q$3:Q196,"F")))</f>
        <v>28</v>
      </c>
      <c r="N196" s="2">
        <f aca="true" t="shared" si="3" ref="N196:N258">A196</f>
        <v>194</v>
      </c>
    </row>
    <row r="197" spans="1:14" ht="15">
      <c r="A197" s="50">
        <v>195</v>
      </c>
      <c r="B197" s="34">
        <v>226</v>
      </c>
      <c r="C197" s="35" t="s">
        <v>264</v>
      </c>
      <c r="D197" s="36" t="s">
        <v>35</v>
      </c>
      <c r="E197" s="37" t="s">
        <v>49</v>
      </c>
      <c r="F197" s="36">
        <v>1961</v>
      </c>
      <c r="G197" s="51">
        <v>0.047897569442284293</v>
      </c>
      <c r="H197" s="52">
        <v>10.438943057486268</v>
      </c>
      <c r="I197" s="55">
        <v>0.003991464120190358</v>
      </c>
      <c r="J197" s="38" t="s">
        <v>334</v>
      </c>
      <c r="K197" s="36">
        <v>20</v>
      </c>
      <c r="L197" s="39">
        <v>2</v>
      </c>
      <c r="M197" s="30">
        <f>IF(B197="","",COUNTIF($D$3:D197,D197)-IF(D197="M",COUNTIF($Q$3:Q197,"M"))-IF(D197="F",COUNTIF($Q$3:Q197,"F")))</f>
        <v>167</v>
      </c>
      <c r="N197" s="2">
        <f t="shared" si="3"/>
        <v>195</v>
      </c>
    </row>
    <row r="198" spans="1:14" ht="15">
      <c r="A198" s="50">
        <v>196</v>
      </c>
      <c r="B198" s="34">
        <v>9</v>
      </c>
      <c r="C198" s="35" t="s">
        <v>265</v>
      </c>
      <c r="D198" s="36" t="s">
        <v>75</v>
      </c>
      <c r="E198" s="37" t="s">
        <v>148</v>
      </c>
      <c r="F198" s="36">
        <v>1969</v>
      </c>
      <c r="G198" s="51">
        <v>0.04792071758856764</v>
      </c>
      <c r="H198" s="52">
        <v>10.433900516533251</v>
      </c>
      <c r="I198" s="55">
        <v>0.003993393132380636</v>
      </c>
      <c r="J198" s="38" t="s">
        <v>335</v>
      </c>
      <c r="K198" s="36">
        <v>9</v>
      </c>
      <c r="L198" s="39">
        <v>12</v>
      </c>
      <c r="M198" s="30">
        <f>IF(B198="","",COUNTIF($D$3:D198,D198)-IF(D198="M",COUNTIF($Q$3:Q198,"M"))-IF(D198="F",COUNTIF($Q$3:Q198,"F")))</f>
        <v>29</v>
      </c>
      <c r="N198" s="2">
        <f t="shared" si="3"/>
        <v>196</v>
      </c>
    </row>
    <row r="199" spans="1:14" ht="15">
      <c r="A199" s="50">
        <v>197</v>
      </c>
      <c r="B199" s="34">
        <v>197</v>
      </c>
      <c r="C199" s="35" t="s">
        <v>266</v>
      </c>
      <c r="D199" s="36" t="s">
        <v>75</v>
      </c>
      <c r="E199" s="37" t="s">
        <v>46</v>
      </c>
      <c r="F199" s="36">
        <v>1967</v>
      </c>
      <c r="G199" s="51">
        <v>0.04793229166534729</v>
      </c>
      <c r="H199" s="52">
        <v>10.431381071676896</v>
      </c>
      <c r="I199" s="55">
        <v>0.003994357638778941</v>
      </c>
      <c r="J199" s="38" t="s">
        <v>335</v>
      </c>
      <c r="K199" s="36">
        <v>10</v>
      </c>
      <c r="L199" s="39">
        <v>11</v>
      </c>
      <c r="M199" s="30">
        <f>IF(B199="","",COUNTIF($D$3:D199,D199)-IF(D199="M",COUNTIF($Q$3:Q199,"M"))-IF(D199="F",COUNTIF($Q$3:Q199,"F")))</f>
        <v>30</v>
      </c>
      <c r="N199" s="2">
        <f t="shared" si="3"/>
        <v>197</v>
      </c>
    </row>
    <row r="200" spans="1:14" ht="15">
      <c r="A200" s="50">
        <v>198</v>
      </c>
      <c r="B200" s="34">
        <v>1</v>
      </c>
      <c r="C200" s="35" t="s">
        <v>267</v>
      </c>
      <c r="D200" s="36" t="s">
        <v>75</v>
      </c>
      <c r="E200" s="37" t="s">
        <v>215</v>
      </c>
      <c r="F200" s="36">
        <v>1962</v>
      </c>
      <c r="G200" s="51">
        <v>0.048048032404039986</v>
      </c>
      <c r="H200" s="52">
        <v>10.406253388181591</v>
      </c>
      <c r="I200" s="55">
        <v>0.004004002700336666</v>
      </c>
      <c r="J200" s="38" t="s">
        <v>340</v>
      </c>
      <c r="K200" s="36">
        <v>3</v>
      </c>
      <c r="L200" s="39">
        <v>18</v>
      </c>
      <c r="M200" s="30">
        <f>IF(B200="","",COUNTIF($D$3:D200,D200)-IF(D200="M",COUNTIF($Q$3:Q200,"M"))-IF(D200="F",COUNTIF($Q$3:Q200,"F")))</f>
        <v>31</v>
      </c>
      <c r="N200" s="2">
        <f t="shared" si="3"/>
        <v>198</v>
      </c>
    </row>
    <row r="201" spans="1:14" ht="15">
      <c r="A201" s="50">
        <v>199</v>
      </c>
      <c r="B201" s="34">
        <v>150</v>
      </c>
      <c r="C201" s="35" t="s">
        <v>268</v>
      </c>
      <c r="D201" s="36" t="s">
        <v>35</v>
      </c>
      <c r="E201" s="37" t="s">
        <v>98</v>
      </c>
      <c r="F201" s="36">
        <v>1953</v>
      </c>
      <c r="G201" s="51">
        <v>0.04805960648081964</v>
      </c>
      <c r="H201" s="52">
        <v>10.403747275782369</v>
      </c>
      <c r="I201" s="55">
        <v>0.00400496720673497</v>
      </c>
      <c r="J201" s="38" t="s">
        <v>336</v>
      </c>
      <c r="K201" s="36">
        <v>14</v>
      </c>
      <c r="L201" s="39">
        <v>7</v>
      </c>
      <c r="M201" s="30">
        <f>IF(B201="","",COUNTIF($D$3:D201,D201)-IF(D201="M",COUNTIF($Q$3:Q201,"M"))-IF(D201="F",COUNTIF($Q$3:Q201,"F")))</f>
        <v>168</v>
      </c>
      <c r="N201" s="2">
        <f t="shared" si="3"/>
        <v>199</v>
      </c>
    </row>
    <row r="202" spans="1:14" ht="15">
      <c r="A202" s="50">
        <v>200</v>
      </c>
      <c r="B202" s="34">
        <v>267</v>
      </c>
      <c r="C202" s="35" t="s">
        <v>269</v>
      </c>
      <c r="D202" s="36" t="s">
        <v>35</v>
      </c>
      <c r="E202" s="37" t="s">
        <v>49</v>
      </c>
      <c r="F202" s="36">
        <v>1972</v>
      </c>
      <c r="G202" s="51">
        <v>0.04845312499674037</v>
      </c>
      <c r="H202" s="52">
        <v>10.319251854934784</v>
      </c>
      <c r="I202" s="55">
        <v>0.004037760416395031</v>
      </c>
      <c r="J202" s="38" t="s">
        <v>330</v>
      </c>
      <c r="K202" s="36">
        <v>32</v>
      </c>
      <c r="L202" s="39">
        <v>2</v>
      </c>
      <c r="M202" s="30">
        <f>IF(B202="","",COUNTIF($D$3:D202,D202)-IF(D202="M",COUNTIF($Q$3:Q202,"M"))-IF(D202="F",COUNTIF($Q$3:Q202,"F")))</f>
        <v>169</v>
      </c>
      <c r="N202" s="2">
        <f t="shared" si="3"/>
        <v>200</v>
      </c>
    </row>
    <row r="203" spans="1:14" ht="15">
      <c r="A203" s="50">
        <v>201</v>
      </c>
      <c r="B203" s="34">
        <v>328</v>
      </c>
      <c r="C203" s="35" t="s">
        <v>270</v>
      </c>
      <c r="D203" s="36" t="s">
        <v>35</v>
      </c>
      <c r="E203" s="37" t="s">
        <v>198</v>
      </c>
      <c r="F203" s="36">
        <v>1956</v>
      </c>
      <c r="G203" s="51">
        <v>0.04858043981221272</v>
      </c>
      <c r="H203" s="52">
        <v>10.292208179521342</v>
      </c>
      <c r="I203" s="55">
        <v>0.0040483699843510594</v>
      </c>
      <c r="J203" s="38" t="s">
        <v>336</v>
      </c>
      <c r="K203" s="36">
        <v>15</v>
      </c>
      <c r="L203" s="39">
        <v>6</v>
      </c>
      <c r="M203" s="30">
        <f>IF(B203="","",COUNTIF($D$3:D203,D203)-IF(D203="M",COUNTIF($Q$3:Q203,"M"))-IF(D203="F",COUNTIF($Q$3:Q203,"F")))</f>
        <v>170</v>
      </c>
      <c r="N203" s="2">
        <f t="shared" si="3"/>
        <v>201</v>
      </c>
    </row>
    <row r="204" spans="1:14" ht="15">
      <c r="A204" s="50">
        <v>202</v>
      </c>
      <c r="B204" s="34">
        <v>20</v>
      </c>
      <c r="C204" s="35" t="s">
        <v>271</v>
      </c>
      <c r="D204" s="36" t="s">
        <v>35</v>
      </c>
      <c r="E204" s="37" t="s">
        <v>36</v>
      </c>
      <c r="F204" s="36">
        <v>1974</v>
      </c>
      <c r="G204" s="51">
        <v>0.04881192129687406</v>
      </c>
      <c r="H204" s="52">
        <v>10.243399290902738</v>
      </c>
      <c r="I204" s="55">
        <v>0.004067660108072839</v>
      </c>
      <c r="J204" s="38" t="s">
        <v>330</v>
      </c>
      <c r="K204" s="36">
        <v>33</v>
      </c>
      <c r="L204" s="39">
        <v>2</v>
      </c>
      <c r="M204" s="30">
        <f>IF(B204="","",COUNTIF($D$3:D204,D204)-IF(D204="M",COUNTIF($Q$3:Q204,"M"))-IF(D204="F",COUNTIF($Q$3:Q204,"F")))</f>
        <v>171</v>
      </c>
      <c r="N204" s="2">
        <f t="shared" si="3"/>
        <v>202</v>
      </c>
    </row>
    <row r="205" spans="1:14" ht="15">
      <c r="A205" s="50">
        <v>203</v>
      </c>
      <c r="B205" s="34">
        <v>167</v>
      </c>
      <c r="C205" s="35" t="s">
        <v>272</v>
      </c>
      <c r="D205" s="36" t="s">
        <v>75</v>
      </c>
      <c r="E205" s="37" t="s">
        <v>77</v>
      </c>
      <c r="F205" s="36">
        <v>1980</v>
      </c>
      <c r="G205" s="51">
        <v>0.0490896990741021</v>
      </c>
      <c r="H205" s="52">
        <v>10.185436240813734</v>
      </c>
      <c r="I205" s="55">
        <v>0.004090808256175175</v>
      </c>
      <c r="J205" s="38" t="s">
        <v>337</v>
      </c>
      <c r="K205" s="36">
        <v>5</v>
      </c>
      <c r="L205" s="39">
        <v>16</v>
      </c>
      <c r="M205" s="30">
        <f>IF(B205="","",COUNTIF($D$3:D205,D205)-IF(D205="M",COUNTIF($Q$3:Q205,"M"))-IF(D205="F",COUNTIF($Q$3:Q205,"F")))</f>
        <v>32</v>
      </c>
      <c r="N205" s="2">
        <f t="shared" si="3"/>
        <v>203</v>
      </c>
    </row>
    <row r="206" spans="1:14" ht="15">
      <c r="A206" s="50">
        <v>204</v>
      </c>
      <c r="B206" s="34">
        <v>155</v>
      </c>
      <c r="C206" s="35" t="s">
        <v>273</v>
      </c>
      <c r="D206" s="36" t="s">
        <v>35</v>
      </c>
      <c r="E206" s="37" t="s">
        <v>98</v>
      </c>
      <c r="F206" s="36">
        <v>1964</v>
      </c>
      <c r="G206" s="51">
        <v>0.04936747685133014</v>
      </c>
      <c r="H206" s="52">
        <v>10.128125476328211</v>
      </c>
      <c r="I206" s="55">
        <v>0.004113956404277512</v>
      </c>
      <c r="J206" s="38" t="s">
        <v>332</v>
      </c>
      <c r="K206" s="36">
        <v>24</v>
      </c>
      <c r="L206" s="39">
        <v>2</v>
      </c>
      <c r="M206" s="30">
        <f>IF(B206="","",COUNTIF($D$3:D206,D206)-IF(D206="M",COUNTIF($Q$3:Q206,"M"))-IF(D206="F",COUNTIF($Q$3:Q206,"F")))</f>
        <v>172</v>
      </c>
      <c r="N206" s="2">
        <f t="shared" si="3"/>
        <v>204</v>
      </c>
    </row>
    <row r="207" spans="1:14" ht="15">
      <c r="A207" s="50">
        <v>205</v>
      </c>
      <c r="B207" s="34">
        <v>288</v>
      </c>
      <c r="C207" s="35" t="s">
        <v>274</v>
      </c>
      <c r="D207" s="36" t="s">
        <v>35</v>
      </c>
      <c r="E207" s="37" t="s">
        <v>38</v>
      </c>
      <c r="F207" s="36">
        <v>1986</v>
      </c>
      <c r="G207" s="51">
        <v>0.049390624997613486</v>
      </c>
      <c r="H207" s="52">
        <v>10.123378678122814</v>
      </c>
      <c r="I207" s="55">
        <v>0.0041158854164677905</v>
      </c>
      <c r="J207" s="38" t="s">
        <v>328</v>
      </c>
      <c r="K207" s="36">
        <v>15</v>
      </c>
      <c r="L207" s="39">
        <v>6</v>
      </c>
      <c r="M207" s="30">
        <f>IF(B207="","",COUNTIF($D$3:D207,D207)-IF(D207="M",COUNTIF($Q$3:Q207,"M"))-IF(D207="F",COUNTIF($Q$3:Q207,"F")))</f>
        <v>173</v>
      </c>
      <c r="N207" s="2">
        <f t="shared" si="3"/>
        <v>205</v>
      </c>
    </row>
    <row r="208" spans="1:14" ht="15">
      <c r="A208" s="50">
        <v>206</v>
      </c>
      <c r="B208" s="34">
        <v>117</v>
      </c>
      <c r="C208" s="35" t="s">
        <v>275</v>
      </c>
      <c r="D208" s="36" t="s">
        <v>75</v>
      </c>
      <c r="E208" s="37" t="s">
        <v>85</v>
      </c>
      <c r="F208" s="36">
        <v>1962</v>
      </c>
      <c r="G208" s="51">
        <v>0.04941377314389683</v>
      </c>
      <c r="H208" s="52">
        <v>10.118636327243424</v>
      </c>
      <c r="I208" s="55">
        <v>0.004117814428658069</v>
      </c>
      <c r="J208" s="38" t="s">
        <v>340</v>
      </c>
      <c r="K208" s="36">
        <v>4</v>
      </c>
      <c r="L208" s="39">
        <v>17</v>
      </c>
      <c r="M208" s="30">
        <f>IF(B208="","",COUNTIF($D$3:D208,D208)-IF(D208="M",COUNTIF($Q$3:Q208,"M"))-IF(D208="F",COUNTIF($Q$3:Q208,"F")))</f>
        <v>33</v>
      </c>
      <c r="N208" s="2">
        <f t="shared" si="3"/>
        <v>206</v>
      </c>
    </row>
    <row r="209" spans="1:14" ht="15">
      <c r="A209" s="50">
        <v>207</v>
      </c>
      <c r="B209" s="34">
        <v>331</v>
      </c>
      <c r="C209" s="35" t="s">
        <v>276</v>
      </c>
      <c r="D209" s="36" t="s">
        <v>75</v>
      </c>
      <c r="E209" s="37" t="s">
        <v>198</v>
      </c>
      <c r="F209" s="36">
        <v>1957</v>
      </c>
      <c r="G209" s="51">
        <v>0.04954108795936918</v>
      </c>
      <c r="H209" s="52">
        <v>10.092632612551261</v>
      </c>
      <c r="I209" s="55">
        <v>0.0041284239966140985</v>
      </c>
      <c r="J209" s="38" t="s">
        <v>341</v>
      </c>
      <c r="K209" s="36">
        <v>5</v>
      </c>
      <c r="L209" s="39">
        <v>16</v>
      </c>
      <c r="M209" s="30">
        <f>IF(B209="","",COUNTIF($D$3:D209,D209)-IF(D209="M",COUNTIF($Q$3:Q209,"M"))-IF(D209="F",COUNTIF($Q$3:Q209,"F")))</f>
        <v>34</v>
      </c>
      <c r="N209" s="2">
        <f t="shared" si="3"/>
        <v>207</v>
      </c>
    </row>
    <row r="210" spans="1:14" ht="15">
      <c r="A210" s="50">
        <v>208</v>
      </c>
      <c r="B210" s="34">
        <v>126</v>
      </c>
      <c r="C210" s="35" t="s">
        <v>277</v>
      </c>
      <c r="D210" s="36" t="s">
        <v>35</v>
      </c>
      <c r="E210" s="37" t="s">
        <v>73</v>
      </c>
      <c r="F210" s="36">
        <v>1952</v>
      </c>
      <c r="G210" s="51">
        <v>0.04957581018243218</v>
      </c>
      <c r="H210" s="52">
        <v>10.08556386996135</v>
      </c>
      <c r="I210" s="55">
        <v>0.0041313175152026815</v>
      </c>
      <c r="J210" s="38" t="s">
        <v>336</v>
      </c>
      <c r="K210" s="36">
        <v>16</v>
      </c>
      <c r="L210" s="39">
        <v>5</v>
      </c>
      <c r="M210" s="30">
        <f>IF(B210="","",COUNTIF($D$3:D210,D210)-IF(D210="M",COUNTIF($Q$3:Q210,"M"))-IF(D210="F",COUNTIF($Q$3:Q210,"F")))</f>
        <v>174</v>
      </c>
      <c r="N210" s="2">
        <f t="shared" si="3"/>
        <v>208</v>
      </c>
    </row>
    <row r="211" spans="1:14" ht="15">
      <c r="A211" s="50">
        <v>209</v>
      </c>
      <c r="B211" s="34">
        <v>135</v>
      </c>
      <c r="C211" s="35" t="s">
        <v>278</v>
      </c>
      <c r="D211" s="36" t="s">
        <v>35</v>
      </c>
      <c r="E211" s="37" t="s">
        <v>73</v>
      </c>
      <c r="F211" s="36">
        <v>1950</v>
      </c>
      <c r="G211" s="51">
        <v>0.04985358795966022</v>
      </c>
      <c r="H211" s="52">
        <v>10.029368405832345</v>
      </c>
      <c r="I211" s="55">
        <v>0.004154465663305018</v>
      </c>
      <c r="J211" s="38" t="s">
        <v>339</v>
      </c>
      <c r="K211" s="36">
        <v>4</v>
      </c>
      <c r="L211" s="39">
        <v>17</v>
      </c>
      <c r="M211" s="30">
        <f>IF(B211="","",COUNTIF($D$3:D211,D211)-IF(D211="M",COUNTIF($Q$3:Q211,"M"))-IF(D211="F",COUNTIF($Q$3:Q211,"F")))</f>
        <v>175</v>
      </c>
      <c r="N211" s="2">
        <f t="shared" si="3"/>
        <v>209</v>
      </c>
    </row>
    <row r="212" spans="1:14" ht="15">
      <c r="A212" s="50">
        <v>210</v>
      </c>
      <c r="B212" s="34">
        <v>125</v>
      </c>
      <c r="C212" s="35" t="s">
        <v>279</v>
      </c>
      <c r="D212" s="36" t="s">
        <v>75</v>
      </c>
      <c r="E212" s="37" t="s">
        <v>73</v>
      </c>
      <c r="F212" s="36">
        <v>1961</v>
      </c>
      <c r="G212" s="51">
        <v>0.04993460648256587</v>
      </c>
      <c r="H212" s="52">
        <v>10.013095831136061</v>
      </c>
      <c r="I212" s="55">
        <v>0.004161217206880489</v>
      </c>
      <c r="J212" s="38" t="s">
        <v>341</v>
      </c>
      <c r="K212" s="36">
        <v>6</v>
      </c>
      <c r="L212" s="39">
        <v>15</v>
      </c>
      <c r="M212" s="30">
        <f>IF(B212="","",COUNTIF($D$3:D212,D212)-IF(D212="M",COUNTIF($Q$3:Q212,"M"))-IF(D212="F",COUNTIF($Q$3:Q212,"F")))</f>
        <v>35</v>
      </c>
      <c r="N212" s="2">
        <f t="shared" si="3"/>
        <v>210</v>
      </c>
    </row>
    <row r="213" spans="1:14" ht="15">
      <c r="A213" s="50">
        <v>211</v>
      </c>
      <c r="B213" s="34">
        <v>259</v>
      </c>
      <c r="C213" s="35" t="s">
        <v>280</v>
      </c>
      <c r="D213" s="36" t="s">
        <v>75</v>
      </c>
      <c r="E213" s="37" t="s">
        <v>49</v>
      </c>
      <c r="F213" s="36">
        <v>1977</v>
      </c>
      <c r="G213" s="51">
        <v>0.050061921298038214</v>
      </c>
      <c r="H213" s="52">
        <v>9.987631058410729</v>
      </c>
      <c r="I213" s="55">
        <v>0.004171826774836518</v>
      </c>
      <c r="J213" s="38" t="s">
        <v>337</v>
      </c>
      <c r="K213" s="36">
        <v>6</v>
      </c>
      <c r="L213" s="39">
        <v>15</v>
      </c>
      <c r="M213" s="30">
        <f>IF(B213="","",COUNTIF($D$3:D213,D213)-IF(D213="M",COUNTIF($Q$3:Q213,"M"))-IF(D213="F",COUNTIF($Q$3:Q213,"F")))</f>
        <v>36</v>
      </c>
      <c r="N213" s="2">
        <f t="shared" si="3"/>
        <v>211</v>
      </c>
    </row>
    <row r="214" spans="1:14" ht="15">
      <c r="A214" s="50">
        <v>212</v>
      </c>
      <c r="B214" s="34">
        <v>266</v>
      </c>
      <c r="C214" s="35" t="s">
        <v>281</v>
      </c>
      <c r="D214" s="36" t="s">
        <v>75</v>
      </c>
      <c r="E214" s="37" t="s">
        <v>49</v>
      </c>
      <c r="F214" s="36">
        <v>1965</v>
      </c>
      <c r="G214" s="51">
        <v>0.05021238425979391</v>
      </c>
      <c r="H214" s="52">
        <v>9.957702813175521</v>
      </c>
      <c r="I214" s="55">
        <v>0.004184365354982826</v>
      </c>
      <c r="J214" s="38" t="s">
        <v>340</v>
      </c>
      <c r="K214" s="36">
        <v>5</v>
      </c>
      <c r="L214" s="39">
        <v>16</v>
      </c>
      <c r="M214" s="30">
        <f>IF(B214="","",COUNTIF($D$3:D214,D214)-IF(D214="M",COUNTIF($Q$3:Q214,"M"))-IF(D214="F",COUNTIF($Q$3:Q214,"F")))</f>
        <v>37</v>
      </c>
      <c r="N214" s="2">
        <f t="shared" si="3"/>
        <v>212</v>
      </c>
    </row>
    <row r="215" spans="1:14" ht="15">
      <c r="A215" s="50">
        <v>213</v>
      </c>
      <c r="B215" s="34">
        <v>41</v>
      </c>
      <c r="C215" s="35" t="s">
        <v>282</v>
      </c>
      <c r="D215" s="36" t="s">
        <v>35</v>
      </c>
      <c r="E215" s="37" t="s">
        <v>36</v>
      </c>
      <c r="F215" s="36">
        <v>1975</v>
      </c>
      <c r="G215" s="51">
        <v>0.0502239583292976</v>
      </c>
      <c r="H215" s="52">
        <v>9.955408068828586</v>
      </c>
      <c r="I215" s="55">
        <v>0.0041853298607748</v>
      </c>
      <c r="J215" s="38" t="s">
        <v>330</v>
      </c>
      <c r="K215" s="36">
        <v>34</v>
      </c>
      <c r="L215" s="39">
        <v>2</v>
      </c>
      <c r="M215" s="30">
        <f>IF(B215="","",COUNTIF($D$3:D215,D215)-IF(D215="M",COUNTIF($Q$3:Q215,"M"))-IF(D215="F",COUNTIF($Q$3:Q215,"F")))</f>
        <v>176</v>
      </c>
      <c r="N215" s="2">
        <f t="shared" si="3"/>
        <v>213</v>
      </c>
    </row>
    <row r="216" spans="1:14" ht="15">
      <c r="A216" s="50">
        <v>214</v>
      </c>
      <c r="B216" s="34">
        <v>261</v>
      </c>
      <c r="C216" s="35" t="s">
        <v>283</v>
      </c>
      <c r="D216" s="36" t="s">
        <v>35</v>
      </c>
      <c r="E216" s="37" t="s">
        <v>49</v>
      </c>
      <c r="F216" s="36">
        <v>1979</v>
      </c>
      <c r="G216" s="51">
        <v>0.05024710648285691</v>
      </c>
      <c r="H216" s="52">
        <v>9.950821748722742</v>
      </c>
      <c r="I216" s="55">
        <v>0.004187258873571409</v>
      </c>
      <c r="J216" s="38" t="s">
        <v>327</v>
      </c>
      <c r="K216" s="36">
        <v>24</v>
      </c>
      <c r="L216" s="39">
        <v>2</v>
      </c>
      <c r="M216" s="30">
        <f>IF(B216="","",COUNTIF($D$3:D216,D216)-IF(D216="M",COUNTIF($Q$3:Q216,"M"))-IF(D216="F",COUNTIF($Q$3:Q216,"F")))</f>
        <v>177</v>
      </c>
      <c r="N216" s="2">
        <f t="shared" si="3"/>
        <v>214</v>
      </c>
    </row>
    <row r="217" spans="1:14" ht="15">
      <c r="A217" s="50">
        <v>215</v>
      </c>
      <c r="B217" s="34">
        <v>48</v>
      </c>
      <c r="C217" s="35" t="s">
        <v>284</v>
      </c>
      <c r="D217" s="36" t="s">
        <v>75</v>
      </c>
      <c r="E217" s="37" t="s">
        <v>36</v>
      </c>
      <c r="F217" s="36">
        <v>1973</v>
      </c>
      <c r="G217" s="51">
        <v>0.0502586805523606</v>
      </c>
      <c r="H217" s="52">
        <v>9.948530174386272</v>
      </c>
      <c r="I217" s="55">
        <v>0.004188223379363383</v>
      </c>
      <c r="J217" s="38" t="s">
        <v>345</v>
      </c>
      <c r="K217" s="36">
        <v>5</v>
      </c>
      <c r="L217" s="39">
        <v>16</v>
      </c>
      <c r="M217" s="30">
        <f>IF(B217="","",COUNTIF($D$3:D217,D217)-IF(D217="M",COUNTIF($Q$3:Q217,"M"))-IF(D217="F",COUNTIF($Q$3:Q217,"F")))</f>
        <v>38</v>
      </c>
      <c r="N217" s="2">
        <f t="shared" si="3"/>
        <v>215</v>
      </c>
    </row>
    <row r="218" spans="1:14" ht="15">
      <c r="A218" s="50">
        <v>216</v>
      </c>
      <c r="B218" s="34">
        <v>25</v>
      </c>
      <c r="C218" s="35" t="s">
        <v>285</v>
      </c>
      <c r="D218" s="36" t="s">
        <v>75</v>
      </c>
      <c r="E218" s="37" t="s">
        <v>36</v>
      </c>
      <c r="F218" s="36">
        <v>1993</v>
      </c>
      <c r="G218" s="51">
        <v>0.050281828705919906</v>
      </c>
      <c r="H218" s="52">
        <v>9.94395018773716</v>
      </c>
      <c r="I218" s="55">
        <v>0.004190152392159992</v>
      </c>
      <c r="J218" s="38" t="s">
        <v>338</v>
      </c>
      <c r="K218" s="36">
        <v>3</v>
      </c>
      <c r="L218" s="39">
        <v>18</v>
      </c>
      <c r="M218" s="30">
        <f>IF(B218="","",COUNTIF($D$3:D218,D218)-IF(D218="M",COUNTIF($Q$3:Q218,"M"))-IF(D218="F",COUNTIF($Q$3:Q218,"F")))</f>
        <v>39</v>
      </c>
      <c r="N218" s="2">
        <f t="shared" si="3"/>
        <v>216</v>
      </c>
    </row>
    <row r="219" spans="1:14" ht="15">
      <c r="A219" s="50">
        <v>217</v>
      </c>
      <c r="B219" s="34">
        <v>84</v>
      </c>
      <c r="C219" s="35" t="s">
        <v>286</v>
      </c>
      <c r="D219" s="36" t="s">
        <v>35</v>
      </c>
      <c r="E219" s="37" t="s">
        <v>42</v>
      </c>
      <c r="F219" s="36">
        <v>1955</v>
      </c>
      <c r="G219" s="51">
        <v>0.05079108796053333</v>
      </c>
      <c r="H219" s="52">
        <v>9.844246699116184</v>
      </c>
      <c r="I219" s="55">
        <v>0.004232590663377778</v>
      </c>
      <c r="J219" s="38" t="s">
        <v>336</v>
      </c>
      <c r="K219" s="36">
        <v>17</v>
      </c>
      <c r="L219" s="39">
        <v>4</v>
      </c>
      <c r="M219" s="30">
        <f>IF(B219="","",COUNTIF($D$3:D219,D219)-IF(D219="M",COUNTIF($Q$3:Q219,"M"))-IF(D219="F",COUNTIF($Q$3:Q219,"F")))</f>
        <v>178</v>
      </c>
      <c r="N219" s="2">
        <f t="shared" si="3"/>
        <v>217</v>
      </c>
    </row>
    <row r="220" spans="1:14" ht="15">
      <c r="A220" s="50">
        <v>218</v>
      </c>
      <c r="B220" s="34">
        <v>78</v>
      </c>
      <c r="C220" s="35" t="s">
        <v>287</v>
      </c>
      <c r="D220" s="36" t="s">
        <v>35</v>
      </c>
      <c r="E220" s="37" t="s">
        <v>42</v>
      </c>
      <c r="F220" s="36">
        <v>1967</v>
      </c>
      <c r="G220" s="51">
        <v>0.05081423610681668</v>
      </c>
      <c r="H220" s="52">
        <v>9.839762206578277</v>
      </c>
      <c r="I220" s="55">
        <v>0.004234519675568056</v>
      </c>
      <c r="J220" s="38" t="s">
        <v>333</v>
      </c>
      <c r="K220" s="36">
        <v>31</v>
      </c>
      <c r="L220" s="39">
        <v>2</v>
      </c>
      <c r="M220" s="30">
        <f>IF(B220="","",COUNTIF($D$3:D220,D220)-IF(D220="M",COUNTIF($Q$3:Q220,"M"))-IF(D220="F",COUNTIF($Q$3:Q220,"F")))</f>
        <v>179</v>
      </c>
      <c r="N220" s="2">
        <f t="shared" si="3"/>
        <v>218</v>
      </c>
    </row>
    <row r="221" spans="1:14" ht="15">
      <c r="A221" s="50">
        <v>219</v>
      </c>
      <c r="B221" s="34">
        <v>243</v>
      </c>
      <c r="C221" s="35" t="s">
        <v>288</v>
      </c>
      <c r="D221" s="36" t="s">
        <v>75</v>
      </c>
      <c r="E221" s="37" t="s">
        <v>49</v>
      </c>
      <c r="F221" s="36">
        <v>1968</v>
      </c>
      <c r="G221" s="51">
        <v>0.051057291668257676</v>
      </c>
      <c r="H221" s="52">
        <v>9.792920534225086</v>
      </c>
      <c r="I221" s="55">
        <v>0.00425477430568814</v>
      </c>
      <c r="J221" s="38" t="s">
        <v>335</v>
      </c>
      <c r="K221" s="36">
        <v>11</v>
      </c>
      <c r="L221" s="39">
        <v>10</v>
      </c>
      <c r="M221" s="30">
        <f>IF(B221="","",COUNTIF($D$3:D221,D221)-IF(D221="M",COUNTIF($Q$3:Q221,"M"))-IF(D221="F",COUNTIF($Q$3:Q221,"F")))</f>
        <v>40</v>
      </c>
      <c r="N221" s="2">
        <f t="shared" si="3"/>
        <v>219</v>
      </c>
    </row>
    <row r="222" spans="1:14" ht="15">
      <c r="A222" s="50">
        <v>220</v>
      </c>
      <c r="B222" s="34">
        <v>365</v>
      </c>
      <c r="C222" s="35" t="s">
        <v>289</v>
      </c>
      <c r="D222" s="36" t="s">
        <v>35</v>
      </c>
      <c r="E222" s="37" t="s">
        <v>290</v>
      </c>
      <c r="F222" s="36">
        <v>1955</v>
      </c>
      <c r="G222" s="51">
        <v>0.051092013891320676</v>
      </c>
      <c r="H222" s="52">
        <v>9.786265248098552</v>
      </c>
      <c r="I222" s="55">
        <v>0.004257667824276723</v>
      </c>
      <c r="J222" s="38" t="s">
        <v>336</v>
      </c>
      <c r="K222" s="36">
        <v>18</v>
      </c>
      <c r="L222" s="39">
        <v>3</v>
      </c>
      <c r="M222" s="30">
        <f>IF(B222="","",COUNTIF($D$3:D222,D222)-IF(D222="M",COUNTIF($Q$3:Q222,"M"))-IF(D222="F",COUNTIF($Q$3:Q222,"F")))</f>
        <v>180</v>
      </c>
      <c r="N222" s="2">
        <f t="shared" si="3"/>
        <v>220</v>
      </c>
    </row>
    <row r="223" spans="1:14" ht="15">
      <c r="A223" s="50">
        <v>221</v>
      </c>
      <c r="B223" s="34">
        <v>191</v>
      </c>
      <c r="C223" s="35" t="s">
        <v>291</v>
      </c>
      <c r="D223" s="36" t="s">
        <v>75</v>
      </c>
      <c r="E223" s="37" t="s">
        <v>46</v>
      </c>
      <c r="F223" s="36">
        <v>1988</v>
      </c>
      <c r="G223" s="51">
        <v>0.051230902776296716</v>
      </c>
      <c r="H223" s="52">
        <v>9.759734318625705</v>
      </c>
      <c r="I223" s="55">
        <v>0.004269241898024727</v>
      </c>
      <c r="J223" s="38" t="s">
        <v>343</v>
      </c>
      <c r="K223" s="36">
        <v>2</v>
      </c>
      <c r="L223" s="39">
        <v>19</v>
      </c>
      <c r="M223" s="30">
        <f>IF(B223="","",COUNTIF($D$3:D223,D223)-IF(D223="M",COUNTIF($Q$3:Q223,"M"))-IF(D223="F",COUNTIF($Q$3:Q223,"F")))</f>
        <v>41</v>
      </c>
      <c r="N223" s="2">
        <f t="shared" si="3"/>
        <v>221</v>
      </c>
    </row>
    <row r="224" spans="1:14" ht="15">
      <c r="A224" s="50">
        <v>222</v>
      </c>
      <c r="B224" s="34">
        <v>170</v>
      </c>
      <c r="C224" s="35" t="s">
        <v>292</v>
      </c>
      <c r="D224" s="36" t="s">
        <v>75</v>
      </c>
      <c r="E224" s="37" t="s">
        <v>77</v>
      </c>
      <c r="F224" s="36">
        <v>1966</v>
      </c>
      <c r="G224" s="51">
        <v>0.05124247685307637</v>
      </c>
      <c r="H224" s="52">
        <v>9.757529899142302</v>
      </c>
      <c r="I224" s="55">
        <v>0.004270206404423031</v>
      </c>
      <c r="J224" s="38" t="s">
        <v>340</v>
      </c>
      <c r="K224" s="36">
        <v>6</v>
      </c>
      <c r="L224" s="39">
        <v>15</v>
      </c>
      <c r="M224" s="30">
        <f>IF(B224="","",COUNTIF($D$3:D224,D224)-IF(D224="M",COUNTIF($Q$3:Q224,"M"))-IF(D224="F",COUNTIF($Q$3:Q224,"F")))</f>
        <v>42</v>
      </c>
      <c r="N224" s="2">
        <f t="shared" si="3"/>
        <v>222</v>
      </c>
    </row>
    <row r="225" spans="1:14" ht="15">
      <c r="A225" s="50">
        <v>223</v>
      </c>
      <c r="B225" s="34">
        <v>154</v>
      </c>
      <c r="C225" s="35" t="s">
        <v>293</v>
      </c>
      <c r="D225" s="36" t="s">
        <v>35</v>
      </c>
      <c r="E225" s="37" t="s">
        <v>98</v>
      </c>
      <c r="F225" s="36">
        <v>1959</v>
      </c>
      <c r="G225" s="51">
        <v>0.051265624999359716</v>
      </c>
      <c r="H225" s="52">
        <v>9.753124047668292</v>
      </c>
      <c r="I225" s="55">
        <v>0.00427213541661331</v>
      </c>
      <c r="J225" s="38" t="s">
        <v>334</v>
      </c>
      <c r="K225" s="36">
        <v>21</v>
      </c>
      <c r="L225" s="39">
        <v>2</v>
      </c>
      <c r="M225" s="30">
        <f>IF(B225="","",COUNTIF($D$3:D225,D225)-IF(D225="M",COUNTIF($Q$3:Q225,"M"))-IF(D225="F",COUNTIF($Q$3:Q225,"F")))</f>
        <v>181</v>
      </c>
      <c r="N225" s="2">
        <f t="shared" si="3"/>
        <v>223</v>
      </c>
    </row>
    <row r="226" spans="1:14" ht="15">
      <c r="A226" s="50">
        <v>224</v>
      </c>
      <c r="B226" s="34">
        <v>82</v>
      </c>
      <c r="C226" s="35" t="s">
        <v>294</v>
      </c>
      <c r="D226" s="36" t="s">
        <v>75</v>
      </c>
      <c r="E226" s="37" t="s">
        <v>42</v>
      </c>
      <c r="F226" s="36">
        <v>1962</v>
      </c>
      <c r="G226" s="51">
        <v>0.051335069445485715</v>
      </c>
      <c r="H226" s="52">
        <v>9.739930332245198</v>
      </c>
      <c r="I226" s="55">
        <v>0.0042779224537904765</v>
      </c>
      <c r="J226" s="38" t="s">
        <v>340</v>
      </c>
      <c r="K226" s="36">
        <v>7</v>
      </c>
      <c r="L226" s="39">
        <v>14</v>
      </c>
      <c r="M226" s="30">
        <f>IF(B226="","",COUNTIF($D$3:D226,D226)-IF(D226="M",COUNTIF($Q$3:Q226,"M"))-IF(D226="F",COUNTIF($Q$3:Q226,"F")))</f>
        <v>43</v>
      </c>
      <c r="N226" s="2">
        <f t="shared" si="3"/>
        <v>224</v>
      </c>
    </row>
    <row r="227" spans="1:14" ht="15">
      <c r="A227" s="50">
        <v>225</v>
      </c>
      <c r="B227" s="34">
        <v>229</v>
      </c>
      <c r="C227" s="35" t="s">
        <v>295</v>
      </c>
      <c r="D227" s="36" t="s">
        <v>75</v>
      </c>
      <c r="E227" s="37" t="s">
        <v>49</v>
      </c>
      <c r="F227" s="36">
        <v>1974</v>
      </c>
      <c r="G227" s="51">
        <v>0.05135821759176906</v>
      </c>
      <c r="H227" s="52">
        <v>9.735540356449844</v>
      </c>
      <c r="I227" s="55">
        <v>0.004279851465980755</v>
      </c>
      <c r="J227" s="38" t="s">
        <v>345</v>
      </c>
      <c r="K227" s="36">
        <v>6</v>
      </c>
      <c r="L227" s="39">
        <v>15</v>
      </c>
      <c r="M227" s="30">
        <f>IF(B227="","",COUNTIF($D$3:D227,D227)-IF(D227="M",COUNTIF($Q$3:Q227,"M"))-IF(D227="F",COUNTIF($Q$3:Q227,"F")))</f>
        <v>44</v>
      </c>
      <c r="N227" s="2">
        <f t="shared" si="3"/>
        <v>225</v>
      </c>
    </row>
    <row r="228" spans="1:14" ht="15">
      <c r="A228" s="50">
        <v>226</v>
      </c>
      <c r="B228" s="34">
        <v>19</v>
      </c>
      <c r="C228" s="35" t="s">
        <v>296</v>
      </c>
      <c r="D228" s="36" t="s">
        <v>75</v>
      </c>
      <c r="E228" s="37" t="s">
        <v>36</v>
      </c>
      <c r="F228" s="36">
        <v>1976</v>
      </c>
      <c r="G228" s="51">
        <v>0.051439236107398756</v>
      </c>
      <c r="H228" s="52">
        <v>9.720206555090785</v>
      </c>
      <c r="I228" s="55">
        <v>0.004286603008949896</v>
      </c>
      <c r="J228" s="38" t="s">
        <v>345</v>
      </c>
      <c r="K228" s="36">
        <v>7</v>
      </c>
      <c r="L228" s="39">
        <v>14</v>
      </c>
      <c r="M228" s="30">
        <f>IF(B228="","",COUNTIF($D$3:D228,D228)-IF(D228="M",COUNTIF($Q$3:Q228,"M"))-IF(D228="F",COUNTIF($Q$3:Q228,"F")))</f>
        <v>45</v>
      </c>
      <c r="N228" s="2">
        <f t="shared" si="3"/>
        <v>226</v>
      </c>
    </row>
    <row r="229" spans="1:14" ht="15">
      <c r="A229" s="50">
        <v>227</v>
      </c>
      <c r="B229" s="34">
        <v>260</v>
      </c>
      <c r="C229" s="35" t="s">
        <v>297</v>
      </c>
      <c r="D229" s="36" t="s">
        <v>35</v>
      </c>
      <c r="E229" s="37" t="s">
        <v>49</v>
      </c>
      <c r="F229" s="36">
        <v>1951</v>
      </c>
      <c r="G229" s="51">
        <v>0.051473958330461755</v>
      </c>
      <c r="H229" s="52">
        <v>9.713649702049535</v>
      </c>
      <c r="I229" s="55">
        <v>0.004289496527538479</v>
      </c>
      <c r="J229" s="38" t="s">
        <v>339</v>
      </c>
      <c r="K229" s="36">
        <v>5</v>
      </c>
      <c r="L229" s="39">
        <v>16</v>
      </c>
      <c r="M229" s="30">
        <f>IF(B229="","",COUNTIF($D$3:D229,D229)-IF(D229="M",COUNTIF($Q$3:Q229,"M"))-IF(D229="F",COUNTIF($Q$3:Q229,"F")))</f>
        <v>182</v>
      </c>
      <c r="N229" s="2">
        <f t="shared" si="3"/>
        <v>227</v>
      </c>
    </row>
    <row r="230" spans="1:14" ht="15">
      <c r="A230" s="50">
        <v>228</v>
      </c>
      <c r="B230" s="34">
        <v>8</v>
      </c>
      <c r="C230" s="35" t="s">
        <v>298</v>
      </c>
      <c r="D230" s="36" t="s">
        <v>75</v>
      </c>
      <c r="E230" s="37" t="s">
        <v>148</v>
      </c>
      <c r="F230" s="36">
        <v>1970</v>
      </c>
      <c r="G230" s="51">
        <v>0.05189062499994179</v>
      </c>
      <c r="H230" s="52">
        <v>9.635651912085486</v>
      </c>
      <c r="I230" s="55">
        <v>0.00432421874999515</v>
      </c>
      <c r="J230" s="38" t="s">
        <v>335</v>
      </c>
      <c r="K230" s="36">
        <v>12</v>
      </c>
      <c r="L230" s="39">
        <v>9</v>
      </c>
      <c r="M230" s="30">
        <f>IF(B230="","",COUNTIF($D$3:D230,D230)-IF(D230="M",COUNTIF($Q$3:Q230,"M"))-IF(D230="F",COUNTIF($Q$3:Q230,"F")))</f>
        <v>46</v>
      </c>
      <c r="N230" s="2">
        <f t="shared" si="3"/>
        <v>228</v>
      </c>
    </row>
    <row r="231" spans="1:14" ht="15">
      <c r="A231" s="50">
        <v>229</v>
      </c>
      <c r="B231" s="34">
        <v>347</v>
      </c>
      <c r="C231" s="35" t="s">
        <v>299</v>
      </c>
      <c r="D231" s="36" t="s">
        <v>35</v>
      </c>
      <c r="E231" s="37" t="s">
        <v>146</v>
      </c>
      <c r="F231" s="36">
        <v>1957</v>
      </c>
      <c r="G231" s="51">
        <v>0.05191377314622514</v>
      </c>
      <c r="H231" s="52">
        <v>9.631355412977857</v>
      </c>
      <c r="I231" s="55">
        <v>0.004326147762185428</v>
      </c>
      <c r="J231" s="38" t="s">
        <v>334</v>
      </c>
      <c r="K231" s="36">
        <v>22</v>
      </c>
      <c r="L231" s="39">
        <v>2</v>
      </c>
      <c r="M231" s="30">
        <f>IF(B231="","",COUNTIF($D$3:D231,D231)-IF(D231="M",COUNTIF($Q$3:Q231,"M"))-IF(D231="F",COUNTIF($Q$3:Q231,"F")))</f>
        <v>183</v>
      </c>
      <c r="N231" s="2">
        <f t="shared" si="3"/>
        <v>229</v>
      </c>
    </row>
    <row r="232" spans="1:14" ht="15">
      <c r="A232" s="50">
        <v>230</v>
      </c>
      <c r="B232" s="34">
        <v>22</v>
      </c>
      <c r="C232" s="35" t="s">
        <v>300</v>
      </c>
      <c r="D232" s="36" t="s">
        <v>75</v>
      </c>
      <c r="E232" s="37" t="s">
        <v>36</v>
      </c>
      <c r="F232" s="36">
        <v>1979</v>
      </c>
      <c r="G232" s="51">
        <v>0.052712384254846256</v>
      </c>
      <c r="H232" s="52">
        <v>9.485437000585515</v>
      </c>
      <c r="I232" s="55">
        <v>0.004392698687903855</v>
      </c>
      <c r="J232" s="38" t="s">
        <v>337</v>
      </c>
      <c r="K232" s="36">
        <v>7</v>
      </c>
      <c r="L232" s="39">
        <v>14</v>
      </c>
      <c r="M232" s="30">
        <f>IF(B232="","",COUNTIF($D$3:D232,D232)-IF(D232="M",COUNTIF($Q$3:Q232,"M"))-IF(D232="F",COUNTIF($Q$3:Q232,"F")))</f>
        <v>47</v>
      </c>
      <c r="N232" s="2">
        <f t="shared" si="3"/>
        <v>230</v>
      </c>
    </row>
    <row r="233" spans="1:14" ht="15">
      <c r="A233" s="50">
        <v>231</v>
      </c>
      <c r="B233" s="34">
        <v>363</v>
      </c>
      <c r="C233" s="35" t="s">
        <v>301</v>
      </c>
      <c r="D233" s="36" t="s">
        <v>75</v>
      </c>
      <c r="E233" s="37" t="s">
        <v>290</v>
      </c>
      <c r="F233" s="36">
        <v>1967</v>
      </c>
      <c r="G233" s="51">
        <v>0.05353414351702668</v>
      </c>
      <c r="H233" s="52">
        <v>9.339833742571667</v>
      </c>
      <c r="I233" s="55">
        <v>0.0044611786264188895</v>
      </c>
      <c r="J233" s="38" t="s">
        <v>335</v>
      </c>
      <c r="K233" s="36">
        <v>13</v>
      </c>
      <c r="L233" s="39">
        <v>8</v>
      </c>
      <c r="M233" s="30">
        <f>IF(B233="","",COUNTIF($D$3:D233,D233)-IF(D233="M",COUNTIF($Q$3:Q233,"M"))-IF(D233="F",COUNTIF($Q$3:Q233,"F")))</f>
        <v>48</v>
      </c>
      <c r="N233" s="2">
        <f t="shared" si="3"/>
        <v>231</v>
      </c>
    </row>
    <row r="234" spans="1:14" ht="15">
      <c r="A234" s="50">
        <v>232</v>
      </c>
      <c r="B234" s="34">
        <v>262</v>
      </c>
      <c r="C234" s="35" t="s">
        <v>302</v>
      </c>
      <c r="D234" s="36" t="s">
        <v>75</v>
      </c>
      <c r="E234" s="37" t="s">
        <v>49</v>
      </c>
      <c r="F234" s="36">
        <v>1961</v>
      </c>
      <c r="G234" s="51">
        <v>0.05356886574008968</v>
      </c>
      <c r="H234" s="52">
        <v>9.333779856865847</v>
      </c>
      <c r="I234" s="55">
        <v>0.004464072145007473</v>
      </c>
      <c r="J234" s="38" t="s">
        <v>341</v>
      </c>
      <c r="K234" s="36">
        <v>7</v>
      </c>
      <c r="L234" s="39">
        <v>14</v>
      </c>
      <c r="M234" s="30">
        <f>IF(B234="","",COUNTIF($D$3:D234,D234)-IF(D234="M",COUNTIF($Q$3:Q234,"M"))-IF(D234="F",COUNTIF($Q$3:Q234,"F")))</f>
        <v>49</v>
      </c>
      <c r="N234" s="2">
        <f t="shared" si="3"/>
        <v>232</v>
      </c>
    </row>
    <row r="235" spans="1:14" ht="15">
      <c r="A235" s="50">
        <v>233</v>
      </c>
      <c r="B235" s="34">
        <v>83</v>
      </c>
      <c r="C235" s="35" t="s">
        <v>303</v>
      </c>
      <c r="D235" s="36" t="s">
        <v>75</v>
      </c>
      <c r="E235" s="37" t="s">
        <v>42</v>
      </c>
      <c r="F235" s="36">
        <v>1962</v>
      </c>
      <c r="G235" s="51">
        <v>0.054691550925781485</v>
      </c>
      <c r="H235" s="52">
        <v>9.142179944366893</v>
      </c>
      <c r="I235" s="55">
        <v>0.004557629243815124</v>
      </c>
      <c r="J235" s="38" t="s">
        <v>340</v>
      </c>
      <c r="K235" s="36">
        <v>8</v>
      </c>
      <c r="L235" s="39">
        <v>13</v>
      </c>
      <c r="M235" s="30">
        <f>IF(B235="","",COUNTIF($D$3:D235,D235)-IF(D235="M",COUNTIF($Q$3:Q235,"M"))-IF(D235="F",COUNTIF($Q$3:Q235,"F")))</f>
        <v>50</v>
      </c>
      <c r="N235" s="2">
        <f t="shared" si="3"/>
        <v>233</v>
      </c>
    </row>
    <row r="236" spans="1:14" ht="15">
      <c r="A236" s="50">
        <v>234</v>
      </c>
      <c r="B236" s="34">
        <v>157</v>
      </c>
      <c r="C236" s="35" t="s">
        <v>304</v>
      </c>
      <c r="D236" s="36" t="s">
        <v>35</v>
      </c>
      <c r="E236" s="37" t="s">
        <v>98</v>
      </c>
      <c r="F236" s="36">
        <v>1955</v>
      </c>
      <c r="G236" s="51">
        <v>0.054726273148844484</v>
      </c>
      <c r="H236" s="52">
        <v>9.136379498017346</v>
      </c>
      <c r="I236" s="55">
        <v>0.004560522762403707</v>
      </c>
      <c r="J236" s="38" t="s">
        <v>336</v>
      </c>
      <c r="K236" s="36">
        <v>19</v>
      </c>
      <c r="L236" s="39">
        <v>2</v>
      </c>
      <c r="M236" s="30">
        <f>IF(B236="","",COUNTIF($D$3:D236,D236)-IF(D236="M",COUNTIF($Q$3:Q236,"M"))-IF(D236="F",COUNTIF($Q$3:Q236,"F")))</f>
        <v>184</v>
      </c>
      <c r="N236" s="2">
        <f t="shared" si="3"/>
        <v>234</v>
      </c>
    </row>
    <row r="237" spans="1:14" ht="15">
      <c r="A237" s="50">
        <v>235</v>
      </c>
      <c r="B237" s="34">
        <v>257</v>
      </c>
      <c r="C237" s="35" t="s">
        <v>305</v>
      </c>
      <c r="D237" s="36" t="s">
        <v>35</v>
      </c>
      <c r="E237" s="37" t="s">
        <v>49</v>
      </c>
      <c r="F237" s="36">
        <v>1950</v>
      </c>
      <c r="G237" s="51">
        <v>0.05565219907293795</v>
      </c>
      <c r="H237" s="52">
        <v>8.984370938239088</v>
      </c>
      <c r="I237" s="55">
        <v>0.004637683256078162</v>
      </c>
      <c r="J237" s="38" t="s">
        <v>339</v>
      </c>
      <c r="K237" s="36">
        <v>6</v>
      </c>
      <c r="L237" s="39">
        <v>15</v>
      </c>
      <c r="M237" s="30">
        <f>IF(B237="","",COUNTIF($D$3:D237,D237)-IF(D237="M",COUNTIF($Q$3:Q237,"M"))-IF(D237="F",COUNTIF($Q$3:Q237,"F")))</f>
        <v>185</v>
      </c>
      <c r="N237" s="2">
        <f t="shared" si="3"/>
        <v>235</v>
      </c>
    </row>
    <row r="238" spans="1:14" ht="15">
      <c r="A238" s="50">
        <v>236</v>
      </c>
      <c r="B238" s="34">
        <v>384</v>
      </c>
      <c r="C238" s="35" t="s">
        <v>306</v>
      </c>
      <c r="D238" s="36" t="s">
        <v>35</v>
      </c>
      <c r="E238" s="37" t="s">
        <v>62</v>
      </c>
      <c r="F238" s="36">
        <v>1985</v>
      </c>
      <c r="G238" s="51">
        <v>0.055860532404039986</v>
      </c>
      <c r="H238" s="52">
        <v>8.95086348951158</v>
      </c>
      <c r="I238" s="55">
        <v>0.004655044367003332</v>
      </c>
      <c r="J238" s="38" t="s">
        <v>328</v>
      </c>
      <c r="K238" s="36">
        <v>16</v>
      </c>
      <c r="L238" s="39">
        <v>5</v>
      </c>
      <c r="M238" s="30">
        <f>IF(B238="","",COUNTIF($D$3:D238,D238)-IF(D238="M",COUNTIF($Q$3:Q238,"M"))-IF(D238="F",COUNTIF($Q$3:Q238,"F")))</f>
        <v>186</v>
      </c>
      <c r="N238" s="2">
        <f t="shared" si="3"/>
        <v>236</v>
      </c>
    </row>
    <row r="239" spans="1:14" ht="15">
      <c r="A239" s="50">
        <v>237</v>
      </c>
      <c r="B239" s="34">
        <v>242</v>
      </c>
      <c r="C239" s="35" t="s">
        <v>307</v>
      </c>
      <c r="D239" s="36" t="s">
        <v>75</v>
      </c>
      <c r="E239" s="37" t="s">
        <v>49</v>
      </c>
      <c r="F239" s="36">
        <v>1982</v>
      </c>
      <c r="G239" s="51">
        <v>0.05632349536608672</v>
      </c>
      <c r="H239" s="52">
        <v>8.877289961323282</v>
      </c>
      <c r="I239" s="55">
        <v>0.0046936246138405595</v>
      </c>
      <c r="J239" s="38" t="s">
        <v>342</v>
      </c>
      <c r="K239" s="36">
        <v>3</v>
      </c>
      <c r="L239" s="39">
        <v>18</v>
      </c>
      <c r="M239" s="30">
        <f>IF(B239="","",COUNTIF($D$3:D239,D239)-IF(D239="M",COUNTIF($Q$3:Q239,"M"))-IF(D239="F",COUNTIF($Q$3:Q239,"F")))</f>
        <v>51</v>
      </c>
      <c r="N239" s="2">
        <f t="shared" si="3"/>
        <v>237</v>
      </c>
    </row>
    <row r="240" spans="1:14" ht="15">
      <c r="A240" s="50">
        <v>238</v>
      </c>
      <c r="B240" s="34">
        <v>265</v>
      </c>
      <c r="C240" s="35" t="s">
        <v>308</v>
      </c>
      <c r="D240" s="36" t="s">
        <v>75</v>
      </c>
      <c r="E240" s="37" t="s">
        <v>49</v>
      </c>
      <c r="F240" s="36">
        <v>1970</v>
      </c>
      <c r="G240" s="54">
        <v>0.05636979166592937</v>
      </c>
      <c r="H240" s="52">
        <v>8.86999907615778</v>
      </c>
      <c r="I240" s="55">
        <v>0.004697482638827448</v>
      </c>
      <c r="J240" s="38" t="s">
        <v>335</v>
      </c>
      <c r="K240" s="36">
        <v>14</v>
      </c>
      <c r="L240" s="39">
        <v>7</v>
      </c>
      <c r="M240" s="30">
        <f>IF(B240="","",COUNTIF($D$3:D240,D240)-IF(D240="M",COUNTIF($Q$3:Q240,"M"))-IF(D240="F",COUNTIF($Q$3:Q240,"F")))</f>
        <v>52</v>
      </c>
      <c r="N240" s="2">
        <f t="shared" si="3"/>
        <v>238</v>
      </c>
    </row>
    <row r="241" spans="1:14" ht="15">
      <c r="A241" s="50">
        <v>239</v>
      </c>
      <c r="B241" s="34">
        <v>233</v>
      </c>
      <c r="C241" s="35" t="s">
        <v>309</v>
      </c>
      <c r="D241" s="36" t="s">
        <v>35</v>
      </c>
      <c r="E241" s="37" t="s">
        <v>49</v>
      </c>
      <c r="F241" s="36">
        <v>1960</v>
      </c>
      <c r="G241" s="54">
        <v>0.05664756944315741</v>
      </c>
      <c r="H241" s="52">
        <v>8.82650403035776</v>
      </c>
      <c r="I241" s="55">
        <v>0.004720630786929784</v>
      </c>
      <c r="J241" s="38" t="s">
        <v>334</v>
      </c>
      <c r="K241" s="36">
        <v>23</v>
      </c>
      <c r="L241" s="39">
        <v>2</v>
      </c>
      <c r="M241" s="30">
        <f>IF(B241="","",COUNTIF($D$3:D241,D241)-IF(D241="M",COUNTIF($Q$3:Q241,"M"))-IF(D241="F",COUNTIF($Q$3:Q241,"F")))</f>
        <v>187</v>
      </c>
      <c r="N241" s="2">
        <f t="shared" si="3"/>
        <v>239</v>
      </c>
    </row>
    <row r="242" spans="1:14" ht="15">
      <c r="A242" s="50">
        <v>240</v>
      </c>
      <c r="B242" s="34">
        <v>55</v>
      </c>
      <c r="C242" s="35" t="s">
        <v>310</v>
      </c>
      <c r="D242" s="36" t="s">
        <v>35</v>
      </c>
      <c r="E242" s="37" t="s">
        <v>36</v>
      </c>
      <c r="F242" s="36">
        <v>1963</v>
      </c>
      <c r="G242" s="54">
        <v>0.05668229166622041</v>
      </c>
      <c r="H242" s="52">
        <v>8.82109712402424</v>
      </c>
      <c r="I242" s="55">
        <v>0.004723524305518367</v>
      </c>
      <c r="J242" s="38" t="s">
        <v>332</v>
      </c>
      <c r="K242" s="36">
        <v>25</v>
      </c>
      <c r="L242" s="39">
        <v>2</v>
      </c>
      <c r="M242" s="30">
        <f>IF(B242="","",COUNTIF($D$3:D242,D242)-IF(D242="M",COUNTIF($Q$3:Q242,"M"))-IF(D242="F",COUNTIF($Q$3:Q242,"F")))</f>
        <v>188</v>
      </c>
      <c r="N242" s="2">
        <f t="shared" si="3"/>
        <v>240</v>
      </c>
    </row>
    <row r="243" spans="1:14" ht="15">
      <c r="A243" s="50">
        <v>241</v>
      </c>
      <c r="B243" s="34">
        <v>358</v>
      </c>
      <c r="C243" s="35" t="s">
        <v>311</v>
      </c>
      <c r="D243" s="36" t="s">
        <v>75</v>
      </c>
      <c r="E243" s="37" t="s">
        <v>148</v>
      </c>
      <c r="F243" s="36">
        <v>1973</v>
      </c>
      <c r="G243" s="54">
        <v>0.056705439812503755</v>
      </c>
      <c r="H243" s="52">
        <v>8.81749619883467</v>
      </c>
      <c r="I243" s="55">
        <v>0.004725453317708646</v>
      </c>
      <c r="J243" s="38" t="s">
        <v>345</v>
      </c>
      <c r="K243" s="36">
        <v>8</v>
      </c>
      <c r="L243" s="39">
        <v>13</v>
      </c>
      <c r="M243" s="30">
        <f>IF(B243="","",COUNTIF($D$3:D243,D243)-IF(D243="M",COUNTIF($Q$3:Q243,"M"))-IF(D243="F",COUNTIF($Q$3:Q243,"F")))</f>
        <v>53</v>
      </c>
      <c r="N243" s="2">
        <f t="shared" si="3"/>
        <v>241</v>
      </c>
    </row>
    <row r="244" spans="1:14" ht="15">
      <c r="A244" s="50">
        <v>242</v>
      </c>
      <c r="B244" s="34">
        <v>241</v>
      </c>
      <c r="C244" s="35" t="s">
        <v>312</v>
      </c>
      <c r="D244" s="36" t="s">
        <v>75</v>
      </c>
      <c r="E244" s="37" t="s">
        <v>49</v>
      </c>
      <c r="F244" s="36">
        <v>1965</v>
      </c>
      <c r="G244" s="54">
        <v>0.05728414352051914</v>
      </c>
      <c r="H244" s="52">
        <v>8.728418882982869</v>
      </c>
      <c r="I244" s="55">
        <v>0.004773678626709928</v>
      </c>
      <c r="J244" s="38" t="s">
        <v>340</v>
      </c>
      <c r="K244" s="36">
        <v>9</v>
      </c>
      <c r="L244" s="39">
        <v>12</v>
      </c>
      <c r="M244" s="30">
        <f>IF(B244="","",COUNTIF($D$3:D244,D244)-IF(D244="M",COUNTIF($Q$3:Q244,"M"))-IF(D244="F",COUNTIF($Q$3:Q244,"F")))</f>
        <v>54</v>
      </c>
      <c r="N244" s="2">
        <f t="shared" si="3"/>
        <v>242</v>
      </c>
    </row>
    <row r="245" spans="1:14" ht="15">
      <c r="A245" s="50">
        <v>243</v>
      </c>
      <c r="B245" s="34">
        <v>34</v>
      </c>
      <c r="C245" s="35" t="s">
        <v>313</v>
      </c>
      <c r="D245" s="36" t="s">
        <v>75</v>
      </c>
      <c r="E245" s="37" t="s">
        <v>36</v>
      </c>
      <c r="F245" s="36">
        <v>1964</v>
      </c>
      <c r="G245" s="54">
        <v>0.057561921297747176</v>
      </c>
      <c r="H245" s="52">
        <v>8.686297967951406</v>
      </c>
      <c r="I245" s="55">
        <v>0.004796826774812264</v>
      </c>
      <c r="J245" s="38" t="s">
        <v>340</v>
      </c>
      <c r="K245" s="36">
        <v>10</v>
      </c>
      <c r="L245" s="39">
        <v>11</v>
      </c>
      <c r="M245" s="30">
        <f>IF(B245="","",COUNTIF($D$3:D245,D245)-IF(D245="M",COUNTIF($Q$3:Q245,"M"))-IF(D245="F",COUNTIF($Q$3:Q245,"F")))</f>
        <v>55</v>
      </c>
      <c r="N245" s="2">
        <f t="shared" si="3"/>
        <v>243</v>
      </c>
    </row>
    <row r="246" spans="1:14" ht="15">
      <c r="A246" s="50">
        <v>244</v>
      </c>
      <c r="B246" s="34">
        <v>136</v>
      </c>
      <c r="C246" s="35" t="s">
        <v>314</v>
      </c>
      <c r="D246" s="36" t="s">
        <v>35</v>
      </c>
      <c r="E246" s="37" t="s">
        <v>73</v>
      </c>
      <c r="F246" s="36">
        <v>1966</v>
      </c>
      <c r="G246" s="54">
        <v>0.05758506944403052</v>
      </c>
      <c r="H246" s="52">
        <v>8.682806234799667</v>
      </c>
      <c r="I246" s="55">
        <v>0.004798755787002544</v>
      </c>
      <c r="J246" s="38" t="s">
        <v>332</v>
      </c>
      <c r="K246" s="36">
        <v>26</v>
      </c>
      <c r="L246" s="39">
        <v>2</v>
      </c>
      <c r="M246" s="30">
        <f>IF(B246="","",COUNTIF($D$3:D246,D246)-IF(D246="M",COUNTIF($Q$3:Q246,"M"))-IF(D246="F",COUNTIF($Q$3:Q246,"F")))</f>
        <v>189</v>
      </c>
      <c r="N246" s="2">
        <f t="shared" si="3"/>
        <v>244</v>
      </c>
    </row>
    <row r="247" spans="1:14" ht="15">
      <c r="A247" s="50">
        <v>245</v>
      </c>
      <c r="B247" s="34">
        <v>321</v>
      </c>
      <c r="C247" s="35" t="s">
        <v>315</v>
      </c>
      <c r="D247" s="36" t="s">
        <v>75</v>
      </c>
      <c r="E247" s="37" t="s">
        <v>198</v>
      </c>
      <c r="F247" s="36">
        <v>1967</v>
      </c>
      <c r="G247" s="54">
        <v>0.05800173611351056</v>
      </c>
      <c r="H247" s="52">
        <v>8.62043161986548</v>
      </c>
      <c r="I247" s="55">
        <v>0.004833478009459213</v>
      </c>
      <c r="J247" s="38" t="s">
        <v>335</v>
      </c>
      <c r="K247" s="36">
        <v>15</v>
      </c>
      <c r="L247" s="39">
        <v>6</v>
      </c>
      <c r="M247" s="30">
        <f>IF(B247="","",COUNTIF($D$3:D247,D247)-IF(D247="M",COUNTIF($Q$3:Q247,"M"))-IF(D247="F",COUNTIF($Q$3:Q247,"F")))</f>
        <v>56</v>
      </c>
      <c r="N247" s="2">
        <f t="shared" si="3"/>
        <v>245</v>
      </c>
    </row>
    <row r="248" spans="1:14" ht="15">
      <c r="A248" s="50">
        <v>246</v>
      </c>
      <c r="B248" s="34">
        <v>312</v>
      </c>
      <c r="C248" s="35" t="s">
        <v>316</v>
      </c>
      <c r="D248" s="36" t="s">
        <v>35</v>
      </c>
      <c r="E248" s="37" t="s">
        <v>198</v>
      </c>
      <c r="F248" s="36">
        <v>1956</v>
      </c>
      <c r="G248" s="54">
        <v>0.05873090277600568</v>
      </c>
      <c r="H248" s="52">
        <v>8.513405658124386</v>
      </c>
      <c r="I248" s="55">
        <v>0.004894241898000473</v>
      </c>
      <c r="J248" s="38" t="s">
        <v>336</v>
      </c>
      <c r="K248" s="36">
        <v>20</v>
      </c>
      <c r="L248" s="39">
        <v>2</v>
      </c>
      <c r="M248" s="30">
        <f>IF(B248="","",COUNTIF($D$3:D248,D248)-IF(D248="M",COUNTIF($Q$3:Q248,"M"))-IF(D248="F",COUNTIF($Q$3:Q248,"F")))</f>
        <v>190</v>
      </c>
      <c r="N248" s="2">
        <f t="shared" si="3"/>
        <v>246</v>
      </c>
    </row>
    <row r="249" spans="1:14" ht="15">
      <c r="A249" s="50">
        <v>247</v>
      </c>
      <c r="B249" s="34">
        <v>149</v>
      </c>
      <c r="C249" s="35" t="s">
        <v>317</v>
      </c>
      <c r="D249" s="36" t="s">
        <v>35</v>
      </c>
      <c r="E249" s="37" t="s">
        <v>98</v>
      </c>
      <c r="F249" s="36">
        <v>1943</v>
      </c>
      <c r="G249" s="54">
        <v>0.060906828701263294</v>
      </c>
      <c r="H249" s="52">
        <v>8.209260121757568</v>
      </c>
      <c r="I249" s="55">
        <v>0.0050755690584386075</v>
      </c>
      <c r="J249" s="38" t="s">
        <v>344</v>
      </c>
      <c r="K249" s="36">
        <v>6</v>
      </c>
      <c r="L249" s="39">
        <v>15</v>
      </c>
      <c r="M249" s="30">
        <f>IF(B249="","",COUNTIF($D$3:D249,D249)-IF(D249="M",COUNTIF($Q$3:Q249,"M"))-IF(D249="F",COUNTIF($Q$3:Q249,"F")))</f>
        <v>191</v>
      </c>
      <c r="N249" s="2">
        <f t="shared" si="3"/>
        <v>247</v>
      </c>
    </row>
    <row r="250" spans="1:14" ht="15">
      <c r="A250" s="50">
        <v>248</v>
      </c>
      <c r="B250" s="34">
        <v>238</v>
      </c>
      <c r="C250" s="35" t="s">
        <v>318</v>
      </c>
      <c r="D250" s="36" t="s">
        <v>75</v>
      </c>
      <c r="E250" s="37" t="s">
        <v>49</v>
      </c>
      <c r="F250" s="36">
        <v>1966</v>
      </c>
      <c r="G250" s="54">
        <v>0.062226273148553446</v>
      </c>
      <c r="H250" s="52">
        <v>8.035191161237387</v>
      </c>
      <c r="I250" s="55">
        <v>0.0051855227623794535</v>
      </c>
      <c r="J250" s="38" t="s">
        <v>340</v>
      </c>
      <c r="K250" s="36">
        <v>11</v>
      </c>
      <c r="L250" s="39">
        <v>10</v>
      </c>
      <c r="M250" s="30">
        <f>IF(B250="","",COUNTIF($D$3:D250,D250)-IF(D250="M",COUNTIF($Q$3:Q250,"M"))-IF(D250="F",COUNTIF($Q$3:Q250,"F")))</f>
        <v>57</v>
      </c>
      <c r="N250" s="2">
        <f t="shared" si="3"/>
        <v>248</v>
      </c>
    </row>
    <row r="251" spans="1:14" ht="15">
      <c r="A251" s="50">
        <v>249</v>
      </c>
      <c r="B251" s="34">
        <v>38</v>
      </c>
      <c r="C251" s="35" t="s">
        <v>319</v>
      </c>
      <c r="D251" s="36" t="s">
        <v>75</v>
      </c>
      <c r="E251" s="37" t="s">
        <v>36</v>
      </c>
      <c r="F251" s="36">
        <v>1984</v>
      </c>
      <c r="G251" s="54">
        <v>0.062295717594679445</v>
      </c>
      <c r="H251" s="52">
        <v>8.02623389384801</v>
      </c>
      <c r="I251" s="55">
        <v>0.00519130979955662</v>
      </c>
      <c r="J251" s="38" t="s">
        <v>342</v>
      </c>
      <c r="K251" s="36">
        <v>4</v>
      </c>
      <c r="L251" s="39">
        <v>17</v>
      </c>
      <c r="M251" s="30">
        <f>IF(B251="","",COUNTIF($D$3:D251,D251)-IF(D251="M",COUNTIF($Q$3:Q251,"M"))-IF(D251="F",COUNTIF($Q$3:Q251,"F")))</f>
        <v>58</v>
      </c>
      <c r="N251" s="2">
        <f t="shared" si="3"/>
        <v>249</v>
      </c>
    </row>
    <row r="252" spans="1:14" ht="15">
      <c r="A252" s="50">
        <v>250</v>
      </c>
      <c r="B252" s="34">
        <v>364</v>
      </c>
      <c r="C252" s="35" t="s">
        <v>320</v>
      </c>
      <c r="D252" s="36" t="s">
        <v>35</v>
      </c>
      <c r="E252" s="37" t="s">
        <v>290</v>
      </c>
      <c r="F252" s="36">
        <v>1963</v>
      </c>
      <c r="G252" s="54">
        <v>0.06339525462681195</v>
      </c>
      <c r="H252" s="52">
        <v>7.88702566056945</v>
      </c>
      <c r="I252" s="55">
        <v>0.005282937885567662</v>
      </c>
      <c r="J252" s="38" t="s">
        <v>332</v>
      </c>
      <c r="K252" s="36">
        <v>27</v>
      </c>
      <c r="L252" s="39">
        <v>2</v>
      </c>
      <c r="M252" s="30">
        <f>IF(B252="","",COUNTIF($D$3:D252,D252)-IF(D252="M",COUNTIF($Q$3:Q252,"M"))-IF(D252="F",COUNTIF($Q$3:Q252,"F")))</f>
        <v>192</v>
      </c>
      <c r="N252" s="2">
        <f t="shared" si="3"/>
        <v>250</v>
      </c>
    </row>
    <row r="253" spans="1:14" ht="15">
      <c r="A253" s="50">
        <v>251</v>
      </c>
      <c r="B253" s="34">
        <v>240</v>
      </c>
      <c r="C253" s="35" t="s">
        <v>321</v>
      </c>
      <c r="D253" s="36" t="s">
        <v>35</v>
      </c>
      <c r="E253" s="37" t="s">
        <v>49</v>
      </c>
      <c r="F253" s="36">
        <v>1938</v>
      </c>
      <c r="G253" s="54">
        <v>0.06391608796548098</v>
      </c>
      <c r="H253" s="52">
        <v>7.822756615987416</v>
      </c>
      <c r="I253" s="55">
        <v>0.005326340663790082</v>
      </c>
      <c r="J253" s="38" t="s">
        <v>344</v>
      </c>
      <c r="K253" s="36">
        <v>7</v>
      </c>
      <c r="L253" s="39">
        <v>14</v>
      </c>
      <c r="M253" s="30">
        <f>IF(B253="","",COUNTIF($D$3:D253,D253)-IF(D253="M",COUNTIF($Q$3:Q253,"M"))-IF(D253="F",COUNTIF($Q$3:Q253,"F")))</f>
        <v>193</v>
      </c>
      <c r="N253" s="2">
        <f t="shared" si="3"/>
        <v>251</v>
      </c>
    </row>
    <row r="254" spans="1:14" ht="15">
      <c r="A254" s="50">
        <v>252</v>
      </c>
      <c r="B254" s="34">
        <v>199</v>
      </c>
      <c r="C254" s="35" t="s">
        <v>322</v>
      </c>
      <c r="D254" s="36" t="s">
        <v>75</v>
      </c>
      <c r="E254" s="37" t="s">
        <v>46</v>
      </c>
      <c r="F254" s="36">
        <v>1964</v>
      </c>
      <c r="G254" s="54">
        <v>0.06466840277425945</v>
      </c>
      <c r="H254" s="52">
        <v>7.731751188372005</v>
      </c>
      <c r="I254" s="55">
        <v>0.005389033564521621</v>
      </c>
      <c r="J254" s="38" t="s">
        <v>340</v>
      </c>
      <c r="K254" s="36">
        <v>12</v>
      </c>
      <c r="L254" s="39">
        <v>9</v>
      </c>
      <c r="M254" s="30">
        <f>IF(B254="","",COUNTIF($D$3:D254,D254)-IF(D254="M",COUNTIF($Q$3:Q254,"M"))-IF(D254="F",COUNTIF($Q$3:Q254,"F")))</f>
        <v>59</v>
      </c>
      <c r="N254" s="2">
        <f t="shared" si="3"/>
        <v>252</v>
      </c>
    </row>
    <row r="255" spans="1:14" ht="15">
      <c r="A255" s="50">
        <v>253</v>
      </c>
      <c r="B255" s="34">
        <v>85</v>
      </c>
      <c r="C255" s="35" t="s">
        <v>323</v>
      </c>
      <c r="D255" s="36" t="s">
        <v>75</v>
      </c>
      <c r="E255" s="37" t="s">
        <v>42</v>
      </c>
      <c r="F255" s="36">
        <v>1954</v>
      </c>
      <c r="G255" s="54">
        <v>0.06577951389044756</v>
      </c>
      <c r="H255" s="52">
        <v>7.601150729583144</v>
      </c>
      <c r="I255" s="55">
        <v>0.0054816261575372964</v>
      </c>
      <c r="J255" s="38" t="s">
        <v>346</v>
      </c>
      <c r="K255" s="36">
        <v>2</v>
      </c>
      <c r="L255" s="39">
        <v>19</v>
      </c>
      <c r="M255" s="30">
        <f>IF(B255="","",COUNTIF($D$3:D255,D255)-IF(D255="M",COUNTIF($Q$3:Q255,"M"))-IF(D255="F",COUNTIF($Q$3:Q255,"F")))</f>
        <v>60</v>
      </c>
      <c r="N255" s="2">
        <f t="shared" si="3"/>
        <v>253</v>
      </c>
    </row>
    <row r="256" spans="1:14" ht="15">
      <c r="A256" s="50">
        <v>254</v>
      </c>
      <c r="B256" s="34">
        <v>251</v>
      </c>
      <c r="C256" s="35" t="s">
        <v>324</v>
      </c>
      <c r="D256" s="36" t="s">
        <v>35</v>
      </c>
      <c r="E256" s="37" t="s">
        <v>49</v>
      </c>
      <c r="F256" s="36">
        <v>1961</v>
      </c>
      <c r="G256" s="54">
        <v>0.0658489583292976</v>
      </c>
      <c r="H256" s="52">
        <v>7.593134541318012</v>
      </c>
      <c r="I256" s="55">
        <v>0.005487413194108133</v>
      </c>
      <c r="J256" s="38" t="s">
        <v>334</v>
      </c>
      <c r="K256" s="36">
        <v>24</v>
      </c>
      <c r="L256" s="39">
        <v>2</v>
      </c>
      <c r="M256" s="30">
        <f>IF(B256="","",COUNTIF($D$3:D256,D256)-IF(D256="M",COUNTIF($Q$3:Q256,"M"))-IF(D256="F",COUNTIF($Q$3:Q256,"F")))</f>
        <v>194</v>
      </c>
      <c r="N256" s="2">
        <f t="shared" si="3"/>
        <v>254</v>
      </c>
    </row>
    <row r="257" spans="1:14" ht="15">
      <c r="A257" s="50">
        <v>255</v>
      </c>
      <c r="B257" s="34">
        <v>17</v>
      </c>
      <c r="C257" s="35" t="s">
        <v>325</v>
      </c>
      <c r="D257" s="36" t="s">
        <v>35</v>
      </c>
      <c r="E257" s="37" t="s">
        <v>36</v>
      </c>
      <c r="F257" s="36">
        <v>1957</v>
      </c>
      <c r="G257" s="54">
        <v>0.07234201388928341</v>
      </c>
      <c r="H257" s="52">
        <v>6.911612949637125</v>
      </c>
      <c r="I257" s="55">
        <v>0.006028501157440284</v>
      </c>
      <c r="J257" s="38" t="s">
        <v>334</v>
      </c>
      <c r="K257" s="36">
        <v>25</v>
      </c>
      <c r="L257" s="39">
        <v>2</v>
      </c>
      <c r="M257" s="30">
        <f>IF(B257="","",COUNTIF($D$3:D257,D257)-IF(D257="M",COUNTIF($Q$3:Q257,"M"))-IF(D257="F",COUNTIF($Q$3:Q257,"F")))</f>
        <v>195</v>
      </c>
      <c r="N257" s="2">
        <f t="shared" si="3"/>
        <v>255</v>
      </c>
    </row>
    <row r="258" spans="1:14" ht="15">
      <c r="A258" s="50">
        <v>256</v>
      </c>
      <c r="B258" s="34">
        <v>23</v>
      </c>
      <c r="C258" s="35" t="s">
        <v>326</v>
      </c>
      <c r="D258" s="36" t="s">
        <v>75</v>
      </c>
      <c r="E258" s="37" t="s">
        <v>36</v>
      </c>
      <c r="F258" s="36">
        <v>1985</v>
      </c>
      <c r="G258" s="54">
        <v>0.07331423611321952</v>
      </c>
      <c r="H258" s="52">
        <v>6.819957848675497</v>
      </c>
      <c r="I258" s="55">
        <v>0.006109519676101627</v>
      </c>
      <c r="J258" s="38" t="s">
        <v>342</v>
      </c>
      <c r="K258" s="36">
        <v>5</v>
      </c>
      <c r="L258" s="39">
        <v>16</v>
      </c>
      <c r="M258" s="30">
        <f>IF(B258="","",COUNTIF($D$3:D258,D258)-IF(D258="M",COUNTIF($Q$3:Q258,"M"))-IF(D258="F",COUNTIF($Q$3:Q258,"F")))</f>
        <v>61</v>
      </c>
      <c r="N258" s="2">
        <f t="shared" si="3"/>
        <v>256</v>
      </c>
    </row>
    <row r="259" spans="1:14" ht="15">
      <c r="A259" s="43"/>
      <c r="B259" s="43"/>
      <c r="C259" s="43"/>
      <c r="D259" s="43"/>
      <c r="E259" s="43"/>
      <c r="F259" s="44"/>
      <c r="G259" s="48"/>
      <c r="H259" s="45"/>
      <c r="I259" s="46"/>
      <c r="J259" s="43"/>
      <c r="K259" s="44"/>
      <c r="L259" s="44"/>
      <c r="M259" s="30">
        <f>IF(B259="","",COUNTIF($D$3:D259,D259)-IF(D259="M",COUNTIF($Q$3:Q259,"M"))-IF(D259="F",COUNTIF($Q$3:Q259,"F")))</f>
      </c>
      <c r="N259" s="2">
        <f aca="true" t="shared" si="4" ref="N259:N272">A259</f>
        <v>0</v>
      </c>
    </row>
    <row r="260" spans="7:14" ht="15">
      <c r="G260" s="49"/>
      <c r="H260" s="31"/>
      <c r="I260" s="47"/>
      <c r="K260" s="2"/>
      <c r="L260" s="2"/>
      <c r="M260" s="30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49"/>
      <c r="H261" s="31"/>
      <c r="I261" s="47"/>
      <c r="K261" s="2"/>
      <c r="L261" s="2"/>
      <c r="M261" s="30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49"/>
      <c r="H262" s="31"/>
      <c r="I262" s="47"/>
      <c r="K262" s="2"/>
      <c r="L262" s="2"/>
      <c r="M262" s="30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49"/>
      <c r="H263" s="31"/>
      <c r="I263" s="47"/>
      <c r="K263" s="2"/>
      <c r="L263" s="2"/>
      <c r="M263" s="30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49"/>
      <c r="H264" s="31"/>
      <c r="I264" s="47"/>
      <c r="K264" s="2"/>
      <c r="L264" s="2"/>
      <c r="M264" s="30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49"/>
      <c r="H265" s="31"/>
      <c r="I265" s="47"/>
      <c r="K265" s="2"/>
      <c r="L265" s="2"/>
      <c r="M265" s="30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49"/>
      <c r="H266" s="31"/>
      <c r="I266" s="47"/>
      <c r="K266" s="2"/>
      <c r="L266" s="2"/>
      <c r="M266" s="30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49"/>
      <c r="H267" s="31"/>
      <c r="I267" s="47"/>
      <c r="K267" s="2"/>
      <c r="L267" s="2"/>
      <c r="M267" s="30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49"/>
      <c r="H268" s="31"/>
      <c r="I268" s="47"/>
      <c r="K268" s="2"/>
      <c r="L268" s="2"/>
      <c r="M268" s="30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49"/>
      <c r="H269" s="31"/>
      <c r="I269" s="47"/>
      <c r="K269" s="2"/>
      <c r="L269" s="2"/>
      <c r="M269" s="30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49"/>
      <c r="H270" s="31"/>
      <c r="I270" s="47"/>
      <c r="K270" s="2"/>
      <c r="L270" s="2"/>
      <c r="M270" s="30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49"/>
      <c r="H271" s="31"/>
      <c r="I271" s="47"/>
      <c r="K271" s="2"/>
      <c r="L271" s="2"/>
      <c r="M271" s="30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49"/>
      <c r="H272" s="31"/>
      <c r="I272" s="47"/>
      <c r="K272" s="2"/>
      <c r="L272" s="2"/>
      <c r="M272" s="30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49"/>
      <c r="H273" s="31"/>
      <c r="I273" s="47"/>
      <c r="K273" s="2"/>
      <c r="L273" s="2"/>
      <c r="M273" s="30">
        <f>IF(B273="","",COUNTIF($D$3:D273,D273)-IF(D273="M",COUNTIF($Q$3:Q273,"M"))-IF(D273="F",COUNTIF($Q$3:Q273,"F")))</f>
      </c>
      <c r="N273" s="2">
        <f aca="true" t="shared" si="5" ref="N273:N336">A273</f>
        <v>0</v>
      </c>
    </row>
    <row r="274" spans="7:14" ht="15">
      <c r="G274" s="49"/>
      <c r="H274" s="31"/>
      <c r="I274" s="47"/>
      <c r="K274" s="2"/>
      <c r="L274" s="2"/>
      <c r="M274" s="30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49"/>
      <c r="H275" s="31"/>
      <c r="I275" s="47"/>
      <c r="K275" s="2"/>
      <c r="L275" s="2"/>
      <c r="M275" s="30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49"/>
      <c r="H276" s="31"/>
      <c r="I276" s="47"/>
      <c r="K276" s="2"/>
      <c r="L276" s="2"/>
      <c r="M276" s="30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9"/>
      <c r="H277" s="31"/>
      <c r="I277" s="47"/>
      <c r="K277" s="2"/>
      <c r="L277" s="2"/>
      <c r="M277" s="30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9"/>
      <c r="H278" s="31"/>
      <c r="I278" s="47"/>
      <c r="K278" s="2"/>
      <c r="L278" s="2"/>
      <c r="M278" s="30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9"/>
      <c r="H279" s="31"/>
      <c r="I279" s="47"/>
      <c r="K279" s="2"/>
      <c r="L279" s="2"/>
      <c r="M279" s="30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9"/>
      <c r="H280" s="31"/>
      <c r="I280" s="47"/>
      <c r="K280" s="2"/>
      <c r="L280" s="2"/>
      <c r="M280" s="30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9"/>
      <c r="H281" s="31"/>
      <c r="I281" s="47"/>
      <c r="K281" s="2"/>
      <c r="L281" s="2"/>
      <c r="M281" s="30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9"/>
      <c r="H282" s="31"/>
      <c r="I282" s="47"/>
      <c r="K282" s="2"/>
      <c r="L282" s="2"/>
      <c r="M282" s="30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9"/>
      <c r="H283" s="31"/>
      <c r="I283" s="47"/>
      <c r="K283" s="2"/>
      <c r="L283" s="2"/>
      <c r="M283" s="30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9"/>
      <c r="H284" s="31"/>
      <c r="I284" s="47"/>
      <c r="K284" s="2"/>
      <c r="L284" s="2"/>
      <c r="M284" s="30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9"/>
      <c r="H285" s="31"/>
      <c r="I285" s="47"/>
      <c r="K285" s="2"/>
      <c r="L285" s="2"/>
      <c r="M285" s="30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9"/>
      <c r="H286" s="31"/>
      <c r="I286" s="47"/>
      <c r="K286" s="2"/>
      <c r="L286" s="2"/>
      <c r="M286" s="30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9"/>
      <c r="H287" s="31"/>
      <c r="I287" s="47"/>
      <c r="K287" s="2"/>
      <c r="L287" s="2"/>
      <c r="M287" s="30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9"/>
      <c r="H288" s="31"/>
      <c r="I288" s="47"/>
      <c r="K288" s="2"/>
      <c r="L288" s="2"/>
      <c r="M288" s="30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49"/>
      <c r="H289" s="31"/>
      <c r="I289" s="47"/>
      <c r="K289" s="2"/>
      <c r="L289" s="2"/>
      <c r="M289" s="30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49"/>
      <c r="H290" s="31"/>
      <c r="I290" s="47"/>
      <c r="K290" s="2"/>
      <c r="L290" s="2"/>
      <c r="M290" s="30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49"/>
      <c r="H291" s="31"/>
      <c r="I291" s="47"/>
      <c r="K291" s="2"/>
      <c r="L291" s="2"/>
      <c r="M291" s="30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49"/>
      <c r="H292" s="31"/>
      <c r="I292" s="47"/>
      <c r="K292" s="2"/>
      <c r="L292" s="2"/>
      <c r="M292" s="30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9"/>
      <c r="H293" s="31"/>
      <c r="I293" s="47"/>
      <c r="K293" s="2"/>
      <c r="L293" s="2"/>
      <c r="M293" s="30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9"/>
      <c r="H294" s="31"/>
      <c r="I294" s="47"/>
      <c r="K294" s="2"/>
      <c r="L294" s="2"/>
      <c r="M294" s="30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9"/>
      <c r="H295" s="31"/>
      <c r="I295" s="47"/>
      <c r="K295" s="2"/>
      <c r="L295" s="2"/>
      <c r="M295" s="30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9"/>
      <c r="H296" s="31"/>
      <c r="I296" s="47"/>
      <c r="K296" s="2"/>
      <c r="L296" s="2"/>
      <c r="M296" s="30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9"/>
      <c r="H297" s="31"/>
      <c r="I297" s="47"/>
      <c r="K297" s="2"/>
      <c r="L297" s="2"/>
      <c r="M297" s="30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9"/>
      <c r="H298" s="31"/>
      <c r="I298" s="47"/>
      <c r="K298" s="2"/>
      <c r="L298" s="2"/>
      <c r="M298" s="30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9"/>
      <c r="H299" s="31"/>
      <c r="I299" s="47"/>
      <c r="K299" s="2"/>
      <c r="L299" s="2"/>
      <c r="M299" s="30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9"/>
      <c r="H300" s="31"/>
      <c r="I300" s="47"/>
      <c r="K300" s="2"/>
      <c r="L300" s="2"/>
      <c r="M300" s="30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9"/>
      <c r="H301" s="31"/>
      <c r="I301" s="47"/>
      <c r="K301" s="2"/>
      <c r="L301" s="2"/>
      <c r="M301" s="30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9"/>
      <c r="H302" s="31"/>
      <c r="I302" s="47"/>
      <c r="K302" s="2"/>
      <c r="L302" s="2"/>
      <c r="M302" s="30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9"/>
      <c r="H303" s="31"/>
      <c r="I303" s="47"/>
      <c r="K303" s="2"/>
      <c r="L303" s="2"/>
      <c r="M303" s="30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9"/>
      <c r="H304" s="31"/>
      <c r="I304" s="47"/>
      <c r="K304" s="2"/>
      <c r="L304" s="2"/>
      <c r="M304" s="30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9"/>
      <c r="H305" s="31"/>
      <c r="I305" s="47"/>
      <c r="K305" s="2"/>
      <c r="L305" s="2"/>
      <c r="M305" s="30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9"/>
      <c r="H306" s="31"/>
      <c r="I306" s="47"/>
      <c r="K306" s="2"/>
      <c r="L306" s="2"/>
      <c r="M306" s="30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9"/>
      <c r="H307" s="31"/>
      <c r="I307" s="47"/>
      <c r="K307" s="2"/>
      <c r="L307" s="2"/>
      <c r="M307" s="30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9"/>
      <c r="H308" s="31"/>
      <c r="I308" s="47"/>
      <c r="K308" s="2"/>
      <c r="L308" s="2"/>
      <c r="M308" s="30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9"/>
      <c r="H309" s="31"/>
      <c r="I309" s="47"/>
      <c r="K309" s="2"/>
      <c r="L309" s="2"/>
      <c r="M309" s="30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9"/>
      <c r="H310" s="31"/>
      <c r="I310" s="47"/>
      <c r="K310" s="2"/>
      <c r="L310" s="2"/>
      <c r="M310" s="30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9"/>
      <c r="H311" s="31"/>
      <c r="I311" s="47"/>
      <c r="K311" s="2"/>
      <c r="L311" s="2"/>
      <c r="M311" s="30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9"/>
      <c r="H312" s="31"/>
      <c r="I312" s="47"/>
      <c r="K312" s="2"/>
      <c r="L312" s="2"/>
      <c r="M312" s="30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9"/>
      <c r="H313" s="31"/>
      <c r="I313" s="47"/>
      <c r="K313" s="2"/>
      <c r="L313" s="2"/>
      <c r="M313" s="30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9"/>
      <c r="H314" s="31"/>
      <c r="I314" s="47"/>
      <c r="K314" s="2"/>
      <c r="L314" s="2"/>
      <c r="M314" s="30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9"/>
      <c r="H315" s="31"/>
      <c r="I315" s="47"/>
      <c r="K315" s="2"/>
      <c r="L315" s="2"/>
      <c r="M315" s="30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49"/>
      <c r="H316" s="31"/>
      <c r="I316" s="47"/>
      <c r="K316" s="2"/>
      <c r="L316" s="2"/>
      <c r="M316" s="30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49"/>
      <c r="H317" s="31"/>
      <c r="I317" s="47"/>
      <c r="K317" s="2"/>
      <c r="L317" s="2"/>
      <c r="M317" s="30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49"/>
      <c r="H318" s="31"/>
      <c r="I318" s="47"/>
      <c r="K318" s="2"/>
      <c r="L318" s="2"/>
      <c r="M318" s="30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49"/>
      <c r="H319" s="31"/>
      <c r="I319" s="47"/>
      <c r="K319" s="2"/>
      <c r="L319" s="2"/>
      <c r="M319" s="30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49"/>
      <c r="H320" s="31"/>
      <c r="I320" s="47"/>
      <c r="K320" s="2"/>
      <c r="L320" s="2"/>
      <c r="M320" s="30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49"/>
      <c r="H321" s="31"/>
      <c r="I321" s="47"/>
      <c r="K321" s="2"/>
      <c r="L321" s="2"/>
      <c r="M321" s="30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49"/>
      <c r="H322" s="31"/>
      <c r="I322" s="47"/>
      <c r="K322" s="2"/>
      <c r="L322" s="2"/>
      <c r="M322" s="30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49"/>
      <c r="H323" s="31"/>
      <c r="I323" s="47"/>
      <c r="K323" s="2"/>
      <c r="L323" s="2"/>
      <c r="M323" s="30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49"/>
      <c r="H324" s="31"/>
      <c r="I324" s="47"/>
      <c r="K324" s="2"/>
      <c r="L324" s="2"/>
      <c r="M324" s="30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49"/>
      <c r="H325" s="31"/>
      <c r="I325" s="47"/>
      <c r="K325" s="2"/>
      <c r="L325" s="2"/>
      <c r="M325" s="30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49"/>
      <c r="H326" s="31"/>
      <c r="I326" s="47"/>
      <c r="K326" s="2"/>
      <c r="L326" s="2"/>
      <c r="M326" s="30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49"/>
      <c r="H327" s="31"/>
      <c r="I327" s="47"/>
      <c r="K327" s="2"/>
      <c r="L327" s="2"/>
      <c r="M327" s="30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49"/>
      <c r="H328" s="31"/>
      <c r="I328" s="47"/>
      <c r="K328" s="2"/>
      <c r="L328" s="2"/>
      <c r="M328" s="30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49"/>
      <c r="H329" s="31"/>
      <c r="I329" s="47"/>
      <c r="K329" s="2"/>
      <c r="L329" s="2"/>
      <c r="M329" s="30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49"/>
      <c r="H330" s="31"/>
      <c r="I330" s="47"/>
      <c r="K330" s="2"/>
      <c r="L330" s="2"/>
      <c r="M330" s="30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49"/>
      <c r="H331" s="31"/>
      <c r="I331" s="47"/>
      <c r="K331" s="2"/>
      <c r="L331" s="2"/>
      <c r="M331" s="30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49"/>
      <c r="H332" s="31"/>
      <c r="I332" s="47"/>
      <c r="K332" s="2"/>
      <c r="L332" s="2"/>
      <c r="M332" s="30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49"/>
      <c r="H333" s="31"/>
      <c r="I333" s="47"/>
      <c r="K333" s="2"/>
      <c r="L333" s="2"/>
      <c r="M333" s="30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49"/>
      <c r="H334" s="31"/>
      <c r="I334" s="47"/>
      <c r="K334" s="2"/>
      <c r="L334" s="2"/>
      <c r="M334" s="30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49"/>
      <c r="H335" s="31"/>
      <c r="I335" s="47"/>
      <c r="K335" s="2"/>
      <c r="L335" s="2"/>
      <c r="M335" s="30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49"/>
      <c r="H336" s="31"/>
      <c r="I336" s="47"/>
      <c r="K336" s="2"/>
      <c r="L336" s="2"/>
      <c r="M336" s="30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49"/>
      <c r="H337" s="31"/>
      <c r="I337" s="47"/>
      <c r="K337" s="2"/>
      <c r="L337" s="2"/>
      <c r="M337" s="30">
        <f>IF(B337="","",COUNTIF($D$3:D337,D337)-IF(D337="M",COUNTIF($Q$3:Q337,"M"))-IF(D337="F",COUNTIF($Q$3:Q337,"F")))</f>
      </c>
      <c r="N337" s="2">
        <f aca="true" t="shared" si="6" ref="N337:N400">A337</f>
        <v>0</v>
      </c>
    </row>
    <row r="338" spans="7:14" ht="15">
      <c r="G338" s="49"/>
      <c r="H338" s="31"/>
      <c r="I338" s="47"/>
      <c r="K338" s="2"/>
      <c r="L338" s="2"/>
      <c r="M338" s="30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9"/>
      <c r="H339" s="31"/>
      <c r="I339" s="47"/>
      <c r="K339" s="2"/>
      <c r="L339" s="2"/>
      <c r="M339" s="30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9"/>
      <c r="H340" s="31"/>
      <c r="I340" s="47"/>
      <c r="K340" s="2"/>
      <c r="L340" s="2"/>
      <c r="M340" s="30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9"/>
      <c r="H341" s="31"/>
      <c r="I341" s="47"/>
      <c r="K341" s="2"/>
      <c r="L341" s="2"/>
      <c r="M341" s="30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9"/>
      <c r="H342" s="31"/>
      <c r="I342" s="47"/>
      <c r="K342" s="2"/>
      <c r="L342" s="2"/>
      <c r="M342" s="30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9"/>
      <c r="H343" s="31"/>
      <c r="I343" s="47"/>
      <c r="K343" s="2"/>
      <c r="L343" s="2"/>
      <c r="M343" s="30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9"/>
      <c r="H344" s="31"/>
      <c r="I344" s="47"/>
      <c r="K344" s="2"/>
      <c r="L344" s="2"/>
      <c r="M344" s="30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9"/>
      <c r="H345" s="31"/>
      <c r="I345" s="47"/>
      <c r="K345" s="2"/>
      <c r="L345" s="2"/>
      <c r="M345" s="30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9"/>
      <c r="H346" s="31"/>
      <c r="I346" s="47"/>
      <c r="K346" s="2"/>
      <c r="L346" s="2"/>
      <c r="M346" s="30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9"/>
      <c r="H347" s="31"/>
      <c r="I347" s="47"/>
      <c r="K347" s="2"/>
      <c r="L347" s="2"/>
      <c r="M347" s="30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9"/>
      <c r="H348" s="31"/>
      <c r="I348" s="47"/>
      <c r="K348" s="2"/>
      <c r="L348" s="2"/>
      <c r="M348" s="30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9"/>
      <c r="H349" s="31"/>
      <c r="I349" s="47"/>
      <c r="K349" s="2"/>
      <c r="L349" s="2"/>
      <c r="M349" s="30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9"/>
      <c r="H350" s="31"/>
      <c r="I350" s="47"/>
      <c r="K350" s="2"/>
      <c r="L350" s="2"/>
      <c r="M350" s="30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9"/>
      <c r="H351" s="31"/>
      <c r="I351" s="47"/>
      <c r="K351" s="2"/>
      <c r="L351" s="2"/>
      <c r="M351" s="30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9"/>
      <c r="H352" s="31"/>
      <c r="I352" s="47"/>
      <c r="K352" s="2"/>
      <c r="L352" s="2"/>
      <c r="M352" s="30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49"/>
      <c r="H353" s="31"/>
      <c r="I353" s="47"/>
      <c r="K353" s="2"/>
      <c r="L353" s="2"/>
      <c r="M353" s="30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49"/>
      <c r="H354" s="31"/>
      <c r="I354" s="47"/>
      <c r="K354" s="2"/>
      <c r="L354" s="2"/>
      <c r="M354" s="30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49"/>
      <c r="H355" s="31"/>
      <c r="I355" s="47"/>
      <c r="K355" s="2"/>
      <c r="L355" s="2"/>
      <c r="M355" s="30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49"/>
      <c r="H356" s="31"/>
      <c r="I356" s="47"/>
      <c r="K356" s="2"/>
      <c r="L356" s="2"/>
      <c r="M356" s="30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9"/>
      <c r="H357" s="31"/>
      <c r="I357" s="47"/>
      <c r="K357" s="2"/>
      <c r="L357" s="2"/>
      <c r="M357" s="30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9"/>
      <c r="H358" s="31"/>
      <c r="I358" s="47"/>
      <c r="K358" s="2"/>
      <c r="L358" s="2"/>
      <c r="M358" s="30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9"/>
      <c r="H359" s="31"/>
      <c r="I359" s="47"/>
      <c r="K359" s="2"/>
      <c r="L359" s="2"/>
      <c r="M359" s="30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9"/>
      <c r="H360" s="31"/>
      <c r="I360" s="47"/>
      <c r="K360" s="2"/>
      <c r="L360" s="2"/>
      <c r="M360" s="30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9"/>
      <c r="H361" s="31"/>
      <c r="I361" s="47"/>
      <c r="K361" s="2"/>
      <c r="L361" s="2"/>
      <c r="M361" s="30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9"/>
      <c r="H362" s="31"/>
      <c r="I362" s="47"/>
      <c r="K362" s="2"/>
      <c r="L362" s="2"/>
      <c r="M362" s="30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9"/>
      <c r="H363" s="31"/>
      <c r="I363" s="47"/>
      <c r="K363" s="2"/>
      <c r="L363" s="2"/>
      <c r="M363" s="30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9"/>
      <c r="H364" s="31"/>
      <c r="I364" s="47"/>
      <c r="K364" s="2"/>
      <c r="L364" s="2"/>
      <c r="M364" s="30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9"/>
      <c r="H365" s="31"/>
      <c r="I365" s="47"/>
      <c r="K365" s="2"/>
      <c r="L365" s="2"/>
      <c r="M365" s="30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9"/>
      <c r="H366" s="31"/>
      <c r="I366" s="47"/>
      <c r="K366" s="2"/>
      <c r="L366" s="2"/>
      <c r="M366" s="30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9"/>
      <c r="H367" s="31"/>
      <c r="I367" s="47"/>
      <c r="K367" s="2"/>
      <c r="L367" s="2"/>
      <c r="M367" s="30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9"/>
      <c r="H368" s="31"/>
      <c r="I368" s="47"/>
      <c r="K368" s="2"/>
      <c r="L368" s="2"/>
      <c r="M368" s="30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9"/>
      <c r="H369" s="31"/>
      <c r="I369" s="47"/>
      <c r="K369" s="2"/>
      <c r="L369" s="2"/>
      <c r="M369" s="30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9"/>
      <c r="H370" s="31"/>
      <c r="I370" s="47"/>
      <c r="K370" s="2"/>
      <c r="L370" s="2"/>
      <c r="M370" s="30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9"/>
      <c r="H371" s="31"/>
      <c r="I371" s="47"/>
      <c r="K371" s="2"/>
      <c r="L371" s="2"/>
      <c r="M371" s="30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9"/>
      <c r="H372" s="31"/>
      <c r="I372" s="47"/>
      <c r="K372" s="2"/>
      <c r="L372" s="2"/>
      <c r="M372" s="30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9"/>
      <c r="H373" s="31"/>
      <c r="I373" s="47"/>
      <c r="K373" s="2"/>
      <c r="L373" s="2"/>
      <c r="M373" s="30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9"/>
      <c r="H374" s="31"/>
      <c r="I374" s="47"/>
      <c r="K374" s="2"/>
      <c r="L374" s="2"/>
      <c r="M374" s="30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9"/>
      <c r="H375" s="31"/>
      <c r="I375" s="47"/>
      <c r="K375" s="2"/>
      <c r="L375" s="2"/>
      <c r="M375" s="30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9"/>
      <c r="H376" s="31"/>
      <c r="I376" s="47"/>
      <c r="K376" s="2"/>
      <c r="L376" s="2"/>
      <c r="M376" s="30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9"/>
      <c r="H377" s="31"/>
      <c r="I377" s="47"/>
      <c r="K377" s="2"/>
      <c r="L377" s="2"/>
      <c r="M377" s="30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9"/>
      <c r="H378" s="31"/>
      <c r="I378" s="47"/>
      <c r="K378" s="2"/>
      <c r="L378" s="2"/>
      <c r="M378" s="30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9"/>
      <c r="H379" s="31"/>
      <c r="I379" s="47"/>
      <c r="K379" s="2"/>
      <c r="L379" s="2"/>
      <c r="M379" s="30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49"/>
      <c r="H380" s="31"/>
      <c r="I380" s="47"/>
      <c r="K380" s="2"/>
      <c r="L380" s="2"/>
      <c r="M380" s="30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49"/>
      <c r="H381" s="31"/>
      <c r="I381" s="47"/>
      <c r="K381" s="2"/>
      <c r="L381" s="2"/>
      <c r="M381" s="30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49"/>
      <c r="H382" s="31"/>
      <c r="I382" s="47"/>
      <c r="K382" s="2"/>
      <c r="L382" s="2"/>
      <c r="M382" s="30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49"/>
      <c r="H383" s="31"/>
      <c r="I383" s="47"/>
      <c r="K383" s="2"/>
      <c r="L383" s="2"/>
      <c r="M383" s="30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49"/>
      <c r="H384" s="31"/>
      <c r="I384" s="47"/>
      <c r="K384" s="2"/>
      <c r="L384" s="2"/>
      <c r="M384" s="30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49"/>
      <c r="H385" s="31"/>
      <c r="I385" s="47"/>
      <c r="K385" s="2"/>
      <c r="L385" s="2"/>
      <c r="M385" s="30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49"/>
      <c r="H386" s="31"/>
      <c r="I386" s="47"/>
      <c r="K386" s="2"/>
      <c r="L386" s="2"/>
      <c r="M386" s="30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49"/>
      <c r="H387" s="31"/>
      <c r="I387" s="47"/>
      <c r="K387" s="2"/>
      <c r="L387" s="2"/>
      <c r="M387" s="30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49"/>
      <c r="H388" s="31"/>
      <c r="I388" s="47"/>
      <c r="K388" s="2"/>
      <c r="L388" s="2"/>
      <c r="M388" s="30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49"/>
      <c r="H389" s="31"/>
      <c r="I389" s="47"/>
      <c r="K389" s="2"/>
      <c r="L389" s="2"/>
      <c r="M389" s="30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49"/>
      <c r="H390" s="31"/>
      <c r="I390" s="47"/>
      <c r="K390" s="2"/>
      <c r="L390" s="2"/>
      <c r="M390" s="30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49"/>
      <c r="H391" s="31"/>
      <c r="I391" s="47"/>
      <c r="K391" s="2"/>
      <c r="L391" s="2"/>
      <c r="M391" s="30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49"/>
      <c r="H392" s="31"/>
      <c r="I392" s="47"/>
      <c r="K392" s="2"/>
      <c r="L392" s="2"/>
      <c r="M392" s="30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49"/>
      <c r="H393" s="31"/>
      <c r="I393" s="47"/>
      <c r="K393" s="2"/>
      <c r="L393" s="2"/>
      <c r="M393" s="30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49"/>
      <c r="H394" s="31"/>
      <c r="I394" s="47"/>
      <c r="K394" s="2"/>
      <c r="L394" s="2"/>
      <c r="M394" s="30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49"/>
      <c r="H395" s="31"/>
      <c r="I395" s="47"/>
      <c r="K395" s="2"/>
      <c r="L395" s="2"/>
      <c r="M395" s="30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49"/>
      <c r="H396" s="31"/>
      <c r="I396" s="47"/>
      <c r="K396" s="2"/>
      <c r="L396" s="2"/>
      <c r="M396" s="30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49"/>
      <c r="H397" s="31"/>
      <c r="I397" s="47"/>
      <c r="K397" s="2"/>
      <c r="L397" s="2"/>
      <c r="M397" s="30">
        <f>IF(B397="","",COUNTIF($D$3:D397,D397)-IF(D397="M",COUNTIF($Q$3:Q397,"M"))-IF(D397="F",COUNTIF($Q$3:Q397,"F")))</f>
      </c>
      <c r="N397" s="2">
        <f t="shared" si="6"/>
        <v>0</v>
      </c>
    </row>
    <row r="398" spans="7:14" ht="15">
      <c r="G398" s="49"/>
      <c r="H398" s="31"/>
      <c r="I398" s="47"/>
      <c r="K398" s="2"/>
      <c r="L398" s="2"/>
      <c r="M398" s="30">
        <f>IF(B398="","",COUNTIF($D$3:D398,D398)-IF(D398="M",COUNTIF($Q$3:Q398,"M"))-IF(D398="F",COUNTIF($Q$3:Q398,"F")))</f>
      </c>
      <c r="N398" s="2">
        <f t="shared" si="6"/>
        <v>0</v>
      </c>
    </row>
    <row r="399" spans="7:14" ht="15">
      <c r="G399" s="49"/>
      <c r="H399" s="31"/>
      <c r="I399" s="47"/>
      <c r="K399" s="2"/>
      <c r="L399" s="2"/>
      <c r="M399" s="30">
        <f>IF(B399="","",COUNTIF($D$3:D399,D399)-IF(D399="M",COUNTIF($Q$3:Q399,"M"))-IF(D399="F",COUNTIF($Q$3:Q399,"F")))</f>
      </c>
      <c r="N399" s="2">
        <f t="shared" si="6"/>
        <v>0</v>
      </c>
    </row>
    <row r="400" spans="7:14" ht="15">
      <c r="G400" s="49"/>
      <c r="H400" s="31"/>
      <c r="I400" s="47"/>
      <c r="K400" s="2"/>
      <c r="L400" s="2"/>
      <c r="M400" s="30">
        <f>IF(B400="","",COUNTIF($D$3:D400,D400)-IF(D400="M",COUNTIF($Q$3:Q400,"M"))-IF(D400="F",COUNTIF($Q$3:Q400,"F")))</f>
      </c>
      <c r="N400" s="2">
        <f t="shared" si="6"/>
        <v>0</v>
      </c>
    </row>
    <row r="401" spans="7:14" ht="15">
      <c r="G401" s="49"/>
      <c r="H401" s="31"/>
      <c r="I401" s="47"/>
      <c r="K401" s="2"/>
      <c r="L401" s="2"/>
      <c r="M401" s="30">
        <f>IF(B401="","",COUNTIF($D$3:D401,D401)-IF(D401="M",COUNTIF($Q$3:Q401,"M"))-IF(D401="F",COUNTIF($Q$3:Q401,"F")))</f>
      </c>
      <c r="N401" s="2">
        <f aca="true" t="shared" si="7" ref="N401:N464">A401</f>
        <v>0</v>
      </c>
    </row>
    <row r="402" spans="7:14" ht="15">
      <c r="G402" s="49"/>
      <c r="H402" s="31"/>
      <c r="I402" s="47"/>
      <c r="K402" s="2"/>
      <c r="L402" s="2"/>
      <c r="M402" s="30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9"/>
      <c r="H403" s="31"/>
      <c r="I403" s="47"/>
      <c r="K403" s="2"/>
      <c r="L403" s="2"/>
      <c r="M403" s="30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9"/>
      <c r="H404" s="31"/>
      <c r="I404" s="47"/>
      <c r="K404" s="2"/>
      <c r="L404" s="2"/>
      <c r="M404" s="30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9"/>
      <c r="H405" s="31"/>
      <c r="I405" s="47"/>
      <c r="K405" s="2"/>
      <c r="L405" s="2"/>
      <c r="M405" s="30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9"/>
      <c r="H406" s="31"/>
      <c r="I406" s="47"/>
      <c r="K406" s="2"/>
      <c r="L406" s="2"/>
      <c r="M406" s="30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9"/>
      <c r="H407" s="31"/>
      <c r="I407" s="47"/>
      <c r="K407" s="2"/>
      <c r="L407" s="2"/>
      <c r="M407" s="30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9"/>
      <c r="H408" s="31"/>
      <c r="I408" s="47"/>
      <c r="K408" s="2"/>
      <c r="L408" s="2"/>
      <c r="M408" s="30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9"/>
      <c r="H409" s="31"/>
      <c r="I409" s="47"/>
      <c r="K409" s="2"/>
      <c r="L409" s="2"/>
      <c r="M409" s="30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9"/>
      <c r="H410" s="31"/>
      <c r="I410" s="47"/>
      <c r="K410" s="2"/>
      <c r="L410" s="2"/>
      <c r="M410" s="30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9"/>
      <c r="H411" s="31"/>
      <c r="I411" s="47"/>
      <c r="K411" s="2"/>
      <c r="L411" s="2"/>
      <c r="M411" s="30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9"/>
      <c r="H412" s="31"/>
      <c r="I412" s="47"/>
      <c r="K412" s="2"/>
      <c r="L412" s="2"/>
      <c r="M412" s="30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9"/>
      <c r="H413" s="31"/>
      <c r="I413" s="47"/>
      <c r="K413" s="2"/>
      <c r="L413" s="2"/>
      <c r="M413" s="30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9"/>
      <c r="H414" s="31"/>
      <c r="I414" s="47"/>
      <c r="K414" s="2"/>
      <c r="L414" s="2"/>
      <c r="M414" s="30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9"/>
      <c r="H415" s="31"/>
      <c r="I415" s="47"/>
      <c r="K415" s="2"/>
      <c r="L415" s="2"/>
      <c r="M415" s="30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9"/>
      <c r="H416" s="31"/>
      <c r="I416" s="47"/>
      <c r="K416" s="2"/>
      <c r="L416" s="2"/>
      <c r="M416" s="30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49"/>
      <c r="H417" s="31"/>
      <c r="I417" s="47"/>
      <c r="K417" s="2"/>
      <c r="L417" s="2"/>
      <c r="M417" s="30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49"/>
      <c r="H418" s="31"/>
      <c r="I418" s="47"/>
      <c r="K418" s="2"/>
      <c r="L418" s="2"/>
      <c r="M418" s="30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49"/>
      <c r="H419" s="31"/>
      <c r="I419" s="47"/>
      <c r="K419" s="2"/>
      <c r="L419" s="2"/>
      <c r="M419" s="30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49"/>
      <c r="H420" s="31"/>
      <c r="I420" s="47"/>
      <c r="K420" s="2"/>
      <c r="L420" s="2"/>
      <c r="M420" s="30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9"/>
      <c r="H421" s="31"/>
      <c r="I421" s="47"/>
      <c r="K421" s="2"/>
      <c r="L421" s="2"/>
      <c r="M421" s="30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9"/>
      <c r="H422" s="31"/>
      <c r="I422" s="47"/>
      <c r="K422" s="2"/>
      <c r="L422" s="2"/>
      <c r="M422" s="30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9"/>
      <c r="H423" s="31"/>
      <c r="I423" s="47"/>
      <c r="K423" s="2"/>
      <c r="L423" s="2"/>
      <c r="M423" s="30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9"/>
      <c r="H424" s="31"/>
      <c r="I424" s="47"/>
      <c r="K424" s="2"/>
      <c r="L424" s="2"/>
      <c r="M424" s="30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9"/>
      <c r="H425" s="31"/>
      <c r="I425" s="47"/>
      <c r="K425" s="2"/>
      <c r="L425" s="2"/>
      <c r="M425" s="30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9"/>
      <c r="H426" s="31"/>
      <c r="I426" s="47"/>
      <c r="K426" s="2"/>
      <c r="L426" s="2"/>
      <c r="M426" s="30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9"/>
      <c r="H427" s="31"/>
      <c r="I427" s="47"/>
      <c r="K427" s="2"/>
      <c r="L427" s="2"/>
      <c r="M427" s="30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9"/>
      <c r="H428" s="31"/>
      <c r="I428" s="47"/>
      <c r="K428" s="2"/>
      <c r="L428" s="2"/>
      <c r="M428" s="30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9"/>
      <c r="H429" s="31"/>
      <c r="I429" s="47"/>
      <c r="K429" s="2"/>
      <c r="L429" s="2"/>
      <c r="M429" s="30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9"/>
      <c r="H430" s="31"/>
      <c r="I430" s="47"/>
      <c r="K430" s="2"/>
      <c r="L430" s="2"/>
      <c r="M430" s="30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9"/>
      <c r="H431" s="31"/>
      <c r="I431" s="47"/>
      <c r="K431" s="2"/>
      <c r="L431" s="2"/>
      <c r="M431" s="30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9"/>
      <c r="H432" s="31"/>
      <c r="I432" s="47"/>
      <c r="K432" s="2"/>
      <c r="L432" s="2"/>
      <c r="M432" s="30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9"/>
      <c r="H433" s="31"/>
      <c r="I433" s="47"/>
      <c r="K433" s="2"/>
      <c r="L433" s="2"/>
      <c r="M433" s="30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9"/>
      <c r="H434" s="31"/>
      <c r="I434" s="47"/>
      <c r="K434" s="2"/>
      <c r="L434" s="2"/>
      <c r="M434" s="30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9"/>
      <c r="H435" s="31"/>
      <c r="I435" s="47"/>
      <c r="K435" s="2"/>
      <c r="L435" s="2"/>
      <c r="M435" s="30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9"/>
      <c r="H436" s="31"/>
      <c r="I436" s="47"/>
      <c r="K436" s="2"/>
      <c r="L436" s="2"/>
      <c r="M436" s="30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9"/>
      <c r="H437" s="31"/>
      <c r="I437" s="47"/>
      <c r="K437" s="2"/>
      <c r="L437" s="2"/>
      <c r="M437" s="30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9"/>
      <c r="H438" s="31"/>
      <c r="I438" s="47"/>
      <c r="K438" s="2"/>
      <c r="L438" s="2"/>
      <c r="M438" s="30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9"/>
      <c r="H439" s="31"/>
      <c r="I439" s="47"/>
      <c r="K439" s="2"/>
      <c r="L439" s="2"/>
      <c r="M439" s="30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9"/>
      <c r="H440" s="31"/>
      <c r="I440" s="47"/>
      <c r="K440" s="2"/>
      <c r="L440" s="2"/>
      <c r="M440" s="30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9"/>
      <c r="H441" s="31"/>
      <c r="I441" s="47"/>
      <c r="K441" s="2"/>
      <c r="L441" s="2"/>
      <c r="M441" s="30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9"/>
      <c r="H442" s="31"/>
      <c r="I442" s="47"/>
      <c r="K442" s="2"/>
      <c r="L442" s="2"/>
      <c r="M442" s="30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9"/>
      <c r="H443" s="31"/>
      <c r="I443" s="47"/>
      <c r="K443" s="2"/>
      <c r="L443" s="2"/>
      <c r="M443" s="30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49"/>
      <c r="H444" s="31"/>
      <c r="I444" s="47"/>
      <c r="K444" s="2"/>
      <c r="L444" s="2"/>
      <c r="M444" s="30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49"/>
      <c r="H445" s="31"/>
      <c r="I445" s="47"/>
      <c r="K445" s="2"/>
      <c r="L445" s="2"/>
      <c r="M445" s="30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49"/>
      <c r="H446" s="31"/>
      <c r="I446" s="47"/>
      <c r="K446" s="2"/>
      <c r="L446" s="2"/>
      <c r="M446" s="30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49"/>
      <c r="H447" s="31"/>
      <c r="I447" s="47"/>
      <c r="K447" s="2"/>
      <c r="L447" s="2"/>
      <c r="M447" s="30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49"/>
      <c r="H448" s="31"/>
      <c r="I448" s="47"/>
      <c r="K448" s="2"/>
      <c r="L448" s="2"/>
      <c r="M448" s="30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49"/>
      <c r="H449" s="31"/>
      <c r="I449" s="47"/>
      <c r="K449" s="2"/>
      <c r="L449" s="2"/>
      <c r="M449" s="30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49"/>
      <c r="H450" s="31"/>
      <c r="I450" s="47"/>
      <c r="K450" s="2"/>
      <c r="L450" s="2"/>
      <c r="M450" s="30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49"/>
      <c r="H451" s="31"/>
      <c r="I451" s="47"/>
      <c r="K451" s="2"/>
      <c r="L451" s="2"/>
      <c r="M451" s="30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49"/>
      <c r="H452" s="31"/>
      <c r="I452" s="47"/>
      <c r="K452" s="2"/>
      <c r="L452" s="2"/>
      <c r="M452" s="30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49"/>
      <c r="H453" s="31"/>
      <c r="I453" s="47"/>
      <c r="K453" s="2"/>
      <c r="L453" s="2"/>
      <c r="M453" s="30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49"/>
      <c r="H454" s="31"/>
      <c r="I454" s="47"/>
      <c r="K454" s="2"/>
      <c r="L454" s="2"/>
      <c r="M454" s="30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49"/>
      <c r="H455" s="31"/>
      <c r="I455" s="47"/>
      <c r="K455" s="2"/>
      <c r="L455" s="2"/>
      <c r="M455" s="30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49"/>
      <c r="H456" s="31"/>
      <c r="I456" s="47"/>
      <c r="K456" s="2"/>
      <c r="L456" s="2"/>
      <c r="M456" s="30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49"/>
      <c r="H457" s="31"/>
      <c r="I457" s="47"/>
      <c r="K457" s="2"/>
      <c r="L457" s="2"/>
      <c r="M457" s="30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49"/>
      <c r="H458" s="31"/>
      <c r="I458" s="47"/>
      <c r="K458" s="2"/>
      <c r="L458" s="2"/>
      <c r="M458" s="30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49"/>
      <c r="H459" s="31"/>
      <c r="I459" s="47"/>
      <c r="K459" s="2"/>
      <c r="L459" s="2"/>
      <c r="M459" s="30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49"/>
      <c r="H460" s="31"/>
      <c r="I460" s="47"/>
      <c r="K460" s="2"/>
      <c r="L460" s="2"/>
      <c r="M460" s="30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49"/>
      <c r="H461" s="31"/>
      <c r="I461" s="47"/>
      <c r="K461" s="2"/>
      <c r="L461" s="2"/>
      <c r="M461" s="30">
        <f>IF(B461="","",COUNTIF($D$3:D461,D461)-IF(D461="M",COUNTIF($Q$3:Q461,"M"))-IF(D461="F",COUNTIF($Q$3:Q461,"F")))</f>
      </c>
      <c r="N461" s="2">
        <f t="shared" si="7"/>
        <v>0</v>
      </c>
    </row>
    <row r="462" spans="7:14" ht="15">
      <c r="G462" s="49"/>
      <c r="H462" s="31"/>
      <c r="I462" s="47"/>
      <c r="K462" s="2"/>
      <c r="L462" s="2"/>
      <c r="M462" s="30">
        <f>IF(B462="","",COUNTIF($D$3:D462,D462)-IF(D462="M",COUNTIF($Q$3:Q462,"M"))-IF(D462="F",COUNTIF($Q$3:Q462,"F")))</f>
      </c>
      <c r="N462" s="2">
        <f t="shared" si="7"/>
        <v>0</v>
      </c>
    </row>
    <row r="463" spans="7:14" ht="15">
      <c r="G463" s="49"/>
      <c r="H463" s="31"/>
      <c r="I463" s="47"/>
      <c r="K463" s="2"/>
      <c r="L463" s="2"/>
      <c r="M463" s="30">
        <f>IF(B463="","",COUNTIF($D$3:D463,D463)-IF(D463="M",COUNTIF($Q$3:Q463,"M"))-IF(D463="F",COUNTIF($Q$3:Q463,"F")))</f>
      </c>
      <c r="N463" s="2">
        <f t="shared" si="7"/>
        <v>0</v>
      </c>
    </row>
    <row r="464" spans="7:14" ht="15">
      <c r="G464" s="49"/>
      <c r="H464" s="31"/>
      <c r="I464" s="47"/>
      <c r="K464" s="2"/>
      <c r="L464" s="2"/>
      <c r="M464" s="30">
        <f>IF(B464="","",COUNTIF($D$3:D464,D464)-IF(D464="M",COUNTIF($Q$3:Q464,"M"))-IF(D464="F",COUNTIF($Q$3:Q464,"F")))</f>
      </c>
      <c r="N464" s="2">
        <f t="shared" si="7"/>
        <v>0</v>
      </c>
    </row>
    <row r="465" spans="7:14" ht="15">
      <c r="G465" s="49"/>
      <c r="H465" s="31"/>
      <c r="I465" s="47"/>
      <c r="K465" s="2"/>
      <c r="L465" s="2"/>
      <c r="M465" s="30">
        <f>IF(B465="","",COUNTIF($D$3:D465,D465)-IF(D465="M",COUNTIF($Q$3:Q465,"M"))-IF(D465="F",COUNTIF($Q$3:Q465,"F")))</f>
      </c>
      <c r="N465" s="2">
        <f aca="true" t="shared" si="8" ref="N465:N528">A465</f>
        <v>0</v>
      </c>
    </row>
    <row r="466" spans="7:14" ht="15">
      <c r="G466" s="49"/>
      <c r="H466" s="31"/>
      <c r="I466" s="47"/>
      <c r="K466" s="2"/>
      <c r="L466" s="2"/>
      <c r="M466" s="30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9"/>
      <c r="H467" s="31"/>
      <c r="I467" s="47"/>
      <c r="K467" s="2"/>
      <c r="L467" s="2"/>
      <c r="M467" s="30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9"/>
      <c r="H468" s="31"/>
      <c r="I468" s="47"/>
      <c r="K468" s="2"/>
      <c r="L468" s="2"/>
      <c r="M468" s="30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9"/>
      <c r="H469" s="31"/>
      <c r="I469" s="47"/>
      <c r="K469" s="2"/>
      <c r="L469" s="2"/>
      <c r="M469" s="30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9"/>
      <c r="H470" s="31"/>
      <c r="I470" s="47"/>
      <c r="K470" s="2"/>
      <c r="L470" s="2"/>
      <c r="M470" s="30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9"/>
      <c r="H471" s="31"/>
      <c r="I471" s="47"/>
      <c r="K471" s="2"/>
      <c r="L471" s="2"/>
      <c r="M471" s="30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9"/>
      <c r="H472" s="31"/>
      <c r="I472" s="47"/>
      <c r="K472" s="2"/>
      <c r="L472" s="2"/>
      <c r="M472" s="30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9"/>
      <c r="H473" s="31"/>
      <c r="I473" s="47"/>
      <c r="K473" s="2"/>
      <c r="L473" s="2"/>
      <c r="M473" s="30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9"/>
      <c r="H474" s="31"/>
      <c r="I474" s="47"/>
      <c r="K474" s="2"/>
      <c r="L474" s="2"/>
      <c r="M474" s="30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9"/>
      <c r="H475" s="31"/>
      <c r="I475" s="47"/>
      <c r="K475" s="2"/>
      <c r="L475" s="2"/>
      <c r="M475" s="30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9"/>
      <c r="H476" s="31"/>
      <c r="I476" s="47"/>
      <c r="K476" s="2"/>
      <c r="L476" s="2"/>
      <c r="M476" s="30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9"/>
      <c r="H477" s="31"/>
      <c r="I477" s="47"/>
      <c r="K477" s="2"/>
      <c r="L477" s="2"/>
      <c r="M477" s="30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9"/>
      <c r="H478" s="31"/>
      <c r="I478" s="47"/>
      <c r="K478" s="2"/>
      <c r="L478" s="2"/>
      <c r="M478" s="30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9"/>
      <c r="H479" s="31"/>
      <c r="I479" s="47"/>
      <c r="K479" s="2"/>
      <c r="L479" s="2"/>
      <c r="M479" s="30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9"/>
      <c r="H480" s="31"/>
      <c r="I480" s="47"/>
      <c r="K480" s="2"/>
      <c r="L480" s="2"/>
      <c r="M480" s="30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49"/>
      <c r="H481" s="31"/>
      <c r="I481" s="47"/>
      <c r="K481" s="2"/>
      <c r="L481" s="2"/>
      <c r="M481" s="30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49"/>
      <c r="H482" s="31"/>
      <c r="I482" s="47"/>
      <c r="K482" s="2"/>
      <c r="L482" s="2"/>
      <c r="M482" s="30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49"/>
      <c r="H483" s="31"/>
      <c r="I483" s="47"/>
      <c r="K483" s="2"/>
      <c r="L483" s="2"/>
      <c r="M483" s="30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49"/>
      <c r="H484" s="31"/>
      <c r="I484" s="47"/>
      <c r="K484" s="2"/>
      <c r="L484" s="2"/>
      <c r="M484" s="30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9"/>
      <c r="H485" s="31"/>
      <c r="I485" s="47"/>
      <c r="K485" s="2"/>
      <c r="L485" s="2"/>
      <c r="M485" s="30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9"/>
      <c r="H486" s="31"/>
      <c r="I486" s="47"/>
      <c r="K486" s="2"/>
      <c r="L486" s="2"/>
      <c r="M486" s="30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9"/>
      <c r="H487" s="31"/>
      <c r="I487" s="47"/>
      <c r="K487" s="2"/>
      <c r="L487" s="2"/>
      <c r="M487" s="30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9"/>
      <c r="H488" s="31"/>
      <c r="I488" s="47"/>
      <c r="K488" s="2"/>
      <c r="L488" s="2"/>
      <c r="M488" s="30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9"/>
      <c r="H489" s="31"/>
      <c r="I489" s="47"/>
      <c r="K489" s="2"/>
      <c r="L489" s="2"/>
      <c r="M489" s="30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9"/>
      <c r="H490" s="31"/>
      <c r="I490" s="47"/>
      <c r="K490" s="2"/>
      <c r="L490" s="2"/>
      <c r="M490" s="30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9"/>
      <c r="H491" s="31"/>
      <c r="I491" s="47"/>
      <c r="K491" s="2"/>
      <c r="L491" s="2"/>
      <c r="M491" s="30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9"/>
      <c r="H492" s="31"/>
      <c r="I492" s="47"/>
      <c r="K492" s="2"/>
      <c r="L492" s="2"/>
      <c r="M492" s="30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9"/>
      <c r="H493" s="31"/>
      <c r="I493" s="47"/>
      <c r="K493" s="2"/>
      <c r="L493" s="2"/>
      <c r="M493" s="30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9"/>
      <c r="H494" s="31"/>
      <c r="I494" s="47"/>
      <c r="K494" s="2"/>
      <c r="L494" s="2"/>
      <c r="M494" s="30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9"/>
      <c r="H495" s="31"/>
      <c r="I495" s="47"/>
      <c r="K495" s="2"/>
      <c r="L495" s="2"/>
      <c r="M495" s="30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9"/>
      <c r="H496" s="31"/>
      <c r="I496" s="47"/>
      <c r="K496" s="2"/>
      <c r="L496" s="2"/>
      <c r="M496" s="30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9"/>
      <c r="H497" s="31"/>
      <c r="I497" s="47"/>
      <c r="K497" s="2"/>
      <c r="L497" s="2"/>
      <c r="M497" s="30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9"/>
      <c r="H498" s="31"/>
      <c r="I498" s="47"/>
      <c r="K498" s="2"/>
      <c r="L498" s="2"/>
      <c r="M498" s="30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9"/>
      <c r="H499" s="31"/>
      <c r="I499" s="47"/>
      <c r="K499" s="2"/>
      <c r="L499" s="2"/>
      <c r="M499" s="30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9"/>
      <c r="H500" s="31"/>
      <c r="I500" s="47"/>
      <c r="K500" s="2"/>
      <c r="L500" s="2"/>
      <c r="M500" s="30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9"/>
      <c r="H501" s="31"/>
      <c r="I501" s="47"/>
      <c r="K501" s="2"/>
      <c r="L501" s="2"/>
      <c r="M501" s="30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9"/>
      <c r="H502" s="31"/>
      <c r="I502" s="47"/>
      <c r="K502" s="2"/>
      <c r="L502" s="2"/>
      <c r="M502" s="30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9"/>
      <c r="H503" s="31"/>
      <c r="I503" s="47"/>
      <c r="K503" s="2"/>
      <c r="L503" s="2"/>
      <c r="M503" s="30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9"/>
      <c r="H504" s="31"/>
      <c r="I504" s="47"/>
      <c r="K504" s="2"/>
      <c r="L504" s="2"/>
      <c r="M504" s="30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9"/>
      <c r="H505" s="31"/>
      <c r="I505" s="47"/>
      <c r="K505" s="2"/>
      <c r="L505" s="2"/>
      <c r="M505" s="30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9"/>
      <c r="H506" s="31"/>
      <c r="I506" s="47"/>
      <c r="K506" s="2"/>
      <c r="L506" s="2"/>
      <c r="M506" s="30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9"/>
      <c r="H507" s="31"/>
      <c r="I507" s="47"/>
      <c r="K507" s="2"/>
      <c r="L507" s="2"/>
      <c r="M507" s="30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49"/>
      <c r="H508" s="31"/>
      <c r="I508" s="47"/>
      <c r="K508" s="2"/>
      <c r="L508" s="2"/>
      <c r="M508" s="30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49"/>
      <c r="H509" s="31"/>
      <c r="I509" s="47"/>
      <c r="K509" s="2"/>
      <c r="L509" s="2"/>
      <c r="M509" s="30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49"/>
      <c r="H510" s="31"/>
      <c r="I510" s="47"/>
      <c r="K510" s="2"/>
      <c r="L510" s="2"/>
      <c r="M510" s="30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49"/>
      <c r="H511" s="31"/>
      <c r="I511" s="47"/>
      <c r="K511" s="2"/>
      <c r="L511" s="2"/>
      <c r="M511" s="30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49"/>
      <c r="H512" s="31"/>
      <c r="I512" s="47"/>
      <c r="K512" s="2"/>
      <c r="L512" s="2"/>
      <c r="M512" s="30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49"/>
      <c r="H513" s="31"/>
      <c r="I513" s="47"/>
      <c r="K513" s="2"/>
      <c r="L513" s="2"/>
      <c r="M513" s="30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49"/>
      <c r="H514" s="31"/>
      <c r="I514" s="47"/>
      <c r="K514" s="2"/>
      <c r="L514" s="2"/>
      <c r="M514" s="30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49"/>
      <c r="H515" s="31"/>
      <c r="I515" s="47"/>
      <c r="K515" s="2"/>
      <c r="L515" s="2"/>
      <c r="M515" s="30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49"/>
      <c r="H516" s="31"/>
      <c r="I516" s="47"/>
      <c r="K516" s="2"/>
      <c r="L516" s="2"/>
      <c r="M516" s="30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49"/>
      <c r="H517" s="31"/>
      <c r="I517" s="47"/>
      <c r="K517" s="2"/>
      <c r="L517" s="2"/>
      <c r="M517" s="30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49"/>
      <c r="H518" s="31"/>
      <c r="I518" s="47"/>
      <c r="K518" s="2"/>
      <c r="L518" s="2"/>
      <c r="M518" s="30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49"/>
      <c r="H519" s="31"/>
      <c r="I519" s="47"/>
      <c r="K519" s="2"/>
      <c r="L519" s="2"/>
      <c r="M519" s="30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49"/>
      <c r="H520" s="31"/>
      <c r="I520" s="47"/>
      <c r="K520" s="2"/>
      <c r="L520" s="2"/>
      <c r="M520" s="30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49"/>
      <c r="H521" s="31"/>
      <c r="I521" s="47"/>
      <c r="K521" s="2"/>
      <c r="L521" s="2"/>
      <c r="M521" s="30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49"/>
      <c r="H522" s="31"/>
      <c r="I522" s="47"/>
      <c r="K522" s="2"/>
      <c r="L522" s="2"/>
      <c r="M522" s="30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49"/>
      <c r="H523" s="31"/>
      <c r="I523" s="47"/>
      <c r="K523" s="2"/>
      <c r="L523" s="2"/>
      <c r="M523" s="30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49"/>
      <c r="H524" s="31"/>
      <c r="I524" s="47"/>
      <c r="K524" s="2"/>
      <c r="L524" s="2"/>
      <c r="M524" s="30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49"/>
      <c r="H525" s="31"/>
      <c r="I525" s="47"/>
      <c r="K525" s="2"/>
      <c r="L525" s="2"/>
      <c r="M525" s="30">
        <f>IF(B525="","",COUNTIF($D$3:D525,D525)-IF(D525="M",COUNTIF($Q$3:Q525,"M"))-IF(D525="F",COUNTIF($Q$3:Q525,"F")))</f>
      </c>
      <c r="N525" s="2">
        <f t="shared" si="8"/>
        <v>0</v>
      </c>
    </row>
    <row r="526" spans="7:14" ht="15">
      <c r="G526" s="49"/>
      <c r="H526" s="31"/>
      <c r="I526" s="47"/>
      <c r="K526" s="2"/>
      <c r="L526" s="2"/>
      <c r="M526" s="30">
        <f>IF(B526="","",COUNTIF($D$3:D526,D526)-IF(D526="M",COUNTIF($Q$3:Q526,"M"))-IF(D526="F",COUNTIF($Q$3:Q526,"F")))</f>
      </c>
      <c r="N526" s="2">
        <f t="shared" si="8"/>
        <v>0</v>
      </c>
    </row>
    <row r="527" spans="7:14" ht="15">
      <c r="G527" s="49"/>
      <c r="H527" s="31"/>
      <c r="I527" s="47"/>
      <c r="K527" s="2"/>
      <c r="L527" s="2"/>
      <c r="M527" s="30">
        <f>IF(B527="","",COUNTIF($D$3:D527,D527)-IF(D527="M",COUNTIF($Q$3:Q527,"M"))-IF(D527="F",COUNTIF($Q$3:Q527,"F")))</f>
      </c>
      <c r="N527" s="2">
        <f t="shared" si="8"/>
        <v>0</v>
      </c>
    </row>
    <row r="528" spans="7:14" ht="15">
      <c r="G528" s="49"/>
      <c r="H528" s="31"/>
      <c r="I528" s="47"/>
      <c r="K528" s="2"/>
      <c r="L528" s="2"/>
      <c r="M528" s="30">
        <f>IF(B528="","",COUNTIF($D$3:D528,D528)-IF(D528="M",COUNTIF($Q$3:Q528,"M"))-IF(D528="F",COUNTIF($Q$3:Q528,"F")))</f>
      </c>
      <c r="N528" s="2">
        <f t="shared" si="8"/>
        <v>0</v>
      </c>
    </row>
    <row r="529" spans="7:14" ht="15">
      <c r="G529" s="49"/>
      <c r="H529" s="31"/>
      <c r="I529" s="47"/>
      <c r="K529" s="2"/>
      <c r="L529" s="2"/>
      <c r="M529" s="30">
        <f>IF(B529="","",COUNTIF($D$3:D529,D529)-IF(D529="M",COUNTIF($Q$3:Q529,"M"))-IF(D529="F",COUNTIF($Q$3:Q529,"F")))</f>
      </c>
      <c r="N529" s="2">
        <f aca="true" t="shared" si="9" ref="N529:N592">A529</f>
        <v>0</v>
      </c>
    </row>
    <row r="530" spans="7:14" ht="15">
      <c r="G530" s="49"/>
      <c r="H530" s="31"/>
      <c r="I530" s="47"/>
      <c r="K530" s="2"/>
      <c r="L530" s="2"/>
      <c r="M530" s="30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9"/>
      <c r="H531" s="31"/>
      <c r="I531" s="47"/>
      <c r="K531" s="2"/>
      <c r="L531" s="2"/>
      <c r="M531" s="30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9"/>
      <c r="H532" s="31"/>
      <c r="I532" s="47"/>
      <c r="K532" s="2"/>
      <c r="L532" s="2"/>
      <c r="M532" s="30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9"/>
      <c r="H533" s="31"/>
      <c r="I533" s="47"/>
      <c r="K533" s="2"/>
      <c r="L533" s="2"/>
      <c r="M533" s="30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9"/>
      <c r="H534" s="31"/>
      <c r="I534" s="47"/>
      <c r="K534" s="2"/>
      <c r="L534" s="2"/>
      <c r="M534" s="30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9"/>
      <c r="H535" s="31"/>
      <c r="I535" s="47"/>
      <c r="K535" s="2"/>
      <c r="L535" s="2"/>
      <c r="M535" s="30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9"/>
      <c r="H536" s="31"/>
      <c r="I536" s="47"/>
      <c r="K536" s="2"/>
      <c r="L536" s="2"/>
      <c r="M536" s="30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9"/>
      <c r="H537" s="31"/>
      <c r="I537" s="47"/>
      <c r="K537" s="2"/>
      <c r="L537" s="2"/>
      <c r="M537" s="30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9"/>
      <c r="H538" s="31"/>
      <c r="I538" s="47"/>
      <c r="K538" s="2"/>
      <c r="L538" s="2"/>
      <c r="M538" s="30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9"/>
      <c r="H539" s="31"/>
      <c r="I539" s="47"/>
      <c r="K539" s="2"/>
      <c r="L539" s="2"/>
      <c r="M539" s="30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9"/>
      <c r="H540" s="31"/>
      <c r="I540" s="47"/>
      <c r="K540" s="2"/>
      <c r="L540" s="2"/>
      <c r="M540" s="30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9"/>
      <c r="H541" s="31"/>
      <c r="I541" s="47"/>
      <c r="K541" s="2"/>
      <c r="L541" s="2"/>
      <c r="M541" s="30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9"/>
      <c r="H542" s="31"/>
      <c r="I542" s="47"/>
      <c r="K542" s="2"/>
      <c r="L542" s="2"/>
      <c r="M542" s="30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9"/>
      <c r="H543" s="31"/>
      <c r="I543" s="47"/>
      <c r="K543" s="2"/>
      <c r="L543" s="2"/>
      <c r="M543" s="30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9"/>
      <c r="H544" s="31"/>
      <c r="I544" s="47"/>
      <c r="K544" s="2"/>
      <c r="L544" s="2"/>
      <c r="M544" s="30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49"/>
      <c r="H545" s="31"/>
      <c r="I545" s="47"/>
      <c r="K545" s="2"/>
      <c r="L545" s="2"/>
      <c r="M545" s="30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49"/>
      <c r="H546" s="31"/>
      <c r="I546" s="47"/>
      <c r="K546" s="2"/>
      <c r="L546" s="2"/>
      <c r="M546" s="30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49"/>
      <c r="H547" s="31"/>
      <c r="I547" s="47"/>
      <c r="K547" s="2"/>
      <c r="L547" s="2"/>
      <c r="M547" s="30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49"/>
      <c r="H548" s="31"/>
      <c r="I548" s="47"/>
      <c r="K548" s="2"/>
      <c r="L548" s="2"/>
      <c r="M548" s="30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9"/>
      <c r="H549" s="31"/>
      <c r="I549" s="47"/>
      <c r="K549" s="2"/>
      <c r="L549" s="2"/>
      <c r="M549" s="30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9"/>
      <c r="H550" s="31"/>
      <c r="I550" s="47"/>
      <c r="K550" s="2"/>
      <c r="L550" s="2"/>
      <c r="M550" s="30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9"/>
      <c r="H551" s="31"/>
      <c r="I551" s="47"/>
      <c r="K551" s="2"/>
      <c r="L551" s="2"/>
      <c r="M551" s="30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9"/>
      <c r="H552" s="31"/>
      <c r="I552" s="47"/>
      <c r="K552" s="2"/>
      <c r="L552" s="2"/>
      <c r="M552" s="30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9"/>
      <c r="H553" s="31"/>
      <c r="I553" s="47"/>
      <c r="K553" s="2"/>
      <c r="L553" s="2"/>
      <c r="M553" s="30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9"/>
      <c r="H554" s="31"/>
      <c r="I554" s="47"/>
      <c r="K554" s="2"/>
      <c r="L554" s="2"/>
      <c r="M554" s="30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9"/>
      <c r="H555" s="31"/>
      <c r="I555" s="47"/>
      <c r="K555" s="2"/>
      <c r="L555" s="2"/>
      <c r="M555" s="30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9"/>
      <c r="H556" s="31"/>
      <c r="I556" s="47"/>
      <c r="K556" s="2"/>
      <c r="L556" s="2"/>
      <c r="M556" s="30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9"/>
      <c r="H557" s="31"/>
      <c r="I557" s="47"/>
      <c r="K557" s="2"/>
      <c r="L557" s="2"/>
      <c r="M557" s="30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9"/>
      <c r="H558" s="31"/>
      <c r="I558" s="47"/>
      <c r="K558" s="2"/>
      <c r="L558" s="2"/>
      <c r="M558" s="30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9"/>
      <c r="H559" s="31"/>
      <c r="I559" s="47"/>
      <c r="K559" s="2"/>
      <c r="L559" s="2"/>
      <c r="M559" s="30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9"/>
      <c r="H560" s="31"/>
      <c r="I560" s="47"/>
      <c r="K560" s="2"/>
      <c r="L560" s="2"/>
      <c r="M560" s="30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9"/>
      <c r="H561" s="31"/>
      <c r="I561" s="47"/>
      <c r="K561" s="2"/>
      <c r="L561" s="2"/>
      <c r="M561" s="30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9"/>
      <c r="H562" s="31"/>
      <c r="I562" s="47"/>
      <c r="K562" s="2"/>
      <c r="L562" s="2"/>
      <c r="M562" s="30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9"/>
      <c r="H563" s="31"/>
      <c r="I563" s="47"/>
      <c r="K563" s="2"/>
      <c r="L563" s="2"/>
      <c r="M563" s="30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9"/>
      <c r="H564" s="31"/>
      <c r="I564" s="47"/>
      <c r="K564" s="2"/>
      <c r="L564" s="2"/>
      <c r="M564" s="30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9"/>
      <c r="H565" s="31"/>
      <c r="I565" s="47"/>
      <c r="K565" s="2"/>
      <c r="L565" s="2"/>
      <c r="M565" s="30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9"/>
      <c r="H566" s="31"/>
      <c r="I566" s="47"/>
      <c r="K566" s="2"/>
      <c r="L566" s="2"/>
      <c r="M566" s="30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9"/>
      <c r="H567" s="31"/>
      <c r="I567" s="47"/>
      <c r="K567" s="2"/>
      <c r="L567" s="2"/>
      <c r="M567" s="30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9"/>
      <c r="H568" s="31"/>
      <c r="I568" s="47"/>
      <c r="K568" s="2"/>
      <c r="L568" s="2"/>
      <c r="M568" s="30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9"/>
      <c r="H569" s="31"/>
      <c r="I569" s="47"/>
      <c r="K569" s="2"/>
      <c r="L569" s="2"/>
      <c r="M569" s="30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9"/>
      <c r="H570" s="31"/>
      <c r="I570" s="47"/>
      <c r="K570" s="2"/>
      <c r="L570" s="2"/>
      <c r="M570" s="30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9"/>
      <c r="H571" s="31"/>
      <c r="I571" s="47"/>
      <c r="K571" s="2"/>
      <c r="L571" s="2"/>
      <c r="M571" s="30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49"/>
      <c r="H572" s="31"/>
      <c r="I572" s="47"/>
      <c r="K572" s="2"/>
      <c r="L572" s="2"/>
      <c r="M572" s="30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49"/>
      <c r="H573" s="31"/>
      <c r="I573" s="47"/>
      <c r="K573" s="2"/>
      <c r="L573" s="2"/>
      <c r="M573" s="30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49"/>
      <c r="H574" s="31"/>
      <c r="I574" s="47"/>
      <c r="K574" s="2"/>
      <c r="L574" s="2"/>
      <c r="M574" s="30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49"/>
      <c r="H575" s="31"/>
      <c r="I575" s="47"/>
      <c r="K575" s="2"/>
      <c r="L575" s="2"/>
      <c r="M575" s="30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49"/>
      <c r="H576" s="31"/>
      <c r="I576" s="47"/>
      <c r="K576" s="2"/>
      <c r="L576" s="2"/>
      <c r="M576" s="30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49"/>
      <c r="H577" s="31"/>
      <c r="I577" s="47"/>
      <c r="K577" s="2"/>
      <c r="L577" s="2"/>
      <c r="M577" s="30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49"/>
      <c r="H578" s="31"/>
      <c r="I578" s="47"/>
      <c r="K578" s="2"/>
      <c r="L578" s="2"/>
      <c r="M578" s="30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49"/>
      <c r="H579" s="31"/>
      <c r="I579" s="47"/>
      <c r="K579" s="2"/>
      <c r="L579" s="2"/>
      <c r="M579" s="30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49"/>
      <c r="H580" s="31"/>
      <c r="I580" s="47"/>
      <c r="K580" s="2"/>
      <c r="L580" s="2"/>
      <c r="M580" s="30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49"/>
      <c r="H581" s="31"/>
      <c r="I581" s="47"/>
      <c r="K581" s="2"/>
      <c r="L581" s="2"/>
      <c r="M581" s="30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49"/>
      <c r="H582" s="31"/>
      <c r="I582" s="47"/>
      <c r="K582" s="2"/>
      <c r="L582" s="2"/>
      <c r="M582" s="30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49"/>
      <c r="H583" s="31"/>
      <c r="I583" s="47"/>
      <c r="K583" s="2"/>
      <c r="L583" s="2"/>
      <c r="M583" s="30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49"/>
      <c r="H584" s="31"/>
      <c r="I584" s="47"/>
      <c r="K584" s="2"/>
      <c r="L584" s="2"/>
      <c r="M584" s="30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49"/>
      <c r="H585" s="31"/>
      <c r="I585" s="47"/>
      <c r="K585" s="2"/>
      <c r="L585" s="2"/>
      <c r="M585" s="30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49"/>
      <c r="H586" s="31"/>
      <c r="I586" s="47"/>
      <c r="K586" s="2"/>
      <c r="L586" s="2"/>
      <c r="M586" s="30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49"/>
      <c r="H587" s="31"/>
      <c r="I587" s="47"/>
      <c r="K587" s="2"/>
      <c r="L587" s="2"/>
      <c r="M587" s="30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49"/>
      <c r="H588" s="31"/>
      <c r="I588" s="47"/>
      <c r="K588" s="2"/>
      <c r="L588" s="2"/>
      <c r="M588" s="30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49"/>
      <c r="H589" s="31"/>
      <c r="I589" s="47"/>
      <c r="K589" s="2"/>
      <c r="L589" s="2"/>
      <c r="M589" s="30">
        <f>IF(B589="","",COUNTIF($D$3:D589,D589)-IF(D589="M",COUNTIF($Q$3:Q589,"M"))-IF(D589="F",COUNTIF($Q$3:Q589,"F")))</f>
      </c>
      <c r="N589" s="2">
        <f t="shared" si="9"/>
        <v>0</v>
      </c>
    </row>
    <row r="590" spans="7:14" ht="15">
      <c r="G590" s="49"/>
      <c r="H590" s="31"/>
      <c r="I590" s="47"/>
      <c r="K590" s="2"/>
      <c r="L590" s="2"/>
      <c r="M590" s="30">
        <f>IF(B590="","",COUNTIF($D$3:D590,D590)-IF(D590="M",COUNTIF($Q$3:Q590,"M"))-IF(D590="F",COUNTIF($Q$3:Q590,"F")))</f>
      </c>
      <c r="N590" s="2">
        <f t="shared" si="9"/>
        <v>0</v>
      </c>
    </row>
    <row r="591" spans="7:14" ht="15">
      <c r="G591" s="49"/>
      <c r="H591" s="31"/>
      <c r="I591" s="47"/>
      <c r="K591" s="2"/>
      <c r="L591" s="2"/>
      <c r="M591" s="30">
        <f>IF(B591="","",COUNTIF($D$3:D591,D591)-IF(D591="M",COUNTIF($Q$3:Q591,"M"))-IF(D591="F",COUNTIF($Q$3:Q591,"F")))</f>
      </c>
      <c r="N591" s="2">
        <f t="shared" si="9"/>
        <v>0</v>
      </c>
    </row>
    <row r="592" spans="7:14" ht="15">
      <c r="G592" s="49"/>
      <c r="H592" s="31"/>
      <c r="I592" s="47"/>
      <c r="K592" s="2"/>
      <c r="L592" s="2"/>
      <c r="M592" s="30">
        <f>IF(B592="","",COUNTIF($D$3:D592,D592)-IF(D592="M",COUNTIF($Q$3:Q592,"M"))-IF(D592="F",COUNTIF($Q$3:Q592,"F")))</f>
      </c>
      <c r="N592" s="2">
        <f t="shared" si="9"/>
        <v>0</v>
      </c>
    </row>
    <row r="593" spans="7:14" ht="15">
      <c r="G593" s="49"/>
      <c r="H593" s="31"/>
      <c r="I593" s="47"/>
      <c r="K593" s="2"/>
      <c r="L593" s="2"/>
      <c r="M593" s="30">
        <f>IF(B593="","",COUNTIF($D$3:D593,D593)-IF(D593="M",COUNTIF($Q$3:Q593,"M"))-IF(D593="F",COUNTIF($Q$3:Q593,"F")))</f>
      </c>
      <c r="N593" s="2">
        <f aca="true" t="shared" si="10" ref="N593:N656">A593</f>
        <v>0</v>
      </c>
    </row>
    <row r="594" spans="7:14" ht="15">
      <c r="G594" s="49"/>
      <c r="H594" s="31"/>
      <c r="I594" s="47"/>
      <c r="K594" s="2"/>
      <c r="L594" s="2"/>
      <c r="M594" s="30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9"/>
      <c r="H595" s="31"/>
      <c r="I595" s="47"/>
      <c r="K595" s="2"/>
      <c r="L595" s="2"/>
      <c r="M595" s="30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9"/>
      <c r="H596" s="31"/>
      <c r="I596" s="47"/>
      <c r="K596" s="2"/>
      <c r="L596" s="2"/>
      <c r="M596" s="30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9"/>
      <c r="H597" s="31"/>
      <c r="I597" s="47"/>
      <c r="K597" s="2"/>
      <c r="L597" s="2"/>
      <c r="M597" s="30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9"/>
      <c r="H598" s="31"/>
      <c r="I598" s="47"/>
      <c r="K598" s="2"/>
      <c r="L598" s="2"/>
      <c r="M598" s="30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9"/>
      <c r="H599" s="31"/>
      <c r="I599" s="47"/>
      <c r="K599" s="2"/>
      <c r="L599" s="2"/>
      <c r="M599" s="30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9"/>
      <c r="H600" s="31"/>
      <c r="I600" s="47"/>
      <c r="K600" s="2"/>
      <c r="L600" s="2"/>
      <c r="M600" s="30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9"/>
      <c r="H601" s="31"/>
      <c r="I601" s="47"/>
      <c r="K601" s="2"/>
      <c r="L601" s="2"/>
      <c r="M601" s="30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9"/>
      <c r="H602" s="31"/>
      <c r="I602" s="47"/>
      <c r="K602" s="2"/>
      <c r="L602" s="2"/>
      <c r="M602" s="30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9"/>
      <c r="H603" s="31"/>
      <c r="I603" s="47"/>
      <c r="K603" s="2"/>
      <c r="L603" s="2"/>
      <c r="M603" s="30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9"/>
      <c r="H604" s="31"/>
      <c r="I604" s="47"/>
      <c r="K604" s="2"/>
      <c r="L604" s="2"/>
      <c r="M604" s="30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9"/>
      <c r="H605" s="31"/>
      <c r="I605" s="47"/>
      <c r="K605" s="2"/>
      <c r="L605" s="2"/>
      <c r="M605" s="30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9"/>
      <c r="H606" s="31"/>
      <c r="I606" s="47"/>
      <c r="K606" s="2"/>
      <c r="L606" s="2"/>
      <c r="M606" s="30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9"/>
      <c r="H607" s="31"/>
      <c r="I607" s="47"/>
      <c r="K607" s="2"/>
      <c r="L607" s="2"/>
      <c r="M607" s="30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9"/>
      <c r="H608" s="31"/>
      <c r="I608" s="47"/>
      <c r="K608" s="2"/>
      <c r="L608" s="2"/>
      <c r="M608" s="30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49"/>
      <c r="H609" s="31"/>
      <c r="I609" s="47"/>
      <c r="K609" s="2"/>
      <c r="L609" s="2"/>
      <c r="M609" s="30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49"/>
      <c r="H610" s="31"/>
      <c r="I610" s="47"/>
      <c r="K610" s="2"/>
      <c r="L610" s="2"/>
      <c r="M610" s="30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49"/>
      <c r="H611" s="31"/>
      <c r="I611" s="47"/>
      <c r="K611" s="2"/>
      <c r="L611" s="2"/>
      <c r="M611" s="30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49"/>
      <c r="H612" s="31"/>
      <c r="I612" s="47"/>
      <c r="K612" s="2"/>
      <c r="L612" s="2"/>
      <c r="M612" s="30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9"/>
      <c r="H613" s="31"/>
      <c r="I613" s="47"/>
      <c r="K613" s="2"/>
      <c r="L613" s="2"/>
      <c r="M613" s="30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9"/>
      <c r="H614" s="31"/>
      <c r="I614" s="47"/>
      <c r="K614" s="2"/>
      <c r="L614" s="2"/>
      <c r="M614" s="30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9"/>
      <c r="H615" s="31"/>
      <c r="I615" s="47"/>
      <c r="K615" s="2"/>
      <c r="L615" s="2"/>
      <c r="M615" s="30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9"/>
      <c r="H616" s="31"/>
      <c r="I616" s="47"/>
      <c r="K616" s="2"/>
      <c r="L616" s="2"/>
      <c r="M616" s="30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9"/>
      <c r="H617" s="31"/>
      <c r="I617" s="47"/>
      <c r="K617" s="2"/>
      <c r="L617" s="2"/>
      <c r="M617" s="30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9"/>
      <c r="H618" s="31"/>
      <c r="I618" s="47"/>
      <c r="K618" s="2"/>
      <c r="L618" s="2"/>
      <c r="M618" s="30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9"/>
      <c r="H619" s="31"/>
      <c r="I619" s="47"/>
      <c r="K619" s="2"/>
      <c r="L619" s="2"/>
      <c r="M619" s="30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9"/>
      <c r="H620" s="31"/>
      <c r="I620" s="47"/>
      <c r="K620" s="2"/>
      <c r="L620" s="2"/>
      <c r="M620" s="30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9"/>
      <c r="H621" s="31"/>
      <c r="I621" s="47"/>
      <c r="K621" s="2"/>
      <c r="L621" s="2"/>
      <c r="M621" s="30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9"/>
      <c r="H622" s="31"/>
      <c r="I622" s="47"/>
      <c r="K622" s="2"/>
      <c r="L622" s="2"/>
      <c r="M622" s="30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9"/>
      <c r="H623" s="31"/>
      <c r="I623" s="47"/>
      <c r="K623" s="2"/>
      <c r="L623" s="2"/>
      <c r="M623" s="30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9"/>
      <c r="H624" s="31"/>
      <c r="I624" s="47"/>
      <c r="K624" s="2"/>
      <c r="L624" s="2"/>
      <c r="M624" s="30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9"/>
      <c r="H625" s="31"/>
      <c r="I625" s="47"/>
      <c r="K625" s="2"/>
      <c r="L625" s="2"/>
      <c r="M625" s="30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9"/>
      <c r="H626" s="31"/>
      <c r="I626" s="47"/>
      <c r="K626" s="2"/>
      <c r="L626" s="2"/>
      <c r="M626" s="30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9"/>
      <c r="H627" s="31"/>
      <c r="I627" s="47"/>
      <c r="K627" s="2"/>
      <c r="L627" s="2"/>
      <c r="M627" s="30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49"/>
      <c r="H628" s="31"/>
      <c r="I628" s="47"/>
      <c r="K628" s="2"/>
      <c r="L628" s="2"/>
      <c r="M628" s="30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49"/>
      <c r="H629" s="31"/>
      <c r="I629" s="47"/>
      <c r="K629" s="2"/>
      <c r="L629" s="2"/>
      <c r="M629" s="30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49"/>
      <c r="H630" s="31"/>
      <c r="I630" s="47"/>
      <c r="K630" s="2"/>
      <c r="L630" s="2"/>
      <c r="M630" s="30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49"/>
      <c r="H631" s="31"/>
      <c r="I631" s="47"/>
      <c r="K631" s="2"/>
      <c r="L631" s="2"/>
      <c r="M631" s="30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49"/>
      <c r="H632" s="31"/>
      <c r="I632" s="47"/>
      <c r="K632" s="2"/>
      <c r="L632" s="2"/>
      <c r="M632" s="30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49"/>
      <c r="H633" s="31"/>
      <c r="I633" s="47"/>
      <c r="K633" s="2"/>
      <c r="L633" s="2"/>
      <c r="M633" s="30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49"/>
      <c r="H634" s="31"/>
      <c r="I634" s="47"/>
      <c r="K634" s="2"/>
      <c r="L634" s="2"/>
      <c r="M634" s="30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49"/>
      <c r="H635" s="31"/>
      <c r="I635" s="47"/>
      <c r="K635" s="2"/>
      <c r="L635" s="2"/>
      <c r="M635" s="30">
        <f>IF(B635="","",COUNTIF($D$3:D635,D635)-IF(D635="M",COUNTIF($Q$3:Q635,"M"))-IF(D635="F",COUNTIF($Q$3:Q635,"F")))</f>
      </c>
      <c r="N635" s="2">
        <f t="shared" si="10"/>
        <v>0</v>
      </c>
    </row>
    <row r="636" spans="7:14" ht="15">
      <c r="G636" s="49"/>
      <c r="H636" s="31"/>
      <c r="I636" s="47"/>
      <c r="K636" s="2"/>
      <c r="L636" s="2"/>
      <c r="M636" s="30">
        <f>IF(B636="","",COUNTIF($D$3:D636,D636)-IF(D636="M",COUNTIF($Q$3:Q636,"M"))-IF(D636="F",COUNTIF($Q$3:Q636,"F")))</f>
      </c>
      <c r="N636" s="2">
        <f t="shared" si="10"/>
        <v>0</v>
      </c>
    </row>
    <row r="637" spans="7:14" ht="15">
      <c r="G637" s="49"/>
      <c r="H637" s="31"/>
      <c r="I637" s="47"/>
      <c r="K637" s="2"/>
      <c r="L637" s="2"/>
      <c r="M637" s="30">
        <f>IF(B637="","",COUNTIF($D$3:D637,D637)-IF(D637="M",COUNTIF($Q$3:Q637,"M"))-IF(D637="F",COUNTIF($Q$3:Q637,"F")))</f>
      </c>
      <c r="N637" s="2">
        <f t="shared" si="10"/>
        <v>0</v>
      </c>
    </row>
    <row r="638" spans="7:14" ht="15">
      <c r="G638" s="49"/>
      <c r="H638" s="31"/>
      <c r="I638" s="47"/>
      <c r="K638" s="2"/>
      <c r="L638" s="2"/>
      <c r="M638" s="30">
        <f>IF(B638="","",COUNTIF($D$3:D638,D638)-IF(D638="M",COUNTIF($Q$3:Q638,"M"))-IF(D638="F",COUNTIF($Q$3:Q638,"F")))</f>
      </c>
      <c r="N638" s="2">
        <f t="shared" si="10"/>
        <v>0</v>
      </c>
    </row>
    <row r="639" spans="7:14" ht="15">
      <c r="G639" s="49"/>
      <c r="H639" s="31"/>
      <c r="I639" s="47"/>
      <c r="K639" s="2"/>
      <c r="L639" s="2"/>
      <c r="M639" s="30">
        <f>IF(B639="","",COUNTIF($D$3:D639,D639)-IF(D639="M",COUNTIF($Q$3:Q639,"M"))-IF(D639="F",COUNTIF($Q$3:Q639,"F")))</f>
      </c>
      <c r="N639" s="2">
        <f t="shared" si="10"/>
        <v>0</v>
      </c>
    </row>
    <row r="640" spans="7:14" ht="15">
      <c r="G640" s="49"/>
      <c r="H640" s="31"/>
      <c r="I640" s="47"/>
      <c r="K640" s="2"/>
      <c r="L640" s="2"/>
      <c r="M640" s="30">
        <f>IF(B640="","",COUNTIF($D$3:D640,D640)-IF(D640="M",COUNTIF($Q$3:Q640,"M"))-IF(D640="F",COUNTIF($Q$3:Q640,"F")))</f>
      </c>
      <c r="N640" s="2">
        <f t="shared" si="10"/>
        <v>0</v>
      </c>
    </row>
    <row r="641" spans="7:14" ht="15">
      <c r="G641" s="49"/>
      <c r="H641" s="31"/>
      <c r="I641" s="47"/>
      <c r="K641" s="2"/>
      <c r="L641" s="2"/>
      <c r="M641" s="30">
        <f>IF(B641="","",COUNTIF($D$3:D641,D641)-IF(D641="M",COUNTIF($Q$3:Q641,"M"))-IF(D641="F",COUNTIF($Q$3:Q641,"F")))</f>
      </c>
      <c r="N641" s="2">
        <f t="shared" si="10"/>
        <v>0</v>
      </c>
    </row>
    <row r="642" spans="7:14" ht="15">
      <c r="G642" s="49"/>
      <c r="H642" s="31"/>
      <c r="I642" s="47"/>
      <c r="K642" s="2"/>
      <c r="L642" s="2"/>
      <c r="M642" s="30">
        <f>IF(B642="","",COUNTIF($D$3:D642,D642)-IF(D642="M",COUNTIF($Q$3:Q642,"M"))-IF(D642="F",COUNTIF($Q$3:Q642,"F")))</f>
      </c>
      <c r="N642" s="2">
        <f t="shared" si="10"/>
        <v>0</v>
      </c>
    </row>
    <row r="643" spans="7:14" ht="15">
      <c r="G643" s="49"/>
      <c r="H643" s="31"/>
      <c r="I643" s="47"/>
      <c r="K643" s="2"/>
      <c r="L643" s="2"/>
      <c r="M643" s="30">
        <f>IF(B643="","",COUNTIF($D$3:D643,D643)-IF(D643="M",COUNTIF($Q$3:Q643,"M"))-IF(D643="F",COUNTIF($Q$3:Q643,"F")))</f>
      </c>
      <c r="N643" s="2">
        <f t="shared" si="10"/>
        <v>0</v>
      </c>
    </row>
    <row r="644" spans="7:14" ht="15">
      <c r="G644" s="49"/>
      <c r="H644" s="31"/>
      <c r="I644" s="47"/>
      <c r="K644" s="2"/>
      <c r="L644" s="2"/>
      <c r="M644" s="30">
        <f>IF(B644="","",COUNTIF($D$3:D644,D644)-IF(D644="M",COUNTIF($Q$3:Q644,"M"))-IF(D644="F",COUNTIF($Q$3:Q644,"F")))</f>
      </c>
      <c r="N644" s="2">
        <f t="shared" si="10"/>
        <v>0</v>
      </c>
    </row>
    <row r="645" spans="7:14" ht="15">
      <c r="G645" s="49"/>
      <c r="H645" s="31"/>
      <c r="I645" s="47"/>
      <c r="K645" s="2"/>
      <c r="L645" s="2"/>
      <c r="M645" s="30">
        <f>IF(B645="","",COUNTIF($D$3:D645,D645)-IF(D645="M",COUNTIF($Q$3:Q645,"M"))-IF(D645="F",COUNTIF($Q$3:Q645,"F")))</f>
      </c>
      <c r="N645" s="2">
        <f t="shared" si="10"/>
        <v>0</v>
      </c>
    </row>
    <row r="646" spans="7:14" ht="15">
      <c r="G646" s="49"/>
      <c r="H646" s="31"/>
      <c r="I646" s="47"/>
      <c r="K646" s="2"/>
      <c r="L646" s="2"/>
      <c r="M646" s="30">
        <f>IF(B646="","",COUNTIF($D$3:D646,D646)-IF(D646="M",COUNTIF($Q$3:Q646,"M"))-IF(D646="F",COUNTIF($Q$3:Q646,"F")))</f>
      </c>
      <c r="N646" s="2">
        <f t="shared" si="10"/>
        <v>0</v>
      </c>
    </row>
    <row r="647" spans="7:14" ht="15">
      <c r="G647" s="49"/>
      <c r="H647" s="31"/>
      <c r="I647" s="47"/>
      <c r="K647" s="2"/>
      <c r="L647" s="2"/>
      <c r="M647" s="30">
        <f>IF(B647="","",COUNTIF($D$3:D647,D647)-IF(D647="M",COUNTIF($Q$3:Q647,"M"))-IF(D647="F",COUNTIF($Q$3:Q647,"F")))</f>
      </c>
      <c r="N647" s="2">
        <f t="shared" si="10"/>
        <v>0</v>
      </c>
    </row>
    <row r="648" spans="7:14" ht="15">
      <c r="G648" s="49"/>
      <c r="H648" s="31"/>
      <c r="I648" s="47"/>
      <c r="K648" s="2"/>
      <c r="L648" s="2"/>
      <c r="M648" s="30">
        <f>IF(B648="","",COUNTIF($D$3:D648,D648)-IF(D648="M",COUNTIF($Q$3:Q648,"M"))-IF(D648="F",COUNTIF($Q$3:Q648,"F")))</f>
      </c>
      <c r="N648" s="2">
        <f t="shared" si="10"/>
        <v>0</v>
      </c>
    </row>
    <row r="649" spans="7:14" ht="15">
      <c r="G649" s="49"/>
      <c r="H649" s="31"/>
      <c r="I649" s="47"/>
      <c r="K649" s="2"/>
      <c r="L649" s="2"/>
      <c r="M649" s="30">
        <f>IF(B649="","",COUNTIF($D$3:D649,D649)-IF(D649="M",COUNTIF($Q$3:Q649,"M"))-IF(D649="F",COUNTIF($Q$3:Q649,"F")))</f>
      </c>
      <c r="N649" s="2">
        <f t="shared" si="10"/>
        <v>0</v>
      </c>
    </row>
    <row r="650" spans="7:14" ht="15">
      <c r="G650" s="49"/>
      <c r="H650" s="31"/>
      <c r="I650" s="47"/>
      <c r="K650" s="2"/>
      <c r="L650" s="2"/>
      <c r="M650" s="30">
        <f>IF(B650="","",COUNTIF($D$3:D650,D650)-IF(D650="M",COUNTIF($Q$3:Q650,"M"))-IF(D650="F",COUNTIF($Q$3:Q650,"F")))</f>
      </c>
      <c r="N650" s="2">
        <f t="shared" si="10"/>
        <v>0</v>
      </c>
    </row>
    <row r="651" spans="7:14" ht="15">
      <c r="G651" s="49"/>
      <c r="H651" s="31"/>
      <c r="I651" s="47"/>
      <c r="K651" s="2"/>
      <c r="L651" s="2"/>
      <c r="M651" s="30">
        <f>IF(B651="","",COUNTIF($D$3:D651,D651)-IF(D651="M",COUNTIF($Q$3:Q651,"M"))-IF(D651="F",COUNTIF($Q$3:Q651,"F")))</f>
      </c>
      <c r="N651" s="2">
        <f t="shared" si="10"/>
        <v>0</v>
      </c>
    </row>
    <row r="652" spans="7:14" ht="15">
      <c r="G652" s="49"/>
      <c r="H652" s="31"/>
      <c r="I652" s="47"/>
      <c r="K652" s="2"/>
      <c r="L652" s="2"/>
      <c r="M652" s="30">
        <f>IF(B652="","",COUNTIF($D$3:D652,D652)-IF(D652="M",COUNTIF($Q$3:Q652,"M"))-IF(D652="F",COUNTIF($Q$3:Q652,"F")))</f>
      </c>
      <c r="N652" s="2">
        <f t="shared" si="10"/>
        <v>0</v>
      </c>
    </row>
    <row r="653" spans="7:14" ht="15">
      <c r="G653" s="49"/>
      <c r="H653" s="31"/>
      <c r="I653" s="47"/>
      <c r="K653" s="2"/>
      <c r="L653" s="2"/>
      <c r="M653" s="30">
        <f>IF(B653="","",COUNTIF($D$3:D653,D653)-IF(D653="M",COUNTIF($Q$3:Q653,"M"))-IF(D653="F",COUNTIF($Q$3:Q653,"F")))</f>
      </c>
      <c r="N653" s="2">
        <f t="shared" si="10"/>
        <v>0</v>
      </c>
    </row>
    <row r="654" spans="7:14" ht="15">
      <c r="G654" s="49"/>
      <c r="H654" s="31"/>
      <c r="I654" s="47"/>
      <c r="K654" s="2"/>
      <c r="L654" s="2"/>
      <c r="M654" s="30">
        <f>IF(B654="","",COUNTIF($D$3:D654,D654)-IF(D654="M",COUNTIF($Q$3:Q654,"M"))-IF(D654="F",COUNTIF($Q$3:Q654,"F")))</f>
      </c>
      <c r="N654" s="2">
        <f t="shared" si="10"/>
        <v>0</v>
      </c>
    </row>
    <row r="655" spans="7:14" ht="15">
      <c r="G655" s="49"/>
      <c r="H655" s="31"/>
      <c r="I655" s="47"/>
      <c r="K655" s="2"/>
      <c r="L655" s="2"/>
      <c r="M655" s="30">
        <f>IF(B655="","",COUNTIF($D$3:D655,D655)-IF(D655="M",COUNTIF($Q$3:Q655,"M"))-IF(D655="F",COUNTIF($Q$3:Q655,"F")))</f>
      </c>
      <c r="N655" s="2">
        <f t="shared" si="10"/>
        <v>0</v>
      </c>
    </row>
    <row r="656" spans="7:14" ht="15">
      <c r="G656" s="49"/>
      <c r="H656" s="31"/>
      <c r="I656" s="47"/>
      <c r="K656" s="2"/>
      <c r="L656" s="2"/>
      <c r="M656" s="30">
        <f>IF(B656="","",COUNTIF($D$3:D656,D656)-IF(D656="M",COUNTIF($Q$3:Q656,"M"))-IF(D656="F",COUNTIF($Q$3:Q656,"F")))</f>
      </c>
      <c r="N656" s="2">
        <f t="shared" si="10"/>
        <v>0</v>
      </c>
    </row>
    <row r="657" spans="7:14" ht="15">
      <c r="G657" s="49"/>
      <c r="H657" s="31"/>
      <c r="I657" s="47"/>
      <c r="K657" s="2"/>
      <c r="L657" s="2"/>
      <c r="M657" s="30">
        <f>IF(B657="","",COUNTIF($D$3:D657,D657)-IF(D657="M",COUNTIF($Q$3:Q657,"M"))-IF(D657="F",COUNTIF($Q$3:Q657,"F")))</f>
      </c>
      <c r="N657" s="2">
        <f aca="true" t="shared" si="11" ref="N657:N720">A657</f>
        <v>0</v>
      </c>
    </row>
    <row r="658" spans="7:14" ht="15">
      <c r="G658" s="49"/>
      <c r="H658" s="31"/>
      <c r="I658" s="47"/>
      <c r="K658" s="2"/>
      <c r="L658" s="2"/>
      <c r="M658" s="30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49"/>
      <c r="H659" s="31"/>
      <c r="I659" s="47"/>
      <c r="K659" s="2"/>
      <c r="L659" s="2"/>
      <c r="M659" s="30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49"/>
      <c r="H660" s="31"/>
      <c r="I660" s="47"/>
      <c r="K660" s="2"/>
      <c r="L660" s="2"/>
      <c r="M660" s="30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49"/>
      <c r="H661" s="31"/>
      <c r="I661" s="47"/>
      <c r="K661" s="2"/>
      <c r="L661" s="2"/>
      <c r="M661" s="30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49"/>
      <c r="H662" s="31"/>
      <c r="I662" s="47"/>
      <c r="K662" s="2"/>
      <c r="L662" s="2"/>
      <c r="M662" s="30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49"/>
      <c r="H663" s="31"/>
      <c r="I663" s="47"/>
      <c r="K663" s="2"/>
      <c r="L663" s="2"/>
      <c r="M663" s="30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49"/>
      <c r="H664" s="31"/>
      <c r="I664" s="47"/>
      <c r="K664" s="2"/>
      <c r="L664" s="2"/>
      <c r="M664" s="30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49"/>
      <c r="H665" s="31"/>
      <c r="I665" s="47"/>
      <c r="K665" s="2"/>
      <c r="L665" s="2"/>
      <c r="M665" s="30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49"/>
      <c r="H666" s="31"/>
      <c r="I666" s="47"/>
      <c r="K666" s="2"/>
      <c r="L666" s="2"/>
      <c r="M666" s="30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49"/>
      <c r="H667" s="31"/>
      <c r="I667" s="47"/>
      <c r="K667" s="2"/>
      <c r="L667" s="2"/>
      <c r="M667" s="30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49"/>
      <c r="H668" s="31"/>
      <c r="I668" s="47"/>
      <c r="K668" s="2"/>
      <c r="L668" s="2"/>
      <c r="M668" s="30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49"/>
      <c r="H669" s="31"/>
      <c r="I669" s="47"/>
      <c r="K669" s="2"/>
      <c r="L669" s="2"/>
      <c r="M669" s="30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49"/>
      <c r="H670" s="31"/>
      <c r="I670" s="47"/>
      <c r="K670" s="2"/>
      <c r="L670" s="2"/>
      <c r="M670" s="30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49"/>
      <c r="H671" s="31"/>
      <c r="I671" s="47"/>
      <c r="K671" s="2"/>
      <c r="L671" s="2"/>
      <c r="M671" s="30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49"/>
      <c r="H672" s="31"/>
      <c r="I672" s="47"/>
      <c r="K672" s="2"/>
      <c r="L672" s="2"/>
      <c r="M672" s="30">
        <f>IF(B672="","",COUNTIF($D$3:D672,D672)-IF(D672="M",COUNTIF($Q$3:Q672,"M"))-IF(D672="F",COUNTIF($Q$3:Q672,"F")))</f>
      </c>
      <c r="N672" s="2">
        <f t="shared" si="11"/>
        <v>0</v>
      </c>
    </row>
    <row r="673" spans="7:14" ht="15">
      <c r="G673" s="49"/>
      <c r="H673" s="31"/>
      <c r="I673" s="47"/>
      <c r="K673" s="2"/>
      <c r="L673" s="2"/>
      <c r="M673" s="30">
        <f>IF(B673="","",COUNTIF($D$3:D673,D673)-IF(D673="M",COUNTIF($Q$3:Q673,"M"))-IF(D673="F",COUNTIF($Q$3:Q673,"F")))</f>
      </c>
      <c r="N673" s="2">
        <f t="shared" si="11"/>
        <v>0</v>
      </c>
    </row>
    <row r="674" spans="7:14" ht="15">
      <c r="G674" s="49"/>
      <c r="H674" s="31"/>
      <c r="I674" s="47"/>
      <c r="K674" s="2"/>
      <c r="L674" s="2"/>
      <c r="M674" s="30">
        <f>IF(B674="","",COUNTIF($D$3:D674,D674)-IF(D674="M",COUNTIF($Q$3:Q674,"M"))-IF(D674="F",COUNTIF($Q$3:Q674,"F")))</f>
      </c>
      <c r="N674" s="2">
        <f t="shared" si="11"/>
        <v>0</v>
      </c>
    </row>
    <row r="675" spans="7:14" ht="15">
      <c r="G675" s="49"/>
      <c r="H675" s="31"/>
      <c r="I675" s="47"/>
      <c r="K675" s="2"/>
      <c r="L675" s="2"/>
      <c r="M675" s="30">
        <f>IF(B675="","",COUNTIF($D$3:D675,D675)-IF(D675="M",COUNTIF($Q$3:Q675,"M"))-IF(D675="F",COUNTIF($Q$3:Q675,"F")))</f>
      </c>
      <c r="N675" s="2">
        <f t="shared" si="11"/>
        <v>0</v>
      </c>
    </row>
    <row r="676" spans="7:14" ht="15">
      <c r="G676" s="49"/>
      <c r="H676" s="31"/>
      <c r="I676" s="47"/>
      <c r="K676" s="2"/>
      <c r="L676" s="2"/>
      <c r="M676" s="30">
        <f>IF(B676="","",COUNTIF($D$3:D676,D676)-IF(D676="M",COUNTIF($Q$3:Q676,"M"))-IF(D676="F",COUNTIF($Q$3:Q676,"F")))</f>
      </c>
      <c r="N676" s="2">
        <f t="shared" si="11"/>
        <v>0</v>
      </c>
    </row>
    <row r="677" spans="7:14" ht="15">
      <c r="G677" s="49"/>
      <c r="H677" s="31"/>
      <c r="I677" s="47"/>
      <c r="K677" s="2"/>
      <c r="L677" s="2"/>
      <c r="M677" s="30">
        <f>IF(B677="","",COUNTIF($D$3:D677,D677)-IF(D677="M",COUNTIF($Q$3:Q677,"M"))-IF(D677="F",COUNTIF($Q$3:Q677,"F")))</f>
      </c>
      <c r="N677" s="2">
        <f t="shared" si="11"/>
        <v>0</v>
      </c>
    </row>
    <row r="678" spans="7:14" ht="15">
      <c r="G678" s="49"/>
      <c r="H678" s="31"/>
      <c r="I678" s="47"/>
      <c r="K678" s="2"/>
      <c r="L678" s="2"/>
      <c r="M678" s="30">
        <f>IF(B678="","",COUNTIF($D$3:D678,D678)-IF(D678="M",COUNTIF($Q$3:Q678,"M"))-IF(D678="F",COUNTIF($Q$3:Q678,"F")))</f>
      </c>
      <c r="N678" s="2">
        <f t="shared" si="11"/>
        <v>0</v>
      </c>
    </row>
    <row r="679" spans="7:14" ht="15">
      <c r="G679" s="49"/>
      <c r="H679" s="31"/>
      <c r="I679" s="47"/>
      <c r="K679" s="2"/>
      <c r="L679" s="2"/>
      <c r="M679" s="30">
        <f>IF(B679="","",COUNTIF($D$3:D679,D679)-IF(D679="M",COUNTIF($Q$3:Q679,"M"))-IF(D679="F",COUNTIF($Q$3:Q679,"F")))</f>
      </c>
      <c r="N679" s="2">
        <f t="shared" si="11"/>
        <v>0</v>
      </c>
    </row>
    <row r="680" spans="7:14" ht="15">
      <c r="G680" s="49"/>
      <c r="H680" s="31"/>
      <c r="I680" s="47"/>
      <c r="K680" s="2"/>
      <c r="L680" s="2"/>
      <c r="M680" s="30">
        <f>IF(B680="","",COUNTIF($D$3:D680,D680)-IF(D680="M",COUNTIF($Q$3:Q680,"M"))-IF(D680="F",COUNTIF($Q$3:Q680,"F")))</f>
      </c>
      <c r="N680" s="2">
        <f t="shared" si="11"/>
        <v>0</v>
      </c>
    </row>
    <row r="681" spans="7:14" ht="15">
      <c r="G681" s="49"/>
      <c r="H681" s="31"/>
      <c r="I681" s="47"/>
      <c r="K681" s="2"/>
      <c r="L681" s="2"/>
      <c r="M681" s="30">
        <f>IF(B681="","",COUNTIF($D$3:D681,D681)-IF(D681="M",COUNTIF($Q$3:Q681,"M"))-IF(D681="F",COUNTIF($Q$3:Q681,"F")))</f>
      </c>
      <c r="N681" s="2">
        <f t="shared" si="11"/>
        <v>0</v>
      </c>
    </row>
    <row r="682" spans="7:14" ht="15">
      <c r="G682" s="49"/>
      <c r="H682" s="31"/>
      <c r="I682" s="47"/>
      <c r="K682" s="2"/>
      <c r="L682" s="2"/>
      <c r="M682" s="30">
        <f>IF(B682="","",COUNTIF($D$3:D682,D682)-IF(D682="M",COUNTIF($Q$3:Q682,"M"))-IF(D682="F",COUNTIF($Q$3:Q682,"F")))</f>
      </c>
      <c r="N682" s="2">
        <f t="shared" si="11"/>
        <v>0</v>
      </c>
    </row>
    <row r="683" spans="7:14" ht="15">
      <c r="G683" s="49"/>
      <c r="H683" s="31"/>
      <c r="I683" s="47"/>
      <c r="K683" s="2"/>
      <c r="L683" s="2"/>
      <c r="M683" s="30">
        <f>IF(B683="","",COUNTIF($D$3:D683,D683)-IF(D683="M",COUNTIF($Q$3:Q683,"M"))-IF(D683="F",COUNTIF($Q$3:Q683,"F")))</f>
      </c>
      <c r="N683" s="2">
        <f t="shared" si="11"/>
        <v>0</v>
      </c>
    </row>
    <row r="684" spans="7:14" ht="15">
      <c r="G684" s="49"/>
      <c r="H684" s="31"/>
      <c r="I684" s="47"/>
      <c r="K684" s="2"/>
      <c r="L684" s="2"/>
      <c r="M684" s="30">
        <f>IF(B684="","",COUNTIF($D$3:D684,D684)-IF(D684="M",COUNTIF($Q$3:Q684,"M"))-IF(D684="F",COUNTIF($Q$3:Q684,"F")))</f>
      </c>
      <c r="N684" s="2">
        <f t="shared" si="11"/>
        <v>0</v>
      </c>
    </row>
    <row r="685" spans="7:14" ht="15">
      <c r="G685" s="49"/>
      <c r="H685" s="31"/>
      <c r="I685" s="47"/>
      <c r="K685" s="2"/>
      <c r="L685" s="2"/>
      <c r="M685" s="30">
        <f>IF(B685="","",COUNTIF($D$3:D685,D685)-IF(D685="M",COUNTIF($Q$3:Q685,"M"))-IF(D685="F",COUNTIF($Q$3:Q685,"F")))</f>
      </c>
      <c r="N685" s="2">
        <f t="shared" si="11"/>
        <v>0</v>
      </c>
    </row>
    <row r="686" spans="7:14" ht="15">
      <c r="G686" s="49"/>
      <c r="H686" s="31"/>
      <c r="I686" s="47"/>
      <c r="K686" s="2"/>
      <c r="L686" s="2"/>
      <c r="M686" s="30">
        <f>IF(B686="","",COUNTIF($D$3:D686,D686)-IF(D686="M",COUNTIF($Q$3:Q686,"M"))-IF(D686="F",COUNTIF($Q$3:Q686,"F")))</f>
      </c>
      <c r="N686" s="2">
        <f t="shared" si="11"/>
        <v>0</v>
      </c>
    </row>
    <row r="687" spans="7:14" ht="15">
      <c r="G687" s="49"/>
      <c r="H687" s="31"/>
      <c r="I687" s="47"/>
      <c r="K687" s="2"/>
      <c r="L687" s="2"/>
      <c r="M687" s="30">
        <f>IF(B687="","",COUNTIF($D$3:D687,D687)-IF(D687="M",COUNTIF($Q$3:Q687,"M"))-IF(D687="F",COUNTIF($Q$3:Q687,"F")))</f>
      </c>
      <c r="N687" s="2">
        <f t="shared" si="11"/>
        <v>0</v>
      </c>
    </row>
    <row r="688" spans="7:14" ht="15">
      <c r="G688" s="49"/>
      <c r="H688" s="31"/>
      <c r="I688" s="47"/>
      <c r="K688" s="2"/>
      <c r="L688" s="2"/>
      <c r="M688" s="30">
        <f>IF(B688="","",COUNTIF($D$3:D688,D688)-IF(D688="M",COUNTIF($Q$3:Q688,"M"))-IF(D688="F",COUNTIF($Q$3:Q688,"F")))</f>
      </c>
      <c r="N688" s="2">
        <f t="shared" si="11"/>
        <v>0</v>
      </c>
    </row>
    <row r="689" spans="7:14" ht="15">
      <c r="G689" s="49"/>
      <c r="H689" s="31"/>
      <c r="I689" s="47"/>
      <c r="K689" s="2"/>
      <c r="L689" s="2"/>
      <c r="M689" s="30">
        <f>IF(B689="","",COUNTIF($D$3:D689,D689)-IF(D689="M",COUNTIF($Q$3:Q689,"M"))-IF(D689="F",COUNTIF($Q$3:Q689,"F")))</f>
      </c>
      <c r="N689" s="2">
        <f t="shared" si="11"/>
        <v>0</v>
      </c>
    </row>
    <row r="690" spans="7:14" ht="15">
      <c r="G690" s="49"/>
      <c r="H690" s="31"/>
      <c r="I690" s="47"/>
      <c r="K690" s="2"/>
      <c r="L690" s="2"/>
      <c r="M690" s="30">
        <f>IF(B690="","",COUNTIF($D$3:D690,D690)-IF(D690="M",COUNTIF($Q$3:Q690,"M"))-IF(D690="F",COUNTIF($Q$3:Q690,"F")))</f>
      </c>
      <c r="N690" s="2">
        <f t="shared" si="11"/>
        <v>0</v>
      </c>
    </row>
    <row r="691" spans="7:14" ht="15">
      <c r="G691" s="49"/>
      <c r="H691" s="31"/>
      <c r="I691" s="47"/>
      <c r="K691" s="2"/>
      <c r="L691" s="2"/>
      <c r="M691" s="30">
        <f>IF(B691="","",COUNTIF($D$3:D691,D691)-IF(D691="M",COUNTIF($Q$3:Q691,"M"))-IF(D691="F",COUNTIF($Q$3:Q691,"F")))</f>
      </c>
      <c r="N691" s="2">
        <f t="shared" si="11"/>
        <v>0</v>
      </c>
    </row>
    <row r="692" spans="7:14" ht="15">
      <c r="G692" s="49"/>
      <c r="H692" s="31"/>
      <c r="I692" s="47"/>
      <c r="K692" s="2"/>
      <c r="L692" s="2"/>
      <c r="M692" s="30">
        <f>IF(B692="","",COUNTIF($D$3:D692,D692)-IF(D692="M",COUNTIF($Q$3:Q692,"M"))-IF(D692="F",COUNTIF($Q$3:Q692,"F")))</f>
      </c>
      <c r="N692" s="2">
        <f t="shared" si="11"/>
        <v>0</v>
      </c>
    </row>
    <row r="693" spans="7:14" ht="15">
      <c r="G693" s="49"/>
      <c r="H693" s="31"/>
      <c r="I693" s="47"/>
      <c r="K693" s="2"/>
      <c r="L693" s="2"/>
      <c r="M693" s="30">
        <f>IF(B693="","",COUNTIF($D$3:D693,D693)-IF(D693="M",COUNTIF($Q$3:Q693,"M"))-IF(D693="F",COUNTIF($Q$3:Q693,"F")))</f>
      </c>
      <c r="N693" s="2">
        <f t="shared" si="11"/>
        <v>0</v>
      </c>
    </row>
    <row r="694" spans="7:14" ht="15">
      <c r="G694" s="49"/>
      <c r="H694" s="31"/>
      <c r="I694" s="47"/>
      <c r="K694" s="2"/>
      <c r="L694" s="2"/>
      <c r="M694" s="30">
        <f>IF(B694="","",COUNTIF($D$3:D694,D694)-IF(D694="M",COUNTIF($Q$3:Q694,"M"))-IF(D694="F",COUNTIF($Q$3:Q694,"F")))</f>
      </c>
      <c r="N694" s="2">
        <f t="shared" si="11"/>
        <v>0</v>
      </c>
    </row>
    <row r="695" spans="7:14" ht="15">
      <c r="G695" s="49"/>
      <c r="H695" s="31"/>
      <c r="I695" s="47"/>
      <c r="K695" s="2"/>
      <c r="L695" s="2"/>
      <c r="M695" s="30">
        <f>IF(B695="","",COUNTIF($D$3:D695,D695)-IF(D695="M",COUNTIF($Q$3:Q695,"M"))-IF(D695="F",COUNTIF($Q$3:Q695,"F")))</f>
      </c>
      <c r="N695" s="2">
        <f t="shared" si="11"/>
        <v>0</v>
      </c>
    </row>
    <row r="696" spans="7:14" ht="15">
      <c r="G696" s="49"/>
      <c r="H696" s="31"/>
      <c r="I696" s="47"/>
      <c r="K696" s="2"/>
      <c r="L696" s="2"/>
      <c r="M696" s="30">
        <f>IF(B696="","",COUNTIF($D$3:D696,D696)-IF(D696="M",COUNTIF($Q$3:Q696,"M"))-IF(D696="F",COUNTIF($Q$3:Q696,"F")))</f>
      </c>
      <c r="N696" s="2">
        <f t="shared" si="11"/>
        <v>0</v>
      </c>
    </row>
    <row r="697" spans="7:14" ht="15">
      <c r="G697" s="49"/>
      <c r="H697" s="31"/>
      <c r="I697" s="47"/>
      <c r="K697" s="2"/>
      <c r="L697" s="2"/>
      <c r="M697" s="30">
        <f>IF(B697="","",COUNTIF($D$3:D697,D697)-IF(D697="M",COUNTIF($Q$3:Q697,"M"))-IF(D697="F",COUNTIF($Q$3:Q697,"F")))</f>
      </c>
      <c r="N697" s="2">
        <f t="shared" si="11"/>
        <v>0</v>
      </c>
    </row>
    <row r="698" spans="7:14" ht="15">
      <c r="G698" s="49"/>
      <c r="H698" s="31"/>
      <c r="I698" s="47"/>
      <c r="K698" s="2"/>
      <c r="L698" s="2"/>
      <c r="M698" s="30">
        <f>IF(B698="","",COUNTIF($D$3:D698,D698)-IF(D698="M",COUNTIF($Q$3:Q698,"M"))-IF(D698="F",COUNTIF($Q$3:Q698,"F")))</f>
      </c>
      <c r="N698" s="2">
        <f t="shared" si="11"/>
        <v>0</v>
      </c>
    </row>
    <row r="699" spans="7:14" ht="15">
      <c r="G699" s="49"/>
      <c r="H699" s="31"/>
      <c r="I699" s="47"/>
      <c r="K699" s="2"/>
      <c r="L699" s="2"/>
      <c r="M699" s="30">
        <f>IF(B699="","",COUNTIF($D$3:D699,D699)-IF(D699="M",COUNTIF($Q$3:Q699,"M"))-IF(D699="F",COUNTIF($Q$3:Q699,"F")))</f>
      </c>
      <c r="N699" s="2">
        <f t="shared" si="11"/>
        <v>0</v>
      </c>
    </row>
    <row r="700" spans="7:14" ht="15">
      <c r="G700" s="49"/>
      <c r="H700" s="31"/>
      <c r="I700" s="47"/>
      <c r="K700" s="2"/>
      <c r="L700" s="2"/>
      <c r="M700" s="30">
        <f>IF(B700="","",COUNTIF($D$3:D700,D700)-IF(D700="M",COUNTIF($Q$3:Q700,"M"))-IF(D700="F",COUNTIF($Q$3:Q700,"F")))</f>
      </c>
      <c r="N700" s="2">
        <f t="shared" si="11"/>
        <v>0</v>
      </c>
    </row>
    <row r="701" spans="7:14" ht="15">
      <c r="G701" s="49"/>
      <c r="H701" s="31"/>
      <c r="I701" s="47"/>
      <c r="K701" s="2"/>
      <c r="L701" s="2"/>
      <c r="M701" s="30">
        <f>IF(B701="","",COUNTIF($D$3:D701,D701)-IF(D701="M",COUNTIF($Q$3:Q701,"M"))-IF(D701="F",COUNTIF($Q$3:Q701,"F")))</f>
      </c>
      <c r="N701" s="2">
        <f t="shared" si="11"/>
        <v>0</v>
      </c>
    </row>
    <row r="702" spans="7:14" ht="15">
      <c r="G702" s="49"/>
      <c r="H702" s="31"/>
      <c r="I702" s="47"/>
      <c r="K702" s="2"/>
      <c r="L702" s="2"/>
      <c r="M702" s="30">
        <f>IF(B702="","",COUNTIF($D$3:D702,D702)-IF(D702="M",COUNTIF($Q$3:Q702,"M"))-IF(D702="F",COUNTIF($Q$3:Q702,"F")))</f>
      </c>
      <c r="N702" s="2">
        <f t="shared" si="11"/>
        <v>0</v>
      </c>
    </row>
    <row r="703" spans="7:14" ht="15">
      <c r="G703" s="49"/>
      <c r="H703" s="31"/>
      <c r="I703" s="47"/>
      <c r="K703" s="2"/>
      <c r="L703" s="2"/>
      <c r="M703" s="30">
        <f>IF(B703="","",COUNTIF($D$3:D703,D703)-IF(D703="M",COUNTIF($Q$3:Q703,"M"))-IF(D703="F",COUNTIF($Q$3:Q703,"F")))</f>
      </c>
      <c r="N703" s="2">
        <f t="shared" si="11"/>
        <v>0</v>
      </c>
    </row>
    <row r="704" spans="7:14" ht="15">
      <c r="G704" s="49"/>
      <c r="H704" s="31"/>
      <c r="I704" s="47"/>
      <c r="K704" s="2"/>
      <c r="L704" s="2"/>
      <c r="M704" s="30">
        <f>IF(B704="","",COUNTIF($D$3:D704,D704)-IF(D704="M",COUNTIF($Q$3:Q704,"M"))-IF(D704="F",COUNTIF($Q$3:Q704,"F")))</f>
      </c>
      <c r="N704" s="2">
        <f t="shared" si="11"/>
        <v>0</v>
      </c>
    </row>
    <row r="705" spans="7:14" ht="15">
      <c r="G705" s="49"/>
      <c r="H705" s="31"/>
      <c r="I705" s="47"/>
      <c r="K705" s="2"/>
      <c r="L705" s="2"/>
      <c r="M705" s="30">
        <f>IF(B705="","",COUNTIF($D$3:D705,D705)-IF(D705="M",COUNTIF($Q$3:Q705,"M"))-IF(D705="F",COUNTIF($Q$3:Q705,"F")))</f>
      </c>
      <c r="N705" s="2">
        <f t="shared" si="11"/>
        <v>0</v>
      </c>
    </row>
    <row r="706" spans="7:14" ht="15">
      <c r="G706" s="49"/>
      <c r="H706" s="31"/>
      <c r="I706" s="47"/>
      <c r="K706" s="2"/>
      <c r="L706" s="2"/>
      <c r="M706" s="30">
        <f>IF(B706="","",COUNTIF($D$3:D706,D706)-IF(D706="M",COUNTIF($Q$3:Q706,"M"))-IF(D706="F",COUNTIF($Q$3:Q706,"F")))</f>
      </c>
      <c r="N706" s="2">
        <f t="shared" si="11"/>
        <v>0</v>
      </c>
    </row>
    <row r="707" spans="7:14" ht="15">
      <c r="G707" s="49"/>
      <c r="H707" s="31"/>
      <c r="I707" s="47"/>
      <c r="K707" s="2"/>
      <c r="L707" s="2"/>
      <c r="M707" s="30">
        <f>IF(B707="","",COUNTIF($D$3:D707,D707)-IF(D707="M",COUNTIF($Q$3:Q707,"M"))-IF(D707="F",COUNTIF($Q$3:Q707,"F")))</f>
      </c>
      <c r="N707" s="2">
        <f t="shared" si="11"/>
        <v>0</v>
      </c>
    </row>
    <row r="708" spans="7:14" ht="15">
      <c r="G708" s="49"/>
      <c r="H708" s="31"/>
      <c r="I708" s="47"/>
      <c r="K708" s="2"/>
      <c r="L708" s="2"/>
      <c r="M708" s="30">
        <f>IF(B708="","",COUNTIF($D$3:D708,D708)-IF(D708="M",COUNTIF($Q$3:Q708,"M"))-IF(D708="F",COUNTIF($Q$3:Q708,"F")))</f>
      </c>
      <c r="N708" s="2">
        <f t="shared" si="11"/>
        <v>0</v>
      </c>
    </row>
    <row r="709" spans="7:14" ht="15">
      <c r="G709" s="49"/>
      <c r="H709" s="31"/>
      <c r="I709" s="47"/>
      <c r="K709" s="2"/>
      <c r="L709" s="2"/>
      <c r="M709" s="30">
        <f>IF(B709="","",COUNTIF($D$3:D709,D709)-IF(D709="M",COUNTIF($Q$3:Q709,"M"))-IF(D709="F",COUNTIF($Q$3:Q709,"F")))</f>
      </c>
      <c r="N709" s="2">
        <f t="shared" si="11"/>
        <v>0</v>
      </c>
    </row>
    <row r="710" spans="7:14" ht="15">
      <c r="G710" s="49"/>
      <c r="H710" s="31"/>
      <c r="I710" s="47"/>
      <c r="K710" s="2"/>
      <c r="L710" s="2"/>
      <c r="M710" s="30">
        <f>IF(B710="","",COUNTIF($D$3:D710,D710)-IF(D710="M",COUNTIF($Q$3:Q710,"M"))-IF(D710="F",COUNTIF($Q$3:Q710,"F")))</f>
      </c>
      <c r="N710" s="2">
        <f t="shared" si="11"/>
        <v>0</v>
      </c>
    </row>
    <row r="711" spans="7:14" ht="15">
      <c r="G711" s="49"/>
      <c r="H711" s="31"/>
      <c r="I711" s="47"/>
      <c r="K711" s="2"/>
      <c r="L711" s="2"/>
      <c r="M711" s="30">
        <f>IF(B711="","",COUNTIF($D$3:D711,D711)-IF(D711="M",COUNTIF($Q$3:Q711,"M"))-IF(D711="F",COUNTIF($Q$3:Q711,"F")))</f>
      </c>
      <c r="N711" s="2">
        <f t="shared" si="11"/>
        <v>0</v>
      </c>
    </row>
    <row r="712" spans="7:14" ht="15">
      <c r="G712" s="49"/>
      <c r="H712" s="31"/>
      <c r="I712" s="47"/>
      <c r="K712" s="2"/>
      <c r="L712" s="2"/>
      <c r="M712" s="30">
        <f>IF(B712="","",COUNTIF($D$3:D712,D712)-IF(D712="M",COUNTIF($Q$3:Q712,"M"))-IF(D712="F",COUNTIF($Q$3:Q712,"F")))</f>
      </c>
      <c r="N712" s="2">
        <f t="shared" si="11"/>
        <v>0</v>
      </c>
    </row>
    <row r="713" spans="7:14" ht="15">
      <c r="G713" s="49"/>
      <c r="H713" s="31"/>
      <c r="I713" s="47"/>
      <c r="K713" s="2"/>
      <c r="L713" s="2"/>
      <c r="M713" s="30">
        <f>IF(B713="","",COUNTIF($D$3:D713,D713)-IF(D713="M",COUNTIF($Q$3:Q713,"M"))-IF(D713="F",COUNTIF($Q$3:Q713,"F")))</f>
      </c>
      <c r="N713" s="2">
        <f t="shared" si="11"/>
        <v>0</v>
      </c>
    </row>
    <row r="714" spans="7:14" ht="15">
      <c r="G714" s="49"/>
      <c r="H714" s="31"/>
      <c r="I714" s="47"/>
      <c r="K714" s="2"/>
      <c r="L714" s="2"/>
      <c r="M714" s="30">
        <f>IF(B714="","",COUNTIF($D$3:D714,D714)-IF(D714="M",COUNTIF($Q$3:Q714,"M"))-IF(D714="F",COUNTIF($Q$3:Q714,"F")))</f>
      </c>
      <c r="N714" s="2">
        <f t="shared" si="11"/>
        <v>0</v>
      </c>
    </row>
    <row r="715" spans="7:14" ht="15">
      <c r="G715" s="49"/>
      <c r="H715" s="31"/>
      <c r="I715" s="47"/>
      <c r="K715" s="2"/>
      <c r="L715" s="2"/>
      <c r="M715" s="30">
        <f>IF(B715="","",COUNTIF($D$3:D715,D715)-IF(D715="M",COUNTIF($Q$3:Q715,"M"))-IF(D715="F",COUNTIF($Q$3:Q715,"F")))</f>
      </c>
      <c r="N715" s="2">
        <f t="shared" si="11"/>
        <v>0</v>
      </c>
    </row>
    <row r="716" spans="7:14" ht="15">
      <c r="G716" s="49"/>
      <c r="H716" s="31"/>
      <c r="I716" s="47"/>
      <c r="K716" s="2"/>
      <c r="L716" s="2"/>
      <c r="M716" s="30">
        <f>IF(B716="","",COUNTIF($D$3:D716,D716)-IF(D716="M",COUNTIF($Q$3:Q716,"M"))-IF(D716="F",COUNTIF($Q$3:Q716,"F")))</f>
      </c>
      <c r="N716" s="2">
        <f t="shared" si="11"/>
        <v>0</v>
      </c>
    </row>
    <row r="717" spans="7:14" ht="15">
      <c r="G717" s="49"/>
      <c r="H717" s="31"/>
      <c r="I717" s="47"/>
      <c r="K717" s="2"/>
      <c r="L717" s="2"/>
      <c r="M717" s="30">
        <f>IF(B717="","",COUNTIF($D$3:D717,D717)-IF(D717="M",COUNTIF($Q$3:Q717,"M"))-IF(D717="F",COUNTIF($Q$3:Q717,"F")))</f>
      </c>
      <c r="N717" s="2">
        <f t="shared" si="11"/>
        <v>0</v>
      </c>
    </row>
    <row r="718" spans="7:14" ht="15">
      <c r="G718" s="49"/>
      <c r="H718" s="31"/>
      <c r="I718" s="47"/>
      <c r="K718" s="2"/>
      <c r="L718" s="2"/>
      <c r="M718" s="30">
        <f>IF(B718="","",COUNTIF($D$3:D718,D718)-IF(D718="M",COUNTIF($Q$3:Q718,"M"))-IF(D718="F",COUNTIF($Q$3:Q718,"F")))</f>
      </c>
      <c r="N718" s="2">
        <f t="shared" si="11"/>
        <v>0</v>
      </c>
    </row>
    <row r="719" spans="7:14" ht="15">
      <c r="G719" s="49"/>
      <c r="H719" s="31"/>
      <c r="I719" s="47"/>
      <c r="K719" s="2"/>
      <c r="L719" s="2"/>
      <c r="M719" s="30">
        <f>IF(B719="","",COUNTIF($D$3:D719,D719)-IF(D719="M",COUNTIF($Q$3:Q719,"M"))-IF(D719="F",COUNTIF($Q$3:Q719,"F")))</f>
      </c>
      <c r="N719" s="2">
        <f t="shared" si="11"/>
        <v>0</v>
      </c>
    </row>
    <row r="720" spans="7:14" ht="15">
      <c r="G720" s="49"/>
      <c r="H720" s="31"/>
      <c r="I720" s="47"/>
      <c r="K720" s="2"/>
      <c r="L720" s="2"/>
      <c r="M720" s="30">
        <f>IF(B720="","",COUNTIF($D$3:D720,D720)-IF(D720="M",COUNTIF($Q$3:Q720,"M"))-IF(D720="F",COUNTIF($Q$3:Q720,"F")))</f>
      </c>
      <c r="N720" s="2">
        <f t="shared" si="11"/>
        <v>0</v>
      </c>
    </row>
    <row r="721" spans="7:14" ht="15">
      <c r="G721" s="49"/>
      <c r="H721" s="31"/>
      <c r="I721" s="47"/>
      <c r="K721" s="2"/>
      <c r="L721" s="2"/>
      <c r="M721" s="30">
        <f>IF(B721="","",COUNTIF($D$3:D721,D721)-IF(D721="M",COUNTIF($Q$3:Q721,"M"))-IF(D721="F",COUNTIF($Q$3:Q721,"F")))</f>
      </c>
      <c r="N721" s="2">
        <f aca="true" t="shared" si="12" ref="N721:N759">A721</f>
        <v>0</v>
      </c>
    </row>
    <row r="722" spans="7:14" ht="15">
      <c r="G722" s="49"/>
      <c r="H722" s="31"/>
      <c r="I722" s="47"/>
      <c r="K722" s="2"/>
      <c r="L722" s="2"/>
      <c r="M722" s="30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49"/>
      <c r="H723" s="31"/>
      <c r="I723" s="47"/>
      <c r="K723" s="2"/>
      <c r="L723" s="2"/>
      <c r="M723" s="30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49"/>
      <c r="H724" s="31"/>
      <c r="I724" s="47"/>
      <c r="K724" s="2"/>
      <c r="L724" s="2"/>
      <c r="M724" s="30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49"/>
      <c r="H725" s="31"/>
      <c r="I725" s="47"/>
      <c r="K725" s="2"/>
      <c r="L725" s="2"/>
      <c r="M725" s="30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49"/>
      <c r="H726" s="31"/>
      <c r="I726" s="47"/>
      <c r="K726" s="2"/>
      <c r="L726" s="2"/>
      <c r="M726" s="30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49"/>
      <c r="H727" s="31"/>
      <c r="I727" s="47"/>
      <c r="K727" s="2"/>
      <c r="L727" s="2"/>
      <c r="M727" s="30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49"/>
      <c r="H728" s="31"/>
      <c r="I728" s="47"/>
      <c r="K728" s="2"/>
      <c r="L728" s="2"/>
      <c r="M728" s="30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49"/>
      <c r="H729" s="31"/>
      <c r="I729" s="47"/>
      <c r="K729" s="2"/>
      <c r="L729" s="2"/>
      <c r="M729" s="30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49"/>
      <c r="H730" s="31"/>
      <c r="I730" s="47"/>
      <c r="K730" s="2"/>
      <c r="L730" s="2"/>
      <c r="M730" s="30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49"/>
      <c r="H731" s="31"/>
      <c r="I731" s="47"/>
      <c r="K731" s="2"/>
      <c r="L731" s="2"/>
      <c r="M731" s="30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49"/>
      <c r="H732" s="31"/>
      <c r="I732" s="47"/>
      <c r="K732" s="2"/>
      <c r="L732" s="2"/>
      <c r="M732" s="30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49"/>
      <c r="H733" s="31"/>
      <c r="I733" s="47"/>
      <c r="K733" s="2"/>
      <c r="L733" s="2"/>
      <c r="M733" s="30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49"/>
      <c r="H734" s="31"/>
      <c r="I734" s="47"/>
      <c r="K734" s="2"/>
      <c r="L734" s="2"/>
      <c r="M734" s="30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49"/>
      <c r="H735" s="31"/>
      <c r="I735" s="47"/>
      <c r="K735" s="2"/>
      <c r="L735" s="2"/>
      <c r="M735" s="30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49"/>
      <c r="H736" s="31"/>
      <c r="I736" s="47"/>
      <c r="K736" s="2"/>
      <c r="L736" s="2"/>
      <c r="M736" s="30">
        <f>IF(B736="","",COUNTIF($D$3:D736,D736)-IF(D736="M",COUNTIF($Q$3:Q736,"M"))-IF(D736="F",COUNTIF($Q$3:Q736,"F")))</f>
      </c>
      <c r="N736" s="2">
        <f t="shared" si="12"/>
        <v>0</v>
      </c>
    </row>
    <row r="737" spans="7:14" ht="15">
      <c r="G737" s="49"/>
      <c r="H737" s="31"/>
      <c r="I737" s="47"/>
      <c r="K737" s="2"/>
      <c r="L737" s="2"/>
      <c r="M737" s="30">
        <f>IF(B737="","",COUNTIF($D$3:D737,D737)-IF(D737="M",COUNTIF($Q$3:Q737,"M"))-IF(D737="F",COUNTIF($Q$3:Q737,"F")))</f>
      </c>
      <c r="N737" s="2">
        <f t="shared" si="12"/>
        <v>0</v>
      </c>
    </row>
    <row r="738" spans="7:14" ht="15">
      <c r="G738" s="49"/>
      <c r="H738" s="31"/>
      <c r="I738" s="47"/>
      <c r="K738" s="2"/>
      <c r="L738" s="2"/>
      <c r="M738" s="30">
        <f>IF(B738="","",COUNTIF($D$3:D738,D738)-IF(D738="M",COUNTIF($Q$3:Q738,"M"))-IF(D738="F",COUNTIF($Q$3:Q738,"F")))</f>
      </c>
      <c r="N738" s="2">
        <f t="shared" si="12"/>
        <v>0</v>
      </c>
    </row>
    <row r="739" spans="7:14" ht="15">
      <c r="G739" s="49"/>
      <c r="H739" s="31"/>
      <c r="I739" s="47"/>
      <c r="K739" s="2"/>
      <c r="L739" s="2"/>
      <c r="M739" s="30">
        <f>IF(B739="","",COUNTIF($D$3:D739,D739)-IF(D739="M",COUNTIF($Q$3:Q739,"M"))-IF(D739="F",COUNTIF($Q$3:Q739,"F")))</f>
      </c>
      <c r="N739" s="2">
        <f t="shared" si="12"/>
        <v>0</v>
      </c>
    </row>
    <row r="740" spans="7:14" ht="15">
      <c r="G740" s="49"/>
      <c r="H740" s="31"/>
      <c r="I740" s="47"/>
      <c r="K740" s="2"/>
      <c r="L740" s="2"/>
      <c r="M740" s="30">
        <f>IF(B740="","",COUNTIF($D$3:D740,D740)-IF(D740="M",COUNTIF($Q$3:Q740,"M"))-IF(D740="F",COUNTIF($Q$3:Q740,"F")))</f>
      </c>
      <c r="N740" s="2">
        <f t="shared" si="12"/>
        <v>0</v>
      </c>
    </row>
    <row r="741" spans="7:14" ht="15">
      <c r="G741" s="49"/>
      <c r="H741" s="31"/>
      <c r="I741" s="47"/>
      <c r="K741" s="2"/>
      <c r="L741" s="2"/>
      <c r="M741" s="30">
        <f>IF(B741="","",COUNTIF($D$3:D741,D741)-IF(D741="M",COUNTIF($Q$3:Q741,"M"))-IF(D741="F",COUNTIF($Q$3:Q741,"F")))</f>
      </c>
      <c r="N741" s="2">
        <f t="shared" si="12"/>
        <v>0</v>
      </c>
    </row>
    <row r="742" spans="7:14" ht="15">
      <c r="G742" s="49"/>
      <c r="H742" s="31"/>
      <c r="I742" s="47"/>
      <c r="K742" s="2"/>
      <c r="L742" s="2"/>
      <c r="M742" s="30">
        <f>IF(B742="","",COUNTIF($D$3:D742,D742)-IF(D742="M",COUNTIF($Q$3:Q742,"M"))-IF(D742="F",COUNTIF($Q$3:Q742,"F")))</f>
      </c>
      <c r="N742" s="2">
        <f t="shared" si="12"/>
        <v>0</v>
      </c>
    </row>
    <row r="743" spans="7:14" ht="15">
      <c r="G743" s="49"/>
      <c r="H743" s="31"/>
      <c r="I743" s="47"/>
      <c r="K743" s="2"/>
      <c r="L743" s="2"/>
      <c r="M743" s="30">
        <f>IF(B743="","",COUNTIF($D$3:D743,D743)-IF(D743="M",COUNTIF($Q$3:Q743,"M"))-IF(D743="F",COUNTIF($Q$3:Q743,"F")))</f>
      </c>
      <c r="N743" s="2">
        <f t="shared" si="12"/>
        <v>0</v>
      </c>
    </row>
    <row r="744" spans="7:14" ht="15">
      <c r="G744" s="49"/>
      <c r="H744" s="31"/>
      <c r="I744" s="47"/>
      <c r="K744" s="2"/>
      <c r="L744" s="2"/>
      <c r="M744" s="30">
        <f>IF(B744="","",COUNTIF($D$3:D744,D744)-IF(D744="M",COUNTIF($Q$3:Q744,"M"))-IF(D744="F",COUNTIF($Q$3:Q744,"F")))</f>
      </c>
      <c r="N744" s="2">
        <f t="shared" si="12"/>
        <v>0</v>
      </c>
    </row>
    <row r="745" spans="7:14" ht="15">
      <c r="G745" s="49"/>
      <c r="H745" s="31"/>
      <c r="I745" s="47"/>
      <c r="K745" s="2"/>
      <c r="L745" s="2"/>
      <c r="M745" s="30">
        <f>IF(B745="","",COUNTIF($D$3:D745,D745)-IF(D745="M",COUNTIF($Q$3:Q745,"M"))-IF(D745="F",COUNTIF($Q$3:Q745,"F")))</f>
      </c>
      <c r="N745" s="2">
        <f t="shared" si="12"/>
        <v>0</v>
      </c>
    </row>
    <row r="746" spans="7:14" ht="15">
      <c r="G746" s="49"/>
      <c r="H746" s="31"/>
      <c r="I746" s="47"/>
      <c r="K746" s="2"/>
      <c r="L746" s="2"/>
      <c r="M746" s="30">
        <f>IF(B746="","",COUNTIF($D$3:D746,D746)-IF(D746="M",COUNTIF($Q$3:Q746,"M"))-IF(D746="F",COUNTIF($Q$3:Q746,"F")))</f>
      </c>
      <c r="N746" s="2">
        <f t="shared" si="12"/>
        <v>0</v>
      </c>
    </row>
    <row r="747" spans="7:14" ht="15">
      <c r="G747" s="49"/>
      <c r="H747" s="31"/>
      <c r="I747" s="47"/>
      <c r="K747" s="2"/>
      <c r="L747" s="2"/>
      <c r="M747" s="30">
        <f>IF(B747="","",COUNTIF($D$3:D747,D747)-IF(D747="M",COUNTIF($Q$3:Q747,"M"))-IF(D747="F",COUNTIF($Q$3:Q747,"F")))</f>
      </c>
      <c r="N747" s="2">
        <f t="shared" si="12"/>
        <v>0</v>
      </c>
    </row>
    <row r="748" spans="7:14" ht="15">
      <c r="G748" s="49"/>
      <c r="H748" s="31"/>
      <c r="I748" s="47"/>
      <c r="K748" s="2"/>
      <c r="L748" s="2"/>
      <c r="M748" s="30">
        <f>IF(B748="","",COUNTIF($D$3:D748,D748)-IF(D748="M",COUNTIF($Q$3:Q748,"M"))-IF(D748="F",COUNTIF($Q$3:Q748,"F")))</f>
      </c>
      <c r="N748" s="2">
        <f t="shared" si="12"/>
        <v>0</v>
      </c>
    </row>
    <row r="749" spans="7:14" ht="15">
      <c r="G749" s="49"/>
      <c r="H749" s="31"/>
      <c r="I749" s="47"/>
      <c r="K749" s="2"/>
      <c r="L749" s="2"/>
      <c r="M749" s="30">
        <f>IF(B749="","",COUNTIF($D$3:D749,D749)-IF(D749="M",COUNTIF($Q$3:Q749,"M"))-IF(D749="F",COUNTIF($Q$3:Q749,"F")))</f>
      </c>
      <c r="N749" s="2">
        <f t="shared" si="12"/>
        <v>0</v>
      </c>
    </row>
    <row r="750" spans="7:14" ht="15">
      <c r="G750" s="49"/>
      <c r="H750" s="31"/>
      <c r="I750" s="47"/>
      <c r="K750" s="2"/>
      <c r="L750" s="2"/>
      <c r="M750" s="30">
        <f>IF(B750="","",COUNTIF($D$3:D750,D750)-IF(D750="M",COUNTIF($Q$3:Q750,"M"))-IF(D750="F",COUNTIF($Q$3:Q750,"F")))</f>
      </c>
      <c r="N750" s="2">
        <f t="shared" si="12"/>
        <v>0</v>
      </c>
    </row>
    <row r="751" spans="7:14" ht="15">
      <c r="G751" s="49"/>
      <c r="H751" s="31"/>
      <c r="I751" s="47"/>
      <c r="K751" s="2"/>
      <c r="L751" s="2"/>
      <c r="M751" s="30">
        <f>IF(B751="","",COUNTIF($D$3:D751,D751)-IF(D751="M",COUNTIF($Q$3:Q751,"M"))-IF(D751="F",COUNTIF($Q$3:Q751,"F")))</f>
      </c>
      <c r="N751" s="2">
        <f t="shared" si="12"/>
        <v>0</v>
      </c>
    </row>
    <row r="752" spans="7:14" ht="15">
      <c r="G752" s="49"/>
      <c r="H752" s="31"/>
      <c r="I752" s="47"/>
      <c r="K752" s="2"/>
      <c r="L752" s="2"/>
      <c r="M752" s="30">
        <f>IF(B752="","",COUNTIF($D$3:D752,D752)-IF(D752="M",COUNTIF($Q$3:Q752,"M"))-IF(D752="F",COUNTIF($Q$3:Q752,"F")))</f>
      </c>
      <c r="N752" s="2">
        <f t="shared" si="12"/>
        <v>0</v>
      </c>
    </row>
    <row r="753" spans="7:14" ht="15">
      <c r="G753" s="49"/>
      <c r="H753" s="31"/>
      <c r="I753" s="47"/>
      <c r="K753" s="2"/>
      <c r="L753" s="2"/>
      <c r="M753" s="30">
        <f>IF(B753="","",COUNTIF($D$3:D753,D753)-IF(D753="M",COUNTIF($Q$3:Q753,"M"))-IF(D753="F",COUNTIF($Q$3:Q753,"F")))</f>
      </c>
      <c r="N753" s="2">
        <f t="shared" si="12"/>
        <v>0</v>
      </c>
    </row>
    <row r="754" spans="7:14" ht="15">
      <c r="G754" s="49"/>
      <c r="H754" s="31"/>
      <c r="I754" s="47"/>
      <c r="K754" s="2"/>
      <c r="L754" s="2"/>
      <c r="M754" s="30">
        <f>IF(B754="","",COUNTIF($D$3:D754,D754)-IF(D754="M",COUNTIF($Q$3:Q754,"M"))-IF(D754="F",COUNTIF($Q$3:Q754,"F")))</f>
      </c>
      <c r="N754" s="2">
        <f t="shared" si="12"/>
        <v>0</v>
      </c>
    </row>
    <row r="755" spans="7:14" ht="15">
      <c r="G755" s="49"/>
      <c r="H755" s="31"/>
      <c r="I755" s="47"/>
      <c r="K755" s="2"/>
      <c r="L755" s="2"/>
      <c r="M755" s="30">
        <f>IF(B755="","",COUNTIF($D$3:D755,D755)-IF(D755="M",COUNTIF($Q$3:Q755,"M"))-IF(D755="F",COUNTIF($Q$3:Q755,"F")))</f>
      </c>
      <c r="N755" s="2">
        <f t="shared" si="12"/>
        <v>0</v>
      </c>
    </row>
    <row r="756" spans="7:14" ht="15">
      <c r="G756" s="49"/>
      <c r="H756" s="31"/>
      <c r="I756" s="47"/>
      <c r="K756" s="2"/>
      <c r="L756" s="2"/>
      <c r="M756" s="30">
        <f>IF(B756="","",COUNTIF($D$3:D756,D756)-IF(D756="M",COUNTIF($Q$3:Q756,"M"))-IF(D756="F",COUNTIF($Q$3:Q756,"F")))</f>
      </c>
      <c r="N756" s="2">
        <f t="shared" si="12"/>
        <v>0</v>
      </c>
    </row>
    <row r="757" spans="7:14" ht="15">
      <c r="G757" s="49"/>
      <c r="H757" s="31"/>
      <c r="I757" s="47"/>
      <c r="K757" s="2"/>
      <c r="L757" s="2"/>
      <c r="M757" s="30">
        <f>IF(B757="","",COUNTIF($D$3:D757,D757)-IF(D757="M",COUNTIF($Q$3:Q757,"M"))-IF(D757="F",COUNTIF($Q$3:Q757,"F")))</f>
      </c>
      <c r="N757" s="2">
        <f t="shared" si="12"/>
        <v>0</v>
      </c>
    </row>
    <row r="758" spans="7:14" ht="15">
      <c r="G758" s="49"/>
      <c r="H758" s="31"/>
      <c r="I758" s="47"/>
      <c r="K758" s="2"/>
      <c r="L758" s="2"/>
      <c r="M758" s="30">
        <f>IF(B758="","",COUNTIF($D$3:D758,D758)-IF(D758="M",COUNTIF($Q$3:Q758,"M"))-IF(D758="F",COUNTIF($Q$3:Q758,"F")))</f>
      </c>
      <c r="N758" s="2">
        <f t="shared" si="12"/>
        <v>0</v>
      </c>
    </row>
    <row r="759" spans="7:14" ht="15">
      <c r="G759" s="49"/>
      <c r="H759" s="31"/>
      <c r="I759" s="47"/>
      <c r="K759" s="2"/>
      <c r="L759" s="2"/>
      <c r="M759" s="30">
        <f>IF(B759="","",COUNTIF($D$3:D759,D759)-IF(D759="M",COUNTIF($Q$3:Q759,"M"))-IF(D759="F",COUNTIF($Q$3:Q759,"F")))</f>
      </c>
      <c r="N759" s="2">
        <f t="shared" si="12"/>
        <v>0</v>
      </c>
    </row>
    <row r="760" spans="8:12" ht="15">
      <c r="H760" s="31"/>
      <c r="I760" s="31"/>
      <c r="K760" s="2"/>
      <c r="L760" s="2"/>
    </row>
    <row r="761" spans="8:12" ht="15">
      <c r="H761" s="31"/>
      <c r="I761" s="31"/>
      <c r="K761" s="2"/>
      <c r="L761" s="2"/>
    </row>
    <row r="762" spans="8:12" ht="15">
      <c r="H762" s="31"/>
      <c r="I762" s="31"/>
      <c r="K762" s="2"/>
      <c r="L762" s="2"/>
    </row>
    <row r="763" spans="8:12" ht="15">
      <c r="H763" s="31"/>
      <c r="I763" s="31"/>
      <c r="K763" s="2"/>
      <c r="L763" s="2"/>
    </row>
    <row r="764" spans="8:12" ht="15">
      <c r="H764" s="31"/>
      <c r="I764" s="31"/>
      <c r="K764" s="2"/>
      <c r="L764" s="2"/>
    </row>
    <row r="765" spans="8:12" ht="15">
      <c r="H765" s="31"/>
      <c r="I765" s="31"/>
      <c r="K765" s="2"/>
      <c r="L765" s="2"/>
    </row>
    <row r="766" spans="8:12" ht="15">
      <c r="H766" s="31"/>
      <c r="I766" s="31"/>
      <c r="K766" s="2"/>
      <c r="L766" s="2"/>
    </row>
    <row r="767" spans="8:12" ht="15">
      <c r="H767" s="31"/>
      <c r="I767" s="31"/>
      <c r="K767" s="2"/>
      <c r="L767" s="2"/>
    </row>
    <row r="768" spans="8:12" ht="15">
      <c r="H768" s="31"/>
      <c r="I768" s="31"/>
      <c r="K768" s="2"/>
      <c r="L768" s="2"/>
    </row>
    <row r="769" spans="8:12" ht="15">
      <c r="H769" s="31"/>
      <c r="I769" s="31"/>
      <c r="K769" s="2"/>
      <c r="L769" s="2"/>
    </row>
    <row r="770" spans="8:12" ht="15">
      <c r="H770" s="31"/>
      <c r="I770" s="31"/>
      <c r="K770" s="2"/>
      <c r="L770" s="2"/>
    </row>
    <row r="771" spans="8:12" ht="15">
      <c r="H771" s="31"/>
      <c r="I771" s="31"/>
      <c r="K771" s="2"/>
      <c r="L771" s="2"/>
    </row>
    <row r="772" spans="8:12" ht="15">
      <c r="H772" s="31"/>
      <c r="I772" s="31"/>
      <c r="K772" s="2"/>
      <c r="L772" s="2"/>
    </row>
    <row r="773" spans="8:12" ht="15">
      <c r="H773" s="31"/>
      <c r="I773" s="31"/>
      <c r="K773" s="2"/>
      <c r="L773" s="2"/>
    </row>
    <row r="774" spans="8:12" ht="15">
      <c r="H774" s="31"/>
      <c r="I774" s="31"/>
      <c r="K774" s="2"/>
      <c r="L774" s="2"/>
    </row>
    <row r="775" spans="8:12" ht="15">
      <c r="H775" s="31"/>
      <c r="I775" s="31"/>
      <c r="K775" s="2"/>
      <c r="L775" s="2"/>
    </row>
    <row r="776" spans="8:12" ht="15">
      <c r="H776" s="31"/>
      <c r="I776" s="31"/>
      <c r="K776" s="2"/>
      <c r="L776" s="2"/>
    </row>
    <row r="777" spans="8:12" ht="15">
      <c r="H777" s="31"/>
      <c r="I777" s="31"/>
      <c r="K777" s="2"/>
      <c r="L777" s="2"/>
    </row>
    <row r="778" spans="8:12" ht="15">
      <c r="H778" s="31"/>
      <c r="I778" s="31"/>
      <c r="K778" s="2"/>
      <c r="L778" s="2"/>
    </row>
    <row r="779" spans="8:12" ht="15">
      <c r="H779" s="31"/>
      <c r="I779" s="31"/>
      <c r="K779" s="2"/>
      <c r="L779" s="2"/>
    </row>
    <row r="780" spans="8:12" ht="15">
      <c r="H780" s="31"/>
      <c r="I780" s="31"/>
      <c r="K780" s="2"/>
      <c r="L780" s="2"/>
    </row>
    <row r="781" spans="8:12" ht="15">
      <c r="H781" s="31"/>
      <c r="I781" s="31"/>
      <c r="K781" s="2"/>
      <c r="L781" s="2"/>
    </row>
    <row r="782" spans="8:12" ht="15">
      <c r="H782" s="31"/>
      <c r="I782" s="31"/>
      <c r="K782" s="2"/>
      <c r="L782" s="2"/>
    </row>
    <row r="783" spans="8:12" ht="15">
      <c r="H783" s="31"/>
      <c r="I783" s="31"/>
      <c r="K783" s="2"/>
      <c r="L783" s="2"/>
    </row>
  </sheetData>
  <sheetProtection formatColumns="0" autoFilter="0"/>
  <autoFilter ref="A2:L759"/>
  <mergeCells count="1">
    <mergeCell ref="A1:D1"/>
  </mergeCells>
  <conditionalFormatting sqref="A3:A258">
    <cfRule type="expression" priority="9" dxfId="25" stopIfTrue="1">
      <formula>R3&gt;0</formula>
    </cfRule>
  </conditionalFormatting>
  <conditionalFormatting sqref="H3:H258">
    <cfRule type="cellIs" priority="7" dxfId="26" operator="equal" stopIfTrue="1">
      <formula>2</formula>
    </cfRule>
    <cfRule type="cellIs" priority="8" dxfId="27" operator="equal" stopIfTrue="1">
      <formula>3</formula>
    </cfRule>
    <cfRule type="cellIs" priority="10" dxfId="28" operator="equal" stopIfTrue="1">
      <formula>1</formula>
    </cfRule>
  </conditionalFormatting>
  <conditionalFormatting sqref="B3">
    <cfRule type="expression" priority="6" dxfId="29" stopIfTrue="1">
      <formula>J3=Z3</formula>
    </cfRule>
  </conditionalFormatting>
  <conditionalFormatting sqref="B3:B258">
    <cfRule type="expression" priority="5" dxfId="29" stopIfTrue="1">
      <formula>J3=Z3</formula>
    </cfRule>
  </conditionalFormatting>
  <conditionalFormatting sqref="K3:K258">
    <cfRule type="cellIs" priority="1" dxfId="30" operator="equal" stopIfTrue="1">
      <formula>1</formula>
    </cfRule>
    <cfRule type="cellIs" priority="2" dxfId="31" operator="equal" stopIfTrue="1">
      <formula>2</formula>
    </cfRule>
    <cfRule type="cellIs" priority="3" dxfId="31" operator="equal" stopIfTrue="1">
      <formula>3</formula>
    </cfRule>
  </conditionalFormatting>
  <conditionalFormatting sqref="J3:J258">
    <cfRule type="expression" priority="4" dxfId="32" stopIfTrue="1">
      <formula>K3=AA3</formula>
    </cfRule>
  </conditionalFormatting>
  <printOptions gridLines="1"/>
  <pageMargins left="0.31496062992125984" right="0" top="0.5905511811023623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.28125" style="0" customWidth="1"/>
    <col min="2" max="2" width="3.7109375" style="2" customWidth="1"/>
    <col min="3" max="3" width="3.8515625" style="2" customWidth="1"/>
    <col min="4" max="4" width="22.57421875" style="0" customWidth="1"/>
    <col min="5" max="5" width="3.28125" style="2" customWidth="1"/>
    <col min="6" max="6" width="35.57421875" style="0" customWidth="1"/>
    <col min="7" max="7" width="5.00390625" style="2" customWidth="1"/>
    <col min="8" max="8" width="7.14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3.421875" style="95" customWidth="1"/>
    <col min="14" max="14" width="20.140625" style="0" customWidth="1"/>
  </cols>
  <sheetData>
    <row r="1" spans="1:12" ht="15">
      <c r="A1" s="106" t="s">
        <v>390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15">
      <c r="A2" s="109" t="s">
        <v>391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3" ht="35.25" customHeight="1">
      <c r="A3" s="68" t="s">
        <v>392</v>
      </c>
      <c r="B3" s="68" t="s">
        <v>393</v>
      </c>
      <c r="C3" s="68" t="s">
        <v>394</v>
      </c>
      <c r="D3" s="69" t="s">
        <v>8</v>
      </c>
      <c r="E3" s="70" t="s">
        <v>395</v>
      </c>
      <c r="F3" s="69" t="s">
        <v>2</v>
      </c>
      <c r="G3" s="70" t="s">
        <v>3</v>
      </c>
      <c r="H3" s="69" t="s">
        <v>4</v>
      </c>
      <c r="I3" s="68" t="s">
        <v>7</v>
      </c>
      <c r="J3" s="68" t="s">
        <v>396</v>
      </c>
      <c r="K3" s="68" t="s">
        <v>397</v>
      </c>
      <c r="L3" s="71" t="s">
        <v>7</v>
      </c>
      <c r="M3" s="72"/>
    </row>
    <row r="4" spans="1:12" ht="15">
      <c r="A4" s="73"/>
      <c r="B4" s="74"/>
      <c r="C4" s="74"/>
      <c r="D4" s="75" t="s">
        <v>398</v>
      </c>
      <c r="E4" s="74"/>
      <c r="F4" s="73"/>
      <c r="G4" s="74"/>
      <c r="H4" s="73"/>
      <c r="I4" s="73"/>
      <c r="J4" s="73"/>
      <c r="K4" s="73"/>
      <c r="L4" s="76"/>
    </row>
    <row r="5" spans="1:12" ht="15">
      <c r="A5" s="73"/>
      <c r="B5" s="74"/>
      <c r="C5" s="74"/>
      <c r="D5" s="75" t="s">
        <v>399</v>
      </c>
      <c r="E5" s="74"/>
      <c r="F5" s="73"/>
      <c r="G5" s="74"/>
      <c r="H5" s="73"/>
      <c r="I5" s="73"/>
      <c r="J5" s="73"/>
      <c r="K5" s="73"/>
      <c r="L5" s="76"/>
    </row>
    <row r="6" spans="1:12" ht="15">
      <c r="A6" s="77">
        <v>6</v>
      </c>
      <c r="B6" s="78">
        <v>6</v>
      </c>
      <c r="C6" s="78">
        <v>1</v>
      </c>
      <c r="D6" s="79" t="s">
        <v>44</v>
      </c>
      <c r="E6" s="77" t="s">
        <v>35</v>
      </c>
      <c r="F6" s="80" t="s">
        <v>36</v>
      </c>
      <c r="G6" s="77">
        <v>1992</v>
      </c>
      <c r="H6" s="81">
        <v>0.03246932870388264</v>
      </c>
      <c r="I6" s="82">
        <v>20</v>
      </c>
      <c r="J6" s="77" t="s">
        <v>400</v>
      </c>
      <c r="K6" s="82">
        <v>1</v>
      </c>
      <c r="L6" s="83">
        <v>20</v>
      </c>
    </row>
    <row r="7" spans="1:12" ht="15">
      <c r="A7" s="77">
        <v>64</v>
      </c>
      <c r="B7" s="78">
        <v>61</v>
      </c>
      <c r="C7" s="78">
        <v>2</v>
      </c>
      <c r="D7" s="79" t="s">
        <v>122</v>
      </c>
      <c r="E7" s="77" t="s">
        <v>35</v>
      </c>
      <c r="F7" s="80" t="s">
        <v>52</v>
      </c>
      <c r="G7" s="77">
        <v>1993</v>
      </c>
      <c r="H7" s="81">
        <v>0.038395254625356756</v>
      </c>
      <c r="I7" s="82">
        <v>19</v>
      </c>
      <c r="J7" s="77" t="s">
        <v>400</v>
      </c>
      <c r="K7" s="82">
        <v>2</v>
      </c>
      <c r="L7" s="83">
        <v>19</v>
      </c>
    </row>
    <row r="8" spans="1:12" ht="15">
      <c r="A8" s="77"/>
      <c r="B8" s="78"/>
      <c r="C8" s="78"/>
      <c r="D8" s="84" t="s">
        <v>401</v>
      </c>
      <c r="E8" s="77"/>
      <c r="F8" s="80"/>
      <c r="G8" s="77"/>
      <c r="H8" s="81"/>
      <c r="I8" s="82"/>
      <c r="J8" s="77"/>
      <c r="K8" s="82"/>
      <c r="L8" s="83"/>
    </row>
    <row r="9" spans="1:12" ht="15">
      <c r="A9" s="77">
        <v>8</v>
      </c>
      <c r="B9" s="78">
        <v>8</v>
      </c>
      <c r="C9" s="78">
        <v>1</v>
      </c>
      <c r="D9" s="79" t="s">
        <v>47</v>
      </c>
      <c r="E9" s="77" t="s">
        <v>35</v>
      </c>
      <c r="F9" s="80" t="s">
        <v>36</v>
      </c>
      <c r="G9" s="77">
        <v>1991</v>
      </c>
      <c r="H9" s="81">
        <v>0.03271238425804768</v>
      </c>
      <c r="I9" s="82">
        <v>20</v>
      </c>
      <c r="J9" s="77" t="s">
        <v>400</v>
      </c>
      <c r="K9" s="82">
        <v>1</v>
      </c>
      <c r="L9" s="83">
        <v>20</v>
      </c>
    </row>
    <row r="10" spans="1:12" ht="15">
      <c r="A10" s="77">
        <v>10</v>
      </c>
      <c r="B10" s="78">
        <v>10</v>
      </c>
      <c r="C10" s="78">
        <v>2</v>
      </c>
      <c r="D10" s="79" t="s">
        <v>50</v>
      </c>
      <c r="E10" s="77" t="s">
        <v>35</v>
      </c>
      <c r="F10" s="80" t="s">
        <v>38</v>
      </c>
      <c r="G10" s="77">
        <v>1991</v>
      </c>
      <c r="H10" s="81">
        <v>0.03317534722009441</v>
      </c>
      <c r="I10" s="82">
        <v>19</v>
      </c>
      <c r="J10" s="77" t="s">
        <v>400</v>
      </c>
      <c r="K10" s="82">
        <v>2</v>
      </c>
      <c r="L10" s="83">
        <v>19</v>
      </c>
    </row>
    <row r="11" spans="1:12" ht="15">
      <c r="A11" s="77">
        <v>54</v>
      </c>
      <c r="B11" s="78">
        <v>52</v>
      </c>
      <c r="C11" s="78">
        <v>3</v>
      </c>
      <c r="D11" s="79" t="s">
        <v>110</v>
      </c>
      <c r="E11" s="77" t="s">
        <v>35</v>
      </c>
      <c r="F11" s="80" t="s">
        <v>36</v>
      </c>
      <c r="G11" s="77">
        <v>1989</v>
      </c>
      <c r="H11" s="81">
        <v>0.03759664351673564</v>
      </c>
      <c r="I11" s="82">
        <v>18</v>
      </c>
      <c r="J11" s="77" t="s">
        <v>400</v>
      </c>
      <c r="K11" s="82">
        <v>3</v>
      </c>
      <c r="L11" s="83">
        <v>18</v>
      </c>
    </row>
    <row r="12" spans="1:12" ht="15">
      <c r="A12" s="77"/>
      <c r="B12" s="78"/>
      <c r="C12" s="78"/>
      <c r="D12" s="84" t="s">
        <v>402</v>
      </c>
      <c r="E12" s="77"/>
      <c r="F12" s="80"/>
      <c r="G12" s="77"/>
      <c r="H12" s="81"/>
      <c r="I12" s="82"/>
      <c r="J12" s="77"/>
      <c r="K12" s="82"/>
      <c r="L12" s="83"/>
    </row>
    <row r="13" spans="1:12" ht="15">
      <c r="A13" s="77">
        <v>5</v>
      </c>
      <c r="B13" s="78">
        <v>5</v>
      </c>
      <c r="C13" s="78">
        <v>1</v>
      </c>
      <c r="D13" s="79" t="s">
        <v>43</v>
      </c>
      <c r="E13" s="77" t="s">
        <v>35</v>
      </c>
      <c r="F13" s="80" t="s">
        <v>38</v>
      </c>
      <c r="G13" s="77">
        <v>1986</v>
      </c>
      <c r="H13" s="81">
        <v>0.032353587965189945</v>
      </c>
      <c r="I13" s="82">
        <v>20</v>
      </c>
      <c r="J13" s="77" t="s">
        <v>400</v>
      </c>
      <c r="K13" s="82">
        <v>1</v>
      </c>
      <c r="L13" s="83">
        <v>20</v>
      </c>
    </row>
    <row r="14" spans="1:12" ht="15">
      <c r="A14" s="77">
        <v>11</v>
      </c>
      <c r="B14" s="78">
        <v>11</v>
      </c>
      <c r="C14" s="78">
        <v>2</v>
      </c>
      <c r="D14" s="79" t="s">
        <v>51</v>
      </c>
      <c r="E14" s="77" t="s">
        <v>35</v>
      </c>
      <c r="F14" s="80" t="s">
        <v>52</v>
      </c>
      <c r="G14" s="77">
        <v>1983</v>
      </c>
      <c r="H14" s="81">
        <v>0.03358043981279479</v>
      </c>
      <c r="I14" s="82">
        <v>19</v>
      </c>
      <c r="J14" s="77" t="s">
        <v>400</v>
      </c>
      <c r="K14" s="82">
        <v>2</v>
      </c>
      <c r="L14" s="83">
        <v>19</v>
      </c>
    </row>
    <row r="15" spans="1:12" ht="15">
      <c r="A15" s="77">
        <v>32</v>
      </c>
      <c r="B15" s="78">
        <v>31</v>
      </c>
      <c r="C15" s="78">
        <v>3</v>
      </c>
      <c r="D15" s="79" t="s">
        <v>82</v>
      </c>
      <c r="E15" s="77" t="s">
        <v>35</v>
      </c>
      <c r="F15" s="80" t="s">
        <v>42</v>
      </c>
      <c r="G15" s="77">
        <v>1982</v>
      </c>
      <c r="H15" s="81">
        <v>0.03544386573776137</v>
      </c>
      <c r="I15" s="82">
        <v>18</v>
      </c>
      <c r="J15" s="77" t="s">
        <v>400</v>
      </c>
      <c r="K15" s="82">
        <v>3</v>
      </c>
      <c r="L15" s="83">
        <v>18</v>
      </c>
    </row>
    <row r="16" spans="1:12" ht="15">
      <c r="A16" s="77">
        <v>35</v>
      </c>
      <c r="B16" s="78">
        <v>34</v>
      </c>
      <c r="C16" s="78">
        <v>4</v>
      </c>
      <c r="D16" s="79" t="s">
        <v>86</v>
      </c>
      <c r="E16" s="77" t="s">
        <v>35</v>
      </c>
      <c r="F16" s="80" t="s">
        <v>49</v>
      </c>
      <c r="G16" s="77">
        <v>1982</v>
      </c>
      <c r="H16" s="81">
        <v>0.035744791668548714</v>
      </c>
      <c r="I16" s="82">
        <v>17</v>
      </c>
      <c r="J16" s="77" t="s">
        <v>400</v>
      </c>
      <c r="K16" s="82">
        <v>4</v>
      </c>
      <c r="L16" s="83">
        <v>17</v>
      </c>
    </row>
    <row r="17" spans="1:12" ht="15">
      <c r="A17" s="77">
        <v>40</v>
      </c>
      <c r="B17" s="78">
        <v>39</v>
      </c>
      <c r="C17" s="78">
        <v>5</v>
      </c>
      <c r="D17" s="79" t="s">
        <v>91</v>
      </c>
      <c r="E17" s="77" t="s">
        <v>35</v>
      </c>
      <c r="F17" s="80" t="s">
        <v>36</v>
      </c>
      <c r="G17" s="77">
        <v>1986</v>
      </c>
      <c r="H17" s="81">
        <v>0.03639293981541414</v>
      </c>
      <c r="I17" s="82">
        <v>16</v>
      </c>
      <c r="J17" s="77" t="s">
        <v>400</v>
      </c>
      <c r="K17" s="82">
        <v>5</v>
      </c>
      <c r="L17" s="83">
        <v>16</v>
      </c>
    </row>
    <row r="18" spans="1:12" ht="15">
      <c r="A18" s="77">
        <v>42</v>
      </c>
      <c r="B18" s="78">
        <v>41</v>
      </c>
      <c r="C18" s="78">
        <v>6</v>
      </c>
      <c r="D18" s="79" t="s">
        <v>94</v>
      </c>
      <c r="E18" s="77" t="s">
        <v>35</v>
      </c>
      <c r="F18" s="80" t="s">
        <v>36</v>
      </c>
      <c r="G18" s="77">
        <v>1984</v>
      </c>
      <c r="H18" s="81">
        <v>0.03643923610798083</v>
      </c>
      <c r="I18" s="82">
        <v>15</v>
      </c>
      <c r="J18" s="77" t="s">
        <v>400</v>
      </c>
      <c r="K18" s="82">
        <v>6</v>
      </c>
      <c r="L18" s="83">
        <v>15</v>
      </c>
    </row>
    <row r="19" spans="1:12" ht="15">
      <c r="A19" s="77">
        <v>55</v>
      </c>
      <c r="B19" s="78">
        <v>53</v>
      </c>
      <c r="C19" s="78">
        <v>7</v>
      </c>
      <c r="D19" s="79" t="s">
        <v>111</v>
      </c>
      <c r="E19" s="77" t="s">
        <v>35</v>
      </c>
      <c r="F19" s="80" t="s">
        <v>104</v>
      </c>
      <c r="G19" s="77">
        <v>1984</v>
      </c>
      <c r="H19" s="81">
        <v>0.03766608796286164</v>
      </c>
      <c r="I19" s="82">
        <v>14</v>
      </c>
      <c r="J19" s="77" t="s">
        <v>400</v>
      </c>
      <c r="K19" s="82">
        <v>7</v>
      </c>
      <c r="L19" s="83">
        <v>14</v>
      </c>
    </row>
    <row r="20" spans="1:12" ht="15">
      <c r="A20" s="77">
        <v>89</v>
      </c>
      <c r="B20" s="78">
        <v>82</v>
      </c>
      <c r="C20" s="78">
        <v>8</v>
      </c>
      <c r="D20" s="79" t="s">
        <v>149</v>
      </c>
      <c r="E20" s="77" t="s">
        <v>35</v>
      </c>
      <c r="F20" s="80" t="s">
        <v>52</v>
      </c>
      <c r="G20" s="77">
        <v>1984</v>
      </c>
      <c r="H20" s="81">
        <v>0.03972627314942656</v>
      </c>
      <c r="I20" s="82">
        <v>13</v>
      </c>
      <c r="J20" s="77" t="s">
        <v>400</v>
      </c>
      <c r="K20" s="82">
        <v>8</v>
      </c>
      <c r="L20" s="83">
        <v>13</v>
      </c>
    </row>
    <row r="21" spans="1:12" ht="15">
      <c r="A21" s="77">
        <v>105</v>
      </c>
      <c r="B21" s="78">
        <v>95</v>
      </c>
      <c r="C21" s="78">
        <v>9</v>
      </c>
      <c r="D21" s="79" t="s">
        <v>166</v>
      </c>
      <c r="E21" s="77" t="s">
        <v>35</v>
      </c>
      <c r="F21" s="80" t="s">
        <v>36</v>
      </c>
      <c r="G21" s="77">
        <v>1982</v>
      </c>
      <c r="H21" s="81">
        <v>0.040802662035275716</v>
      </c>
      <c r="I21" s="82">
        <v>12</v>
      </c>
      <c r="J21" s="77" t="s">
        <v>400</v>
      </c>
      <c r="K21" s="82">
        <v>9</v>
      </c>
      <c r="L21" s="83">
        <v>12</v>
      </c>
    </row>
    <row r="22" spans="1:12" ht="15">
      <c r="A22" s="77">
        <v>125</v>
      </c>
      <c r="B22" s="78">
        <v>111</v>
      </c>
      <c r="C22" s="78">
        <v>10</v>
      </c>
      <c r="D22" s="79" t="s">
        <v>189</v>
      </c>
      <c r="E22" s="77" t="s">
        <v>35</v>
      </c>
      <c r="F22" s="80" t="s">
        <v>36</v>
      </c>
      <c r="G22" s="77">
        <v>1986</v>
      </c>
      <c r="H22" s="81">
        <v>0.041925347220967524</v>
      </c>
      <c r="I22" s="82">
        <v>11</v>
      </c>
      <c r="J22" s="77" t="s">
        <v>400</v>
      </c>
      <c r="K22" s="82">
        <v>10</v>
      </c>
      <c r="L22" s="83">
        <v>11</v>
      </c>
    </row>
    <row r="23" spans="1:12" ht="15">
      <c r="A23" s="77">
        <v>130</v>
      </c>
      <c r="B23" s="78">
        <v>114</v>
      </c>
      <c r="C23" s="78">
        <v>11</v>
      </c>
      <c r="D23" s="79" t="s">
        <v>194</v>
      </c>
      <c r="E23" s="77" t="s">
        <v>35</v>
      </c>
      <c r="F23" s="80" t="s">
        <v>73</v>
      </c>
      <c r="G23" s="77">
        <v>1982</v>
      </c>
      <c r="H23" s="81">
        <v>0.04239988425979391</v>
      </c>
      <c r="I23" s="82">
        <v>10</v>
      </c>
      <c r="J23" s="77" t="s">
        <v>400</v>
      </c>
      <c r="K23" s="82">
        <v>11</v>
      </c>
      <c r="L23" s="83">
        <v>10</v>
      </c>
    </row>
    <row r="24" spans="1:12" ht="15">
      <c r="A24" s="77">
        <v>172</v>
      </c>
      <c r="B24" s="78">
        <v>147</v>
      </c>
      <c r="C24" s="78">
        <v>12</v>
      </c>
      <c r="D24" s="79" t="s">
        <v>241</v>
      </c>
      <c r="E24" s="77" t="s">
        <v>35</v>
      </c>
      <c r="F24" s="80" t="s">
        <v>52</v>
      </c>
      <c r="G24" s="77">
        <v>1985</v>
      </c>
      <c r="H24" s="81">
        <v>0.04618460647907341</v>
      </c>
      <c r="I24" s="82">
        <v>9</v>
      </c>
      <c r="J24" s="77" t="s">
        <v>400</v>
      </c>
      <c r="K24" s="82">
        <v>12</v>
      </c>
      <c r="L24" s="83">
        <v>9</v>
      </c>
    </row>
    <row r="25" spans="1:12" ht="15">
      <c r="A25" s="77">
        <v>177</v>
      </c>
      <c r="B25" s="78">
        <v>152</v>
      </c>
      <c r="C25" s="78">
        <v>13</v>
      </c>
      <c r="D25" s="79" t="s">
        <v>246</v>
      </c>
      <c r="E25" s="77" t="s">
        <v>35</v>
      </c>
      <c r="F25" s="80" t="s">
        <v>49</v>
      </c>
      <c r="G25" s="77">
        <v>1983</v>
      </c>
      <c r="H25" s="81">
        <v>0.04645081018679775</v>
      </c>
      <c r="I25" s="82">
        <v>8</v>
      </c>
      <c r="J25" s="77" t="s">
        <v>400</v>
      </c>
      <c r="K25" s="82">
        <v>13</v>
      </c>
      <c r="L25" s="83">
        <v>8</v>
      </c>
    </row>
    <row r="26" spans="1:12" ht="15">
      <c r="A26" s="77">
        <v>191</v>
      </c>
      <c r="B26" s="78">
        <v>165</v>
      </c>
      <c r="C26" s="78">
        <v>14</v>
      </c>
      <c r="D26" s="79" t="s">
        <v>260</v>
      </c>
      <c r="E26" s="77" t="s">
        <v>35</v>
      </c>
      <c r="F26" s="80" t="s">
        <v>36</v>
      </c>
      <c r="G26" s="77">
        <v>1984</v>
      </c>
      <c r="H26" s="81">
        <v>0.0476776620344026</v>
      </c>
      <c r="I26" s="82">
        <v>7</v>
      </c>
      <c r="J26" s="77" t="s">
        <v>400</v>
      </c>
      <c r="K26" s="82">
        <v>14</v>
      </c>
      <c r="L26" s="83">
        <v>7</v>
      </c>
    </row>
    <row r="27" spans="1:12" ht="15">
      <c r="A27" s="77">
        <v>205</v>
      </c>
      <c r="B27" s="78">
        <v>173</v>
      </c>
      <c r="C27" s="78">
        <v>15</v>
      </c>
      <c r="D27" s="79" t="s">
        <v>274</v>
      </c>
      <c r="E27" s="77" t="s">
        <v>35</v>
      </c>
      <c r="F27" s="80" t="s">
        <v>38</v>
      </c>
      <c r="G27" s="77">
        <v>1986</v>
      </c>
      <c r="H27" s="81">
        <v>0.049390624997613486</v>
      </c>
      <c r="I27" s="82">
        <v>6</v>
      </c>
      <c r="J27" s="77" t="s">
        <v>400</v>
      </c>
      <c r="K27" s="82">
        <v>15</v>
      </c>
      <c r="L27" s="83">
        <v>6</v>
      </c>
    </row>
    <row r="28" spans="1:12" ht="15">
      <c r="A28" s="77">
        <v>236</v>
      </c>
      <c r="B28" s="78">
        <v>186</v>
      </c>
      <c r="C28" s="78">
        <v>16</v>
      </c>
      <c r="D28" s="79" t="s">
        <v>306</v>
      </c>
      <c r="E28" s="77" t="s">
        <v>35</v>
      </c>
      <c r="F28" s="80" t="s">
        <v>62</v>
      </c>
      <c r="G28" s="77">
        <v>1985</v>
      </c>
      <c r="H28" s="81">
        <v>0.055860532404039986</v>
      </c>
      <c r="I28" s="82">
        <v>5</v>
      </c>
      <c r="J28" s="77" t="s">
        <v>400</v>
      </c>
      <c r="K28" s="82">
        <v>16</v>
      </c>
      <c r="L28" s="83">
        <v>5</v>
      </c>
    </row>
    <row r="29" spans="1:12" ht="15">
      <c r="A29" s="77"/>
      <c r="B29" s="78"/>
      <c r="C29" s="78"/>
      <c r="D29" s="84" t="s">
        <v>403</v>
      </c>
      <c r="E29" s="77"/>
      <c r="F29" s="80"/>
      <c r="G29" s="77"/>
      <c r="H29" s="81"/>
      <c r="I29" s="82"/>
      <c r="J29" s="77"/>
      <c r="K29" s="82"/>
      <c r="L29" s="83"/>
    </row>
    <row r="30" spans="1:12" ht="15">
      <c r="A30" s="77">
        <v>1</v>
      </c>
      <c r="B30" s="78">
        <v>1</v>
      </c>
      <c r="C30" s="78">
        <v>1</v>
      </c>
      <c r="D30" s="79" t="s">
        <v>34</v>
      </c>
      <c r="E30" s="77" t="s">
        <v>35</v>
      </c>
      <c r="F30" s="80" t="s">
        <v>36</v>
      </c>
      <c r="G30" s="77">
        <v>1979</v>
      </c>
      <c r="H30" s="81">
        <v>0.030085069440247025</v>
      </c>
      <c r="I30" s="82">
        <v>20</v>
      </c>
      <c r="J30" s="77" t="s">
        <v>400</v>
      </c>
      <c r="K30" s="82">
        <v>1</v>
      </c>
      <c r="L30" s="83">
        <v>20</v>
      </c>
    </row>
    <row r="31" spans="1:12" ht="15">
      <c r="A31" s="77">
        <v>2</v>
      </c>
      <c r="B31" s="78">
        <v>2</v>
      </c>
      <c r="C31" s="78">
        <v>2</v>
      </c>
      <c r="D31" s="79" t="s">
        <v>37</v>
      </c>
      <c r="E31" s="77" t="s">
        <v>35</v>
      </c>
      <c r="F31" s="80" t="s">
        <v>38</v>
      </c>
      <c r="G31" s="77">
        <v>1981</v>
      </c>
      <c r="H31" s="81">
        <v>0.030721643517608754</v>
      </c>
      <c r="I31" s="82">
        <v>19</v>
      </c>
      <c r="J31" s="77" t="s">
        <v>400</v>
      </c>
      <c r="K31" s="82">
        <v>2</v>
      </c>
      <c r="L31" s="83">
        <v>19</v>
      </c>
    </row>
    <row r="32" spans="1:12" ht="15">
      <c r="A32" s="77">
        <v>3</v>
      </c>
      <c r="B32" s="78">
        <v>3</v>
      </c>
      <c r="C32" s="78">
        <v>3</v>
      </c>
      <c r="D32" s="79" t="s">
        <v>39</v>
      </c>
      <c r="E32" s="77" t="s">
        <v>35</v>
      </c>
      <c r="F32" s="80" t="s">
        <v>40</v>
      </c>
      <c r="G32" s="77">
        <v>1980</v>
      </c>
      <c r="H32" s="81">
        <v>0.03116145833337214</v>
      </c>
      <c r="I32" s="82">
        <v>18</v>
      </c>
      <c r="J32" s="77">
        <v>0</v>
      </c>
      <c r="K32" s="82" t="s">
        <v>404</v>
      </c>
      <c r="L32" s="83" t="s">
        <v>405</v>
      </c>
    </row>
    <row r="33" spans="1:12" ht="15">
      <c r="A33" s="77">
        <v>4</v>
      </c>
      <c r="B33" s="78">
        <v>4</v>
      </c>
      <c r="C33" s="78">
        <v>4</v>
      </c>
      <c r="D33" s="79" t="s">
        <v>41</v>
      </c>
      <c r="E33" s="77" t="s">
        <v>35</v>
      </c>
      <c r="F33" s="80" t="s">
        <v>42</v>
      </c>
      <c r="G33" s="77">
        <v>1980</v>
      </c>
      <c r="H33" s="81">
        <v>0.0321221064805286</v>
      </c>
      <c r="I33" s="82">
        <v>17</v>
      </c>
      <c r="J33" s="77" t="s">
        <v>400</v>
      </c>
      <c r="K33" s="82">
        <v>3</v>
      </c>
      <c r="L33" s="83">
        <v>18</v>
      </c>
    </row>
    <row r="34" spans="1:12" ht="15">
      <c r="A34" s="77">
        <v>14</v>
      </c>
      <c r="B34" s="78">
        <v>14</v>
      </c>
      <c r="C34" s="78">
        <v>5</v>
      </c>
      <c r="D34" s="79" t="s">
        <v>55</v>
      </c>
      <c r="E34" s="77" t="s">
        <v>35</v>
      </c>
      <c r="F34" s="80" t="s">
        <v>56</v>
      </c>
      <c r="G34" s="77">
        <v>1979</v>
      </c>
      <c r="H34" s="81">
        <v>0.03396238425921183</v>
      </c>
      <c r="I34" s="82">
        <v>16</v>
      </c>
      <c r="J34" s="77" t="s">
        <v>400</v>
      </c>
      <c r="K34" s="82">
        <v>4</v>
      </c>
      <c r="L34" s="83">
        <v>17</v>
      </c>
    </row>
    <row r="35" spans="1:12" ht="15">
      <c r="A35" s="77">
        <v>21</v>
      </c>
      <c r="B35" s="78">
        <v>21</v>
      </c>
      <c r="C35" s="78">
        <v>6</v>
      </c>
      <c r="D35" s="79" t="s">
        <v>66</v>
      </c>
      <c r="E35" s="77" t="s">
        <v>35</v>
      </c>
      <c r="F35" s="80" t="s">
        <v>36</v>
      </c>
      <c r="G35" s="77">
        <v>1980</v>
      </c>
      <c r="H35" s="81">
        <v>0.0347031249984866</v>
      </c>
      <c r="I35" s="82">
        <v>15</v>
      </c>
      <c r="J35" s="77" t="s">
        <v>400</v>
      </c>
      <c r="K35" s="82">
        <v>5</v>
      </c>
      <c r="L35" s="83">
        <v>16</v>
      </c>
    </row>
    <row r="36" spans="1:12" ht="15">
      <c r="A36" s="77">
        <v>23</v>
      </c>
      <c r="B36" s="78">
        <v>23</v>
      </c>
      <c r="C36" s="78">
        <v>7</v>
      </c>
      <c r="D36" s="79" t="s">
        <v>69</v>
      </c>
      <c r="E36" s="77" t="s">
        <v>35</v>
      </c>
      <c r="F36" s="80" t="s">
        <v>70</v>
      </c>
      <c r="G36" s="77">
        <v>1979</v>
      </c>
      <c r="H36" s="81">
        <v>0.03476099536783295</v>
      </c>
      <c r="I36" s="82">
        <v>14</v>
      </c>
      <c r="J36" s="77">
        <v>0</v>
      </c>
      <c r="K36" s="82" t="s">
        <v>404</v>
      </c>
      <c r="L36" s="83" t="s">
        <v>405</v>
      </c>
    </row>
    <row r="37" spans="1:12" ht="15">
      <c r="A37" s="77">
        <v>24</v>
      </c>
      <c r="B37" s="78">
        <v>24</v>
      </c>
      <c r="C37" s="78">
        <v>8</v>
      </c>
      <c r="D37" s="79" t="s">
        <v>71</v>
      </c>
      <c r="E37" s="77" t="s">
        <v>35</v>
      </c>
      <c r="F37" s="80" t="s">
        <v>60</v>
      </c>
      <c r="G37" s="77">
        <v>1978</v>
      </c>
      <c r="H37" s="81">
        <v>0.03479571759089595</v>
      </c>
      <c r="I37" s="82">
        <v>13</v>
      </c>
      <c r="J37" s="77" t="s">
        <v>400</v>
      </c>
      <c r="K37" s="82">
        <v>6</v>
      </c>
      <c r="L37" s="83">
        <v>15</v>
      </c>
    </row>
    <row r="38" spans="1:12" ht="15">
      <c r="A38" s="77">
        <v>43</v>
      </c>
      <c r="B38" s="78">
        <v>42</v>
      </c>
      <c r="C38" s="78">
        <v>9</v>
      </c>
      <c r="D38" s="79" t="s">
        <v>95</v>
      </c>
      <c r="E38" s="77" t="s">
        <v>35</v>
      </c>
      <c r="F38" s="80" t="s">
        <v>36</v>
      </c>
      <c r="G38" s="77">
        <v>1981</v>
      </c>
      <c r="H38" s="81">
        <v>0.03646238426154014</v>
      </c>
      <c r="I38" s="82">
        <v>12</v>
      </c>
      <c r="J38" s="77" t="s">
        <v>400</v>
      </c>
      <c r="K38" s="82">
        <v>7</v>
      </c>
      <c r="L38" s="83">
        <v>14</v>
      </c>
    </row>
    <row r="39" spans="1:12" ht="15">
      <c r="A39" s="77">
        <v>48</v>
      </c>
      <c r="B39" s="78">
        <v>46</v>
      </c>
      <c r="C39" s="78">
        <v>10</v>
      </c>
      <c r="D39" s="79" t="s">
        <v>103</v>
      </c>
      <c r="E39" s="77" t="s">
        <v>35</v>
      </c>
      <c r="F39" s="80" t="s">
        <v>104</v>
      </c>
      <c r="G39" s="77">
        <v>1980</v>
      </c>
      <c r="H39" s="81">
        <v>0.03676331018505152</v>
      </c>
      <c r="I39" s="82">
        <v>11</v>
      </c>
      <c r="J39" s="77" t="s">
        <v>400</v>
      </c>
      <c r="K39" s="82">
        <v>8</v>
      </c>
      <c r="L39" s="83">
        <v>13</v>
      </c>
    </row>
    <row r="40" spans="1:12" ht="15">
      <c r="A40" s="77">
        <v>49</v>
      </c>
      <c r="B40" s="78">
        <v>47</v>
      </c>
      <c r="C40" s="78">
        <v>11</v>
      </c>
      <c r="D40" s="79" t="s">
        <v>105</v>
      </c>
      <c r="E40" s="77" t="s">
        <v>35</v>
      </c>
      <c r="F40" s="80" t="s">
        <v>73</v>
      </c>
      <c r="G40" s="77">
        <v>1981</v>
      </c>
      <c r="H40" s="81">
        <v>0.03704108796227956</v>
      </c>
      <c r="I40" s="82">
        <v>10</v>
      </c>
      <c r="J40" s="77" t="s">
        <v>400</v>
      </c>
      <c r="K40" s="82">
        <v>9</v>
      </c>
      <c r="L40" s="83">
        <v>12</v>
      </c>
    </row>
    <row r="41" spans="1:12" ht="15">
      <c r="A41" s="77">
        <v>51</v>
      </c>
      <c r="B41" s="78">
        <v>49</v>
      </c>
      <c r="C41" s="78">
        <v>12</v>
      </c>
      <c r="D41" s="79" t="s">
        <v>107</v>
      </c>
      <c r="E41" s="77" t="s">
        <v>35</v>
      </c>
      <c r="F41" s="80" t="s">
        <v>36</v>
      </c>
      <c r="G41" s="77">
        <v>1977</v>
      </c>
      <c r="H41" s="81">
        <v>0.03737673610885395</v>
      </c>
      <c r="I41" s="82">
        <v>9</v>
      </c>
      <c r="J41" s="77" t="s">
        <v>400</v>
      </c>
      <c r="K41" s="82">
        <v>10</v>
      </c>
      <c r="L41" s="83">
        <v>11</v>
      </c>
    </row>
    <row r="42" spans="1:12" ht="15">
      <c r="A42" s="77">
        <v>53</v>
      </c>
      <c r="B42" s="78">
        <v>51</v>
      </c>
      <c r="C42" s="78">
        <v>13</v>
      </c>
      <c r="D42" s="79" t="s">
        <v>109</v>
      </c>
      <c r="E42" s="77" t="s">
        <v>35</v>
      </c>
      <c r="F42" s="80" t="s">
        <v>100</v>
      </c>
      <c r="G42" s="77">
        <v>1977</v>
      </c>
      <c r="H42" s="81">
        <v>0.037480902778042946</v>
      </c>
      <c r="I42" s="82">
        <v>8</v>
      </c>
      <c r="J42" s="77" t="s">
        <v>400</v>
      </c>
      <c r="K42" s="82">
        <v>11</v>
      </c>
      <c r="L42" s="83">
        <v>10</v>
      </c>
    </row>
    <row r="43" spans="1:12" ht="15">
      <c r="A43" s="77">
        <v>71</v>
      </c>
      <c r="B43" s="78">
        <v>67</v>
      </c>
      <c r="C43" s="78">
        <v>14</v>
      </c>
      <c r="D43" s="79" t="s">
        <v>129</v>
      </c>
      <c r="E43" s="77" t="s">
        <v>35</v>
      </c>
      <c r="F43" s="80" t="s">
        <v>42</v>
      </c>
      <c r="G43" s="77">
        <v>1980</v>
      </c>
      <c r="H43" s="81">
        <v>0.03891608796402579</v>
      </c>
      <c r="I43" s="82">
        <v>7</v>
      </c>
      <c r="J43" s="77" t="s">
        <v>400</v>
      </c>
      <c r="K43" s="82">
        <v>12</v>
      </c>
      <c r="L43" s="83">
        <v>9</v>
      </c>
    </row>
    <row r="44" spans="1:12" ht="15">
      <c r="A44" s="77">
        <v>82</v>
      </c>
      <c r="B44" s="78">
        <v>77</v>
      </c>
      <c r="C44" s="78">
        <v>15</v>
      </c>
      <c r="D44" s="79" t="s">
        <v>140</v>
      </c>
      <c r="E44" s="77" t="s">
        <v>35</v>
      </c>
      <c r="F44" s="80" t="s">
        <v>62</v>
      </c>
      <c r="G44" s="77">
        <v>1978</v>
      </c>
      <c r="H44" s="81">
        <v>0.039317129629629625</v>
      </c>
      <c r="I44" s="82">
        <v>6</v>
      </c>
      <c r="J44" s="77" t="s">
        <v>400</v>
      </c>
      <c r="K44" s="82">
        <v>13</v>
      </c>
      <c r="L44" s="83">
        <v>8</v>
      </c>
    </row>
    <row r="45" spans="1:12" ht="15">
      <c r="A45" s="77">
        <v>94</v>
      </c>
      <c r="B45" s="78">
        <v>86</v>
      </c>
      <c r="C45" s="78">
        <v>16</v>
      </c>
      <c r="D45" s="79" t="s">
        <v>155</v>
      </c>
      <c r="E45" s="77" t="s">
        <v>35</v>
      </c>
      <c r="F45" s="80" t="s">
        <v>98</v>
      </c>
      <c r="G45" s="77">
        <v>1977</v>
      </c>
      <c r="H45" s="81">
        <v>0.03994618055730825</v>
      </c>
      <c r="I45" s="82">
        <v>5</v>
      </c>
      <c r="J45" s="77" t="s">
        <v>400</v>
      </c>
      <c r="K45" s="82">
        <v>14</v>
      </c>
      <c r="L45" s="83">
        <v>7</v>
      </c>
    </row>
    <row r="46" spans="1:12" ht="15">
      <c r="A46" s="77">
        <v>114</v>
      </c>
      <c r="B46" s="78">
        <v>103</v>
      </c>
      <c r="C46" s="78">
        <v>17</v>
      </c>
      <c r="D46" s="79" t="s">
        <v>176</v>
      </c>
      <c r="E46" s="77" t="s">
        <v>35</v>
      </c>
      <c r="F46" s="80" t="s">
        <v>73</v>
      </c>
      <c r="G46" s="77">
        <v>1977</v>
      </c>
      <c r="H46" s="81">
        <v>0.041358217589731794</v>
      </c>
      <c r="I46" s="82">
        <v>4</v>
      </c>
      <c r="J46" s="77" t="s">
        <v>400</v>
      </c>
      <c r="K46" s="82">
        <v>15</v>
      </c>
      <c r="L46" s="83">
        <v>6</v>
      </c>
    </row>
    <row r="47" spans="1:12" ht="15">
      <c r="A47" s="77">
        <v>126</v>
      </c>
      <c r="B47" s="78">
        <v>112</v>
      </c>
      <c r="C47" s="78">
        <v>18</v>
      </c>
      <c r="D47" s="79" t="s">
        <v>190</v>
      </c>
      <c r="E47" s="77" t="s">
        <v>35</v>
      </c>
      <c r="F47" s="80" t="s">
        <v>52</v>
      </c>
      <c r="G47" s="77">
        <v>1977</v>
      </c>
      <c r="H47" s="81">
        <v>0.041971643520810176</v>
      </c>
      <c r="I47" s="82">
        <v>3</v>
      </c>
      <c r="J47" s="77" t="s">
        <v>400</v>
      </c>
      <c r="K47" s="82">
        <v>16</v>
      </c>
      <c r="L47" s="83">
        <v>5</v>
      </c>
    </row>
    <row r="48" spans="1:12" ht="15">
      <c r="A48" s="77">
        <v>140</v>
      </c>
      <c r="B48" s="78">
        <v>124</v>
      </c>
      <c r="C48" s="78">
        <v>19</v>
      </c>
      <c r="D48" s="79" t="s">
        <v>206</v>
      </c>
      <c r="E48" s="77" t="s">
        <v>35</v>
      </c>
      <c r="F48" s="80" t="s">
        <v>98</v>
      </c>
      <c r="G48" s="77">
        <v>1979</v>
      </c>
      <c r="H48" s="81">
        <v>0.04307118055294268</v>
      </c>
      <c r="I48" s="82">
        <v>2</v>
      </c>
      <c r="J48" s="77" t="s">
        <v>400</v>
      </c>
      <c r="K48" s="82">
        <v>17</v>
      </c>
      <c r="L48" s="83">
        <v>4</v>
      </c>
    </row>
    <row r="49" spans="1:12" ht="15">
      <c r="A49" s="77">
        <v>143</v>
      </c>
      <c r="B49" s="78">
        <v>126</v>
      </c>
      <c r="C49" s="78">
        <v>20</v>
      </c>
      <c r="D49" s="79" t="s">
        <v>209</v>
      </c>
      <c r="E49" s="77" t="s">
        <v>35</v>
      </c>
      <c r="F49" s="80" t="s">
        <v>42</v>
      </c>
      <c r="G49" s="77">
        <v>1978</v>
      </c>
      <c r="H49" s="81">
        <v>0.043233217591478024</v>
      </c>
      <c r="I49" s="82">
        <v>2</v>
      </c>
      <c r="J49" s="77" t="s">
        <v>400</v>
      </c>
      <c r="K49" s="82">
        <v>18</v>
      </c>
      <c r="L49" s="83">
        <v>3</v>
      </c>
    </row>
    <row r="50" spans="1:12" ht="15">
      <c r="A50" s="77">
        <v>150</v>
      </c>
      <c r="B50" s="78">
        <v>133</v>
      </c>
      <c r="C50" s="78">
        <v>21</v>
      </c>
      <c r="D50" s="79" t="s">
        <v>218</v>
      </c>
      <c r="E50" s="77" t="s">
        <v>35</v>
      </c>
      <c r="F50" s="80" t="s">
        <v>102</v>
      </c>
      <c r="G50" s="77">
        <v>1977</v>
      </c>
      <c r="H50" s="81">
        <v>0.044054976853658445</v>
      </c>
      <c r="I50" s="82">
        <v>2</v>
      </c>
      <c r="J50" s="77" t="s">
        <v>400</v>
      </c>
      <c r="K50" s="82">
        <v>19</v>
      </c>
      <c r="L50" s="83">
        <v>2</v>
      </c>
    </row>
    <row r="51" spans="1:12" ht="15">
      <c r="A51" s="77">
        <v>168</v>
      </c>
      <c r="B51" s="78">
        <v>145</v>
      </c>
      <c r="C51" s="78">
        <v>22</v>
      </c>
      <c r="D51" s="79" t="s">
        <v>237</v>
      </c>
      <c r="E51" s="77" t="s">
        <v>35</v>
      </c>
      <c r="F51" s="80" t="s">
        <v>73</v>
      </c>
      <c r="G51" s="77">
        <v>1977</v>
      </c>
      <c r="H51" s="81">
        <v>0.04592997684812872</v>
      </c>
      <c r="I51" s="82">
        <v>2</v>
      </c>
      <c r="J51" s="77" t="s">
        <v>400</v>
      </c>
      <c r="K51" s="82">
        <v>20</v>
      </c>
      <c r="L51" s="83">
        <v>2</v>
      </c>
    </row>
    <row r="52" spans="1:12" ht="15">
      <c r="A52" s="77">
        <v>171</v>
      </c>
      <c r="B52" s="78">
        <v>146</v>
      </c>
      <c r="C52" s="78">
        <v>23</v>
      </c>
      <c r="D52" s="79" t="s">
        <v>240</v>
      </c>
      <c r="E52" s="77" t="s">
        <v>35</v>
      </c>
      <c r="F52" s="80" t="s">
        <v>52</v>
      </c>
      <c r="G52" s="77">
        <v>1977</v>
      </c>
      <c r="H52" s="81">
        <v>0.04616145833279006</v>
      </c>
      <c r="I52" s="82">
        <v>2</v>
      </c>
      <c r="J52" s="77" t="s">
        <v>400</v>
      </c>
      <c r="K52" s="82">
        <v>21</v>
      </c>
      <c r="L52" s="83">
        <v>2</v>
      </c>
    </row>
    <row r="53" spans="1:12" ht="15">
      <c r="A53" s="77">
        <v>214</v>
      </c>
      <c r="B53" s="78">
        <v>177</v>
      </c>
      <c r="C53" s="78">
        <v>24</v>
      </c>
      <c r="D53" s="79" t="s">
        <v>283</v>
      </c>
      <c r="E53" s="77" t="s">
        <v>35</v>
      </c>
      <c r="F53" s="80" t="s">
        <v>49</v>
      </c>
      <c r="G53" s="77">
        <v>1979</v>
      </c>
      <c r="H53" s="81">
        <v>0.05024710648285691</v>
      </c>
      <c r="I53" s="82">
        <v>2</v>
      </c>
      <c r="J53" s="77" t="s">
        <v>400</v>
      </c>
      <c r="K53" s="82">
        <v>22</v>
      </c>
      <c r="L53" s="83">
        <v>2</v>
      </c>
    </row>
    <row r="54" spans="1:12" ht="15">
      <c r="A54" s="77"/>
      <c r="B54" s="78"/>
      <c r="C54" s="78"/>
      <c r="D54" s="84" t="s">
        <v>406</v>
      </c>
      <c r="E54" s="77"/>
      <c r="F54" s="80"/>
      <c r="G54" s="77"/>
      <c r="H54" s="81"/>
      <c r="I54" s="82"/>
      <c r="J54" s="77"/>
      <c r="K54" s="82"/>
      <c r="L54" s="83"/>
    </row>
    <row r="55" spans="1:12" ht="15">
      <c r="A55" s="77">
        <v>7</v>
      </c>
      <c r="B55" s="78">
        <v>7</v>
      </c>
      <c r="C55" s="78">
        <v>1</v>
      </c>
      <c r="D55" s="79" t="s">
        <v>45</v>
      </c>
      <c r="E55" s="77" t="s">
        <v>35</v>
      </c>
      <c r="F55" s="80" t="s">
        <v>46</v>
      </c>
      <c r="G55" s="77">
        <v>1974</v>
      </c>
      <c r="H55" s="81">
        <v>0.03268923611176433</v>
      </c>
      <c r="I55" s="82">
        <v>20</v>
      </c>
      <c r="J55" s="77" t="s">
        <v>400</v>
      </c>
      <c r="K55" s="82">
        <v>1</v>
      </c>
      <c r="L55" s="83">
        <v>20</v>
      </c>
    </row>
    <row r="56" spans="1:12" ht="15">
      <c r="A56" s="77">
        <v>12</v>
      </c>
      <c r="B56" s="78">
        <v>12</v>
      </c>
      <c r="C56" s="78">
        <v>2</v>
      </c>
      <c r="D56" s="79" t="s">
        <v>53</v>
      </c>
      <c r="E56" s="77" t="s">
        <v>35</v>
      </c>
      <c r="F56" s="80" t="s">
        <v>38</v>
      </c>
      <c r="G56" s="77">
        <v>1975</v>
      </c>
      <c r="H56" s="81">
        <v>0.03363831018214114</v>
      </c>
      <c r="I56" s="82">
        <v>19</v>
      </c>
      <c r="J56" s="77" t="s">
        <v>400</v>
      </c>
      <c r="K56" s="82">
        <v>2</v>
      </c>
      <c r="L56" s="83">
        <v>19</v>
      </c>
    </row>
    <row r="57" spans="1:12" ht="15">
      <c r="A57" s="77">
        <v>13</v>
      </c>
      <c r="B57" s="78">
        <v>13</v>
      </c>
      <c r="C57" s="78">
        <v>3</v>
      </c>
      <c r="D57" s="79" t="s">
        <v>54</v>
      </c>
      <c r="E57" s="77" t="s">
        <v>35</v>
      </c>
      <c r="F57" s="80" t="s">
        <v>36</v>
      </c>
      <c r="G57" s="77">
        <v>1973</v>
      </c>
      <c r="H57" s="81">
        <v>0.033869791666802485</v>
      </c>
      <c r="I57" s="82">
        <v>18</v>
      </c>
      <c r="J57" s="77" t="s">
        <v>400</v>
      </c>
      <c r="K57" s="82">
        <v>3</v>
      </c>
      <c r="L57" s="83">
        <v>18</v>
      </c>
    </row>
    <row r="58" spans="1:12" ht="15">
      <c r="A58" s="77">
        <v>15</v>
      </c>
      <c r="B58" s="78">
        <v>15</v>
      </c>
      <c r="C58" s="78">
        <v>4</v>
      </c>
      <c r="D58" s="79" t="s">
        <v>57</v>
      </c>
      <c r="E58" s="77" t="s">
        <v>35</v>
      </c>
      <c r="F58" s="80" t="s">
        <v>42</v>
      </c>
      <c r="G58" s="77">
        <v>1972</v>
      </c>
      <c r="H58" s="81">
        <v>0.03402025462855818</v>
      </c>
      <c r="I58" s="82">
        <v>17</v>
      </c>
      <c r="J58" s="77" t="s">
        <v>400</v>
      </c>
      <c r="K58" s="82">
        <v>4</v>
      </c>
      <c r="L58" s="83">
        <v>17</v>
      </c>
    </row>
    <row r="59" spans="1:12" ht="15">
      <c r="A59" s="77">
        <v>19</v>
      </c>
      <c r="B59" s="78">
        <v>19</v>
      </c>
      <c r="C59" s="78">
        <v>5</v>
      </c>
      <c r="D59" s="79" t="s">
        <v>63</v>
      </c>
      <c r="E59" s="77" t="s">
        <v>35</v>
      </c>
      <c r="F59" s="80" t="s">
        <v>52</v>
      </c>
      <c r="G59" s="77">
        <v>1975</v>
      </c>
      <c r="H59" s="81">
        <v>0.03435590277513256</v>
      </c>
      <c r="I59" s="82">
        <v>16</v>
      </c>
      <c r="J59" s="77" t="s">
        <v>400</v>
      </c>
      <c r="K59" s="82">
        <v>5</v>
      </c>
      <c r="L59" s="83">
        <v>16</v>
      </c>
    </row>
    <row r="60" spans="1:12" ht="15">
      <c r="A60" s="77">
        <v>20</v>
      </c>
      <c r="B60" s="78">
        <v>20</v>
      </c>
      <c r="C60" s="78">
        <v>6</v>
      </c>
      <c r="D60" s="79" t="s">
        <v>64</v>
      </c>
      <c r="E60" s="77" t="s">
        <v>35</v>
      </c>
      <c r="F60" s="80" t="s">
        <v>65</v>
      </c>
      <c r="G60" s="77">
        <v>1976</v>
      </c>
      <c r="H60" s="81">
        <v>0.03439062499819556</v>
      </c>
      <c r="I60" s="82">
        <v>15</v>
      </c>
      <c r="J60" s="77">
        <v>0</v>
      </c>
      <c r="K60" s="82" t="s">
        <v>404</v>
      </c>
      <c r="L60" s="83" t="s">
        <v>405</v>
      </c>
    </row>
    <row r="61" spans="1:12" ht="15">
      <c r="A61" s="77">
        <v>22</v>
      </c>
      <c r="B61" s="78">
        <v>22</v>
      </c>
      <c r="C61" s="78">
        <v>7</v>
      </c>
      <c r="D61" s="79" t="s">
        <v>67</v>
      </c>
      <c r="E61" s="77" t="s">
        <v>35</v>
      </c>
      <c r="F61" s="80" t="s">
        <v>68</v>
      </c>
      <c r="G61" s="77">
        <v>1976</v>
      </c>
      <c r="H61" s="81">
        <v>0.03472627314476995</v>
      </c>
      <c r="I61" s="82">
        <v>14</v>
      </c>
      <c r="J61" s="77" t="s">
        <v>400</v>
      </c>
      <c r="K61" s="82">
        <v>6</v>
      </c>
      <c r="L61" s="83">
        <v>15</v>
      </c>
    </row>
    <row r="62" spans="1:12" ht="15">
      <c r="A62" s="77">
        <v>30</v>
      </c>
      <c r="B62" s="78">
        <v>29</v>
      </c>
      <c r="C62" s="78">
        <v>8</v>
      </c>
      <c r="D62" s="79" t="s">
        <v>80</v>
      </c>
      <c r="E62" s="77" t="s">
        <v>35</v>
      </c>
      <c r="F62" s="80" t="s">
        <v>42</v>
      </c>
      <c r="G62" s="77">
        <v>1976</v>
      </c>
      <c r="H62" s="81">
        <v>0.03520081018359633</v>
      </c>
      <c r="I62" s="82">
        <v>13</v>
      </c>
      <c r="J62" s="77" t="s">
        <v>400</v>
      </c>
      <c r="K62" s="82">
        <v>7</v>
      </c>
      <c r="L62" s="83">
        <v>14</v>
      </c>
    </row>
    <row r="63" spans="1:12" ht="15">
      <c r="A63" s="77">
        <v>44</v>
      </c>
      <c r="B63" s="78">
        <v>43</v>
      </c>
      <c r="C63" s="78">
        <v>9</v>
      </c>
      <c r="D63" s="79" t="s">
        <v>96</v>
      </c>
      <c r="E63" s="77" t="s">
        <v>35</v>
      </c>
      <c r="F63" s="80" t="s">
        <v>56</v>
      </c>
      <c r="G63" s="77">
        <v>1972</v>
      </c>
      <c r="H63" s="81">
        <v>0.03647395833104383</v>
      </c>
      <c r="I63" s="82">
        <v>12</v>
      </c>
      <c r="J63" s="77" t="s">
        <v>400</v>
      </c>
      <c r="K63" s="82">
        <v>8</v>
      </c>
      <c r="L63" s="83">
        <v>13</v>
      </c>
    </row>
    <row r="64" spans="1:12" ht="15">
      <c r="A64" s="77">
        <v>62</v>
      </c>
      <c r="B64" s="78">
        <v>59</v>
      </c>
      <c r="C64" s="78">
        <v>10</v>
      </c>
      <c r="D64" s="79" t="s">
        <v>119</v>
      </c>
      <c r="E64" s="77" t="s">
        <v>35</v>
      </c>
      <c r="F64" s="80" t="s">
        <v>36</v>
      </c>
      <c r="G64" s="77">
        <v>1976</v>
      </c>
      <c r="H64" s="81">
        <v>0.03834895833279006</v>
      </c>
      <c r="I64" s="82">
        <v>11</v>
      </c>
      <c r="J64" s="77" t="s">
        <v>400</v>
      </c>
      <c r="K64" s="82">
        <v>9</v>
      </c>
      <c r="L64" s="83">
        <v>12</v>
      </c>
    </row>
    <row r="65" spans="1:12" ht="15">
      <c r="A65" s="77">
        <v>63</v>
      </c>
      <c r="B65" s="78">
        <v>60</v>
      </c>
      <c r="C65" s="78">
        <v>11</v>
      </c>
      <c r="D65" s="79" t="s">
        <v>120</v>
      </c>
      <c r="E65" s="77" t="s">
        <v>35</v>
      </c>
      <c r="F65" s="80" t="s">
        <v>121</v>
      </c>
      <c r="G65" s="77">
        <v>1976</v>
      </c>
      <c r="H65" s="81">
        <v>0.038360532409569714</v>
      </c>
      <c r="I65" s="82">
        <v>10</v>
      </c>
      <c r="J65" s="77" t="s">
        <v>400</v>
      </c>
      <c r="K65" s="82">
        <v>10</v>
      </c>
      <c r="L65" s="83">
        <v>11</v>
      </c>
    </row>
    <row r="66" spans="1:12" ht="15">
      <c r="A66" s="77">
        <v>66</v>
      </c>
      <c r="B66" s="78">
        <v>63</v>
      </c>
      <c r="C66" s="78">
        <v>12</v>
      </c>
      <c r="D66" s="79" t="s">
        <v>124</v>
      </c>
      <c r="E66" s="77" t="s">
        <v>35</v>
      </c>
      <c r="F66" s="80" t="s">
        <v>46</v>
      </c>
      <c r="G66" s="77">
        <v>1976</v>
      </c>
      <c r="H66" s="81">
        <v>0.03868460647936445</v>
      </c>
      <c r="I66" s="82">
        <v>9</v>
      </c>
      <c r="J66" s="77" t="s">
        <v>400</v>
      </c>
      <c r="K66" s="82">
        <v>11</v>
      </c>
      <c r="L66" s="83">
        <v>10</v>
      </c>
    </row>
    <row r="67" spans="1:12" ht="15">
      <c r="A67" s="77">
        <v>73</v>
      </c>
      <c r="B67" s="78">
        <v>69</v>
      </c>
      <c r="C67" s="78">
        <v>13</v>
      </c>
      <c r="D67" s="79" t="s">
        <v>131</v>
      </c>
      <c r="E67" s="77" t="s">
        <v>35</v>
      </c>
      <c r="F67" s="80" t="s">
        <v>52</v>
      </c>
      <c r="G67" s="77">
        <v>1972</v>
      </c>
      <c r="H67" s="81">
        <v>0.03908969907206483</v>
      </c>
      <c r="I67" s="82">
        <v>8</v>
      </c>
      <c r="J67" s="77" t="s">
        <v>400</v>
      </c>
      <c r="K67" s="82">
        <v>12</v>
      </c>
      <c r="L67" s="83">
        <v>9</v>
      </c>
    </row>
    <row r="68" spans="1:12" ht="15">
      <c r="A68" s="77">
        <v>79</v>
      </c>
      <c r="B68" s="78">
        <v>74</v>
      </c>
      <c r="C68" s="78">
        <v>14</v>
      </c>
      <c r="D68" s="79" t="s">
        <v>137</v>
      </c>
      <c r="E68" s="77" t="s">
        <v>35</v>
      </c>
      <c r="F68" s="80" t="s">
        <v>36</v>
      </c>
      <c r="G68" s="77">
        <v>1974</v>
      </c>
      <c r="H68" s="81">
        <v>0.03928240740740741</v>
      </c>
      <c r="I68" s="82">
        <v>7</v>
      </c>
      <c r="J68" s="77" t="s">
        <v>400</v>
      </c>
      <c r="K68" s="82">
        <v>13</v>
      </c>
      <c r="L68" s="83">
        <v>8</v>
      </c>
    </row>
    <row r="69" spans="1:12" ht="15">
      <c r="A69" s="77">
        <v>80</v>
      </c>
      <c r="B69" s="78">
        <v>75</v>
      </c>
      <c r="C69" s="78">
        <v>15</v>
      </c>
      <c r="D69" s="79" t="s">
        <v>138</v>
      </c>
      <c r="E69" s="77" t="s">
        <v>35</v>
      </c>
      <c r="F69" s="80" t="s">
        <v>36</v>
      </c>
      <c r="G69" s="77">
        <v>1974</v>
      </c>
      <c r="H69" s="81">
        <v>0.039293981481481485</v>
      </c>
      <c r="I69" s="82">
        <v>6</v>
      </c>
      <c r="J69" s="77" t="s">
        <v>400</v>
      </c>
      <c r="K69" s="82">
        <v>14</v>
      </c>
      <c r="L69" s="83">
        <v>7</v>
      </c>
    </row>
    <row r="70" spans="1:12" ht="15">
      <c r="A70" s="77">
        <v>81</v>
      </c>
      <c r="B70" s="78">
        <v>76</v>
      </c>
      <c r="C70" s="78">
        <v>16</v>
      </c>
      <c r="D70" s="79" t="s">
        <v>139</v>
      </c>
      <c r="E70" s="77" t="s">
        <v>35</v>
      </c>
      <c r="F70" s="80" t="s">
        <v>38</v>
      </c>
      <c r="G70" s="77">
        <v>1975</v>
      </c>
      <c r="H70" s="81">
        <v>0.03930555555555556</v>
      </c>
      <c r="I70" s="82">
        <v>5</v>
      </c>
      <c r="J70" s="77" t="s">
        <v>400</v>
      </c>
      <c r="K70" s="82">
        <v>15</v>
      </c>
      <c r="L70" s="83">
        <v>6</v>
      </c>
    </row>
    <row r="71" spans="1:12" ht="15">
      <c r="A71" s="77">
        <v>84</v>
      </c>
      <c r="B71" s="78">
        <v>78</v>
      </c>
      <c r="C71" s="78">
        <v>17</v>
      </c>
      <c r="D71" s="79" t="s">
        <v>142</v>
      </c>
      <c r="E71" s="77" t="s">
        <v>35</v>
      </c>
      <c r="F71" s="80" t="s">
        <v>98</v>
      </c>
      <c r="G71" s="77">
        <v>1972</v>
      </c>
      <c r="H71" s="81">
        <v>0.03936747684929287</v>
      </c>
      <c r="I71" s="82">
        <v>4</v>
      </c>
      <c r="J71" s="77" t="s">
        <v>400</v>
      </c>
      <c r="K71" s="82">
        <v>16</v>
      </c>
      <c r="L71" s="83">
        <v>5</v>
      </c>
    </row>
    <row r="72" spans="1:12" ht="15">
      <c r="A72" s="77">
        <v>85</v>
      </c>
      <c r="B72" s="78">
        <v>79</v>
      </c>
      <c r="C72" s="78">
        <v>18</v>
      </c>
      <c r="D72" s="79" t="s">
        <v>143</v>
      </c>
      <c r="E72" s="77" t="s">
        <v>35</v>
      </c>
      <c r="F72" s="80" t="s">
        <v>36</v>
      </c>
      <c r="G72" s="77">
        <v>1972</v>
      </c>
      <c r="H72" s="81">
        <v>0.03941377314913552</v>
      </c>
      <c r="I72" s="82">
        <v>3</v>
      </c>
      <c r="J72" s="77" t="s">
        <v>400</v>
      </c>
      <c r="K72" s="82">
        <v>17</v>
      </c>
      <c r="L72" s="83">
        <v>4</v>
      </c>
    </row>
    <row r="73" spans="1:12" ht="15">
      <c r="A73" s="77">
        <v>87</v>
      </c>
      <c r="B73" s="78">
        <v>80</v>
      </c>
      <c r="C73" s="78">
        <v>19</v>
      </c>
      <c r="D73" s="79" t="s">
        <v>145</v>
      </c>
      <c r="E73" s="77" t="s">
        <v>35</v>
      </c>
      <c r="F73" s="80" t="s">
        <v>146</v>
      </c>
      <c r="G73" s="77">
        <v>1973</v>
      </c>
      <c r="H73" s="81">
        <v>0.039529513887828216</v>
      </c>
      <c r="I73" s="82">
        <v>2</v>
      </c>
      <c r="J73" s="77">
        <v>0</v>
      </c>
      <c r="K73" s="82" t="s">
        <v>404</v>
      </c>
      <c r="L73" s="83" t="s">
        <v>405</v>
      </c>
    </row>
    <row r="74" spans="1:12" ht="15">
      <c r="A74" s="77">
        <v>90</v>
      </c>
      <c r="B74" s="78">
        <v>83</v>
      </c>
      <c r="C74" s="78">
        <v>20</v>
      </c>
      <c r="D74" s="79" t="s">
        <v>150</v>
      </c>
      <c r="E74" s="77" t="s">
        <v>35</v>
      </c>
      <c r="F74" s="80" t="s">
        <v>151</v>
      </c>
      <c r="G74" s="77">
        <v>1976</v>
      </c>
      <c r="H74" s="81">
        <v>0.039807291665056255</v>
      </c>
      <c r="I74" s="82">
        <v>2</v>
      </c>
      <c r="J74" s="77" t="s">
        <v>400</v>
      </c>
      <c r="K74" s="82">
        <v>18</v>
      </c>
      <c r="L74" s="83">
        <v>3</v>
      </c>
    </row>
    <row r="75" spans="1:12" ht="15">
      <c r="A75" s="77">
        <v>91</v>
      </c>
      <c r="B75" s="78">
        <v>84</v>
      </c>
      <c r="C75" s="78">
        <v>21</v>
      </c>
      <c r="D75" s="79" t="s">
        <v>152</v>
      </c>
      <c r="E75" s="77" t="s">
        <v>35</v>
      </c>
      <c r="F75" s="80" t="s">
        <v>121</v>
      </c>
      <c r="G75" s="77">
        <v>1972</v>
      </c>
      <c r="H75" s="81">
        <v>0.03988831018068595</v>
      </c>
      <c r="I75" s="82">
        <v>2</v>
      </c>
      <c r="J75" s="77" t="s">
        <v>400</v>
      </c>
      <c r="K75" s="82">
        <v>19</v>
      </c>
      <c r="L75" s="83">
        <v>2</v>
      </c>
    </row>
    <row r="76" spans="1:12" ht="15">
      <c r="A76" s="77">
        <v>97</v>
      </c>
      <c r="B76" s="78">
        <v>89</v>
      </c>
      <c r="C76" s="78">
        <v>22</v>
      </c>
      <c r="D76" s="79" t="s">
        <v>158</v>
      </c>
      <c r="E76" s="77" t="s">
        <v>35</v>
      </c>
      <c r="F76" s="80" t="s">
        <v>36</v>
      </c>
      <c r="G76" s="77">
        <v>1974</v>
      </c>
      <c r="H76" s="81">
        <v>0.040270254627102986</v>
      </c>
      <c r="I76" s="82">
        <v>2</v>
      </c>
      <c r="J76" s="77" t="s">
        <v>400</v>
      </c>
      <c r="K76" s="82">
        <v>20</v>
      </c>
      <c r="L76" s="83">
        <v>2</v>
      </c>
    </row>
    <row r="77" spans="1:12" ht="15">
      <c r="A77" s="77">
        <v>101</v>
      </c>
      <c r="B77" s="78">
        <v>92</v>
      </c>
      <c r="C77" s="78">
        <v>23</v>
      </c>
      <c r="D77" s="79" t="s">
        <v>162</v>
      </c>
      <c r="E77" s="77" t="s">
        <v>35</v>
      </c>
      <c r="F77" s="80" t="s">
        <v>77</v>
      </c>
      <c r="G77" s="77">
        <v>1973</v>
      </c>
      <c r="H77" s="81">
        <v>0.040617476850457024</v>
      </c>
      <c r="I77" s="82">
        <v>2</v>
      </c>
      <c r="J77" s="77" t="s">
        <v>400</v>
      </c>
      <c r="K77" s="82">
        <v>21</v>
      </c>
      <c r="L77" s="83">
        <v>2</v>
      </c>
    </row>
    <row r="78" spans="1:12" ht="15">
      <c r="A78" s="77">
        <v>106</v>
      </c>
      <c r="B78" s="78">
        <v>96</v>
      </c>
      <c r="C78" s="78">
        <v>24</v>
      </c>
      <c r="D78" s="79" t="s">
        <v>167</v>
      </c>
      <c r="E78" s="77" t="s">
        <v>35</v>
      </c>
      <c r="F78" s="80" t="s">
        <v>77</v>
      </c>
      <c r="G78" s="77">
        <v>1972</v>
      </c>
      <c r="H78" s="81">
        <v>0.040837384258338716</v>
      </c>
      <c r="I78" s="82">
        <v>2</v>
      </c>
      <c r="J78" s="77" t="s">
        <v>400</v>
      </c>
      <c r="K78" s="82">
        <v>22</v>
      </c>
      <c r="L78" s="83">
        <v>2</v>
      </c>
    </row>
    <row r="79" spans="1:12" ht="15">
      <c r="A79" s="77">
        <v>108</v>
      </c>
      <c r="B79" s="78">
        <v>98</v>
      </c>
      <c r="C79" s="78">
        <v>25</v>
      </c>
      <c r="D79" s="79" t="s">
        <v>169</v>
      </c>
      <c r="E79" s="77" t="s">
        <v>35</v>
      </c>
      <c r="F79" s="80" t="s">
        <v>49</v>
      </c>
      <c r="G79" s="77">
        <v>1973</v>
      </c>
      <c r="H79" s="81">
        <v>0.04095312499703141</v>
      </c>
      <c r="I79" s="82">
        <v>2</v>
      </c>
      <c r="J79" s="77" t="s">
        <v>400</v>
      </c>
      <c r="K79" s="82">
        <v>23</v>
      </c>
      <c r="L79" s="83">
        <v>2</v>
      </c>
    </row>
    <row r="80" spans="1:12" ht="15">
      <c r="A80" s="77">
        <v>118</v>
      </c>
      <c r="B80" s="78">
        <v>107</v>
      </c>
      <c r="C80" s="78">
        <v>26</v>
      </c>
      <c r="D80" s="79" t="s">
        <v>181</v>
      </c>
      <c r="E80" s="77" t="s">
        <v>35</v>
      </c>
      <c r="F80" s="80" t="s">
        <v>36</v>
      </c>
      <c r="G80" s="77">
        <v>1973</v>
      </c>
      <c r="H80" s="81">
        <v>0.04156655092810979</v>
      </c>
      <c r="I80" s="82">
        <v>2</v>
      </c>
      <c r="J80" s="77" t="s">
        <v>400</v>
      </c>
      <c r="K80" s="82">
        <v>24</v>
      </c>
      <c r="L80" s="83">
        <v>2</v>
      </c>
    </row>
    <row r="81" spans="1:12" ht="15">
      <c r="A81" s="77">
        <v>131</v>
      </c>
      <c r="B81" s="78">
        <v>115</v>
      </c>
      <c r="C81" s="78">
        <v>27</v>
      </c>
      <c r="D81" s="79" t="s">
        <v>195</v>
      </c>
      <c r="E81" s="77" t="s">
        <v>35</v>
      </c>
      <c r="F81" s="80" t="s">
        <v>49</v>
      </c>
      <c r="G81" s="77">
        <v>1972</v>
      </c>
      <c r="H81" s="81">
        <v>0.0425503472215496</v>
      </c>
      <c r="I81" s="82">
        <v>2</v>
      </c>
      <c r="J81" s="77" t="s">
        <v>400</v>
      </c>
      <c r="K81" s="82">
        <v>25</v>
      </c>
      <c r="L81" s="83">
        <v>2</v>
      </c>
    </row>
    <row r="82" spans="1:12" ht="15">
      <c r="A82" s="77">
        <v>136</v>
      </c>
      <c r="B82" s="78">
        <v>120</v>
      </c>
      <c r="C82" s="78">
        <v>28</v>
      </c>
      <c r="D82" s="79" t="s">
        <v>201</v>
      </c>
      <c r="E82" s="77" t="s">
        <v>35</v>
      </c>
      <c r="F82" s="80" t="s">
        <v>121</v>
      </c>
      <c r="G82" s="77">
        <v>1973</v>
      </c>
      <c r="H82" s="81">
        <v>0.042920717591186985</v>
      </c>
      <c r="I82" s="82">
        <v>2</v>
      </c>
      <c r="J82" s="77" t="s">
        <v>400</v>
      </c>
      <c r="K82" s="82">
        <v>26</v>
      </c>
      <c r="L82" s="83">
        <v>2</v>
      </c>
    </row>
    <row r="83" spans="1:12" ht="15">
      <c r="A83" s="77">
        <v>146</v>
      </c>
      <c r="B83" s="78">
        <v>129</v>
      </c>
      <c r="C83" s="78">
        <v>29</v>
      </c>
      <c r="D83" s="79" t="s">
        <v>213</v>
      </c>
      <c r="E83" s="77" t="s">
        <v>35</v>
      </c>
      <c r="F83" s="80" t="s">
        <v>118</v>
      </c>
      <c r="G83" s="77">
        <v>1974</v>
      </c>
      <c r="H83" s="81">
        <v>0.043453124999359716</v>
      </c>
      <c r="I83" s="82">
        <v>2</v>
      </c>
      <c r="J83" s="77" t="s">
        <v>400</v>
      </c>
      <c r="K83" s="82">
        <v>27</v>
      </c>
      <c r="L83" s="83">
        <v>2</v>
      </c>
    </row>
    <row r="84" spans="1:12" ht="15">
      <c r="A84" s="77">
        <v>148</v>
      </c>
      <c r="B84" s="78">
        <v>131</v>
      </c>
      <c r="C84" s="78">
        <v>30</v>
      </c>
      <c r="D84" s="79" t="s">
        <v>216</v>
      </c>
      <c r="E84" s="77" t="s">
        <v>35</v>
      </c>
      <c r="F84" s="80" t="s">
        <v>49</v>
      </c>
      <c r="G84" s="77">
        <v>1974</v>
      </c>
      <c r="H84" s="81">
        <v>0.0437887731459341</v>
      </c>
      <c r="I84" s="82">
        <v>2</v>
      </c>
      <c r="J84" s="77" t="s">
        <v>400</v>
      </c>
      <c r="K84" s="82">
        <v>28</v>
      </c>
      <c r="L84" s="83">
        <v>2</v>
      </c>
    </row>
    <row r="85" spans="1:12" ht="15">
      <c r="A85" s="77">
        <v>189</v>
      </c>
      <c r="B85" s="78">
        <v>163</v>
      </c>
      <c r="C85" s="78">
        <v>31</v>
      </c>
      <c r="D85" s="79" t="s">
        <v>258</v>
      </c>
      <c r="E85" s="77" t="s">
        <v>35</v>
      </c>
      <c r="F85" s="80" t="s">
        <v>36</v>
      </c>
      <c r="G85" s="77">
        <v>1974</v>
      </c>
      <c r="H85" s="81">
        <v>0.047376736110891216</v>
      </c>
      <c r="I85" s="82">
        <v>2</v>
      </c>
      <c r="J85" s="77" t="s">
        <v>400</v>
      </c>
      <c r="K85" s="82">
        <v>29</v>
      </c>
      <c r="L85" s="83">
        <v>2</v>
      </c>
    </row>
    <row r="86" spans="1:12" ht="15">
      <c r="A86" s="77">
        <v>200</v>
      </c>
      <c r="B86" s="78">
        <v>169</v>
      </c>
      <c r="C86" s="78">
        <v>32</v>
      </c>
      <c r="D86" s="79" t="s">
        <v>269</v>
      </c>
      <c r="E86" s="77" t="s">
        <v>35</v>
      </c>
      <c r="F86" s="80" t="s">
        <v>49</v>
      </c>
      <c r="G86" s="77">
        <v>1972</v>
      </c>
      <c r="H86" s="81">
        <v>0.04845312499674037</v>
      </c>
      <c r="I86" s="82">
        <v>2</v>
      </c>
      <c r="J86" s="77" t="s">
        <v>400</v>
      </c>
      <c r="K86" s="82">
        <v>30</v>
      </c>
      <c r="L86" s="83">
        <v>2</v>
      </c>
    </row>
    <row r="87" spans="1:12" ht="15">
      <c r="A87" s="77">
        <v>202</v>
      </c>
      <c r="B87" s="78">
        <v>171</v>
      </c>
      <c r="C87" s="78">
        <v>33</v>
      </c>
      <c r="D87" s="79" t="s">
        <v>271</v>
      </c>
      <c r="E87" s="77" t="s">
        <v>35</v>
      </c>
      <c r="F87" s="80" t="s">
        <v>36</v>
      </c>
      <c r="G87" s="77">
        <v>1974</v>
      </c>
      <c r="H87" s="81">
        <v>0.04881192129687406</v>
      </c>
      <c r="I87" s="82">
        <v>2</v>
      </c>
      <c r="J87" s="77" t="s">
        <v>400</v>
      </c>
      <c r="K87" s="82">
        <v>31</v>
      </c>
      <c r="L87" s="83">
        <v>2</v>
      </c>
    </row>
    <row r="88" spans="1:12" ht="15">
      <c r="A88" s="77">
        <v>213</v>
      </c>
      <c r="B88" s="78">
        <v>176</v>
      </c>
      <c r="C88" s="78">
        <v>34</v>
      </c>
      <c r="D88" s="79" t="s">
        <v>282</v>
      </c>
      <c r="E88" s="77" t="s">
        <v>35</v>
      </c>
      <c r="F88" s="80" t="s">
        <v>36</v>
      </c>
      <c r="G88" s="77">
        <v>1975</v>
      </c>
      <c r="H88" s="81">
        <v>0.0502239583292976</v>
      </c>
      <c r="I88" s="82">
        <v>2</v>
      </c>
      <c r="J88" s="77" t="s">
        <v>400</v>
      </c>
      <c r="K88" s="82">
        <v>32</v>
      </c>
      <c r="L88" s="83">
        <v>2</v>
      </c>
    </row>
    <row r="89" spans="1:12" ht="15">
      <c r="A89" s="77"/>
      <c r="B89" s="78"/>
      <c r="C89" s="78"/>
      <c r="D89" s="84" t="s">
        <v>407</v>
      </c>
      <c r="E89" s="77"/>
      <c r="F89" s="80"/>
      <c r="G89" s="77"/>
      <c r="H89" s="81"/>
      <c r="I89" s="82"/>
      <c r="J89" s="77"/>
      <c r="K89" s="82"/>
      <c r="L89" s="83"/>
    </row>
    <row r="90" spans="1:12" ht="15">
      <c r="A90" s="77">
        <v>17</v>
      </c>
      <c r="B90" s="78">
        <v>17</v>
      </c>
      <c r="C90" s="78">
        <v>1</v>
      </c>
      <c r="D90" s="79" t="s">
        <v>59</v>
      </c>
      <c r="E90" s="77" t="s">
        <v>35</v>
      </c>
      <c r="F90" s="80" t="s">
        <v>60</v>
      </c>
      <c r="G90" s="77">
        <v>1970</v>
      </c>
      <c r="H90" s="81">
        <v>0.034286458329006564</v>
      </c>
      <c r="I90" s="82">
        <v>20</v>
      </c>
      <c r="J90" s="77" t="s">
        <v>400</v>
      </c>
      <c r="K90" s="82">
        <v>1</v>
      </c>
      <c r="L90" s="83">
        <v>20</v>
      </c>
    </row>
    <row r="91" spans="1:12" ht="15">
      <c r="A91" s="77">
        <v>18</v>
      </c>
      <c r="B91" s="78">
        <v>18</v>
      </c>
      <c r="C91" s="78">
        <v>2</v>
      </c>
      <c r="D91" s="79" t="s">
        <v>61</v>
      </c>
      <c r="E91" s="77" t="s">
        <v>35</v>
      </c>
      <c r="F91" s="80" t="s">
        <v>62</v>
      </c>
      <c r="G91" s="77">
        <v>1971</v>
      </c>
      <c r="H91" s="81">
        <v>0.034332754628849216</v>
      </c>
      <c r="I91" s="82">
        <v>19</v>
      </c>
      <c r="J91" s="77" t="s">
        <v>400</v>
      </c>
      <c r="K91" s="82">
        <v>2</v>
      </c>
      <c r="L91" s="83">
        <v>19</v>
      </c>
    </row>
    <row r="92" spans="1:12" ht="15">
      <c r="A92" s="77">
        <v>33</v>
      </c>
      <c r="B92" s="78">
        <v>32</v>
      </c>
      <c r="C92" s="78">
        <v>3</v>
      </c>
      <c r="D92" s="79" t="s">
        <v>83</v>
      </c>
      <c r="E92" s="77" t="s">
        <v>35</v>
      </c>
      <c r="F92" s="80" t="s">
        <v>77</v>
      </c>
      <c r="G92" s="77">
        <v>1971</v>
      </c>
      <c r="H92" s="81">
        <v>0.035675347222422715</v>
      </c>
      <c r="I92" s="82">
        <v>18</v>
      </c>
      <c r="J92" s="77" t="s">
        <v>400</v>
      </c>
      <c r="K92" s="82">
        <v>3</v>
      </c>
      <c r="L92" s="83">
        <v>18</v>
      </c>
    </row>
    <row r="93" spans="1:12" ht="15">
      <c r="A93" s="77">
        <v>34</v>
      </c>
      <c r="B93" s="78">
        <v>33</v>
      </c>
      <c r="C93" s="78">
        <v>4</v>
      </c>
      <c r="D93" s="79" t="s">
        <v>84</v>
      </c>
      <c r="E93" s="77" t="s">
        <v>35</v>
      </c>
      <c r="F93" s="80" t="s">
        <v>85</v>
      </c>
      <c r="G93" s="77">
        <v>1967</v>
      </c>
      <c r="H93" s="81">
        <v>0.03569849536870606</v>
      </c>
      <c r="I93" s="82">
        <v>17</v>
      </c>
      <c r="J93" s="77" t="s">
        <v>400</v>
      </c>
      <c r="K93" s="82">
        <v>4</v>
      </c>
      <c r="L93" s="83">
        <v>17</v>
      </c>
    </row>
    <row r="94" spans="1:12" ht="15">
      <c r="A94" s="77">
        <v>36</v>
      </c>
      <c r="B94" s="78">
        <v>35</v>
      </c>
      <c r="C94" s="78">
        <v>5</v>
      </c>
      <c r="D94" s="79" t="s">
        <v>87</v>
      </c>
      <c r="E94" s="77" t="s">
        <v>35</v>
      </c>
      <c r="F94" s="80" t="s">
        <v>77</v>
      </c>
      <c r="G94" s="77">
        <v>1968</v>
      </c>
      <c r="H94" s="81">
        <v>0.03587210648402106</v>
      </c>
      <c r="I94" s="82">
        <v>16</v>
      </c>
      <c r="J94" s="77" t="s">
        <v>400</v>
      </c>
      <c r="K94" s="82">
        <v>5</v>
      </c>
      <c r="L94" s="83">
        <v>16</v>
      </c>
    </row>
    <row r="95" spans="1:12" ht="15">
      <c r="A95" s="77">
        <v>38</v>
      </c>
      <c r="B95" s="78">
        <v>37</v>
      </c>
      <c r="C95" s="78">
        <v>6</v>
      </c>
      <c r="D95" s="79" t="s">
        <v>89</v>
      </c>
      <c r="E95" s="77" t="s">
        <v>35</v>
      </c>
      <c r="F95" s="80" t="s">
        <v>85</v>
      </c>
      <c r="G95" s="77">
        <v>1971</v>
      </c>
      <c r="H95" s="81">
        <v>0.036173032407532446</v>
      </c>
      <c r="I95" s="82">
        <v>15</v>
      </c>
      <c r="J95" s="77" t="s">
        <v>400</v>
      </c>
      <c r="K95" s="82">
        <v>6</v>
      </c>
      <c r="L95" s="83">
        <v>15</v>
      </c>
    </row>
    <row r="96" spans="1:12" ht="15">
      <c r="A96" s="77">
        <v>41</v>
      </c>
      <c r="B96" s="78">
        <v>40</v>
      </c>
      <c r="C96" s="78">
        <v>7</v>
      </c>
      <c r="D96" s="79" t="s">
        <v>92</v>
      </c>
      <c r="E96" s="77" t="s">
        <v>35</v>
      </c>
      <c r="F96" s="80" t="s">
        <v>93</v>
      </c>
      <c r="G96" s="77">
        <v>1969</v>
      </c>
      <c r="H96" s="81">
        <v>0.036416087961697485</v>
      </c>
      <c r="I96" s="82">
        <v>14</v>
      </c>
      <c r="J96" s="77" t="s">
        <v>400</v>
      </c>
      <c r="K96" s="82">
        <v>7</v>
      </c>
      <c r="L96" s="83">
        <v>14</v>
      </c>
    </row>
    <row r="97" spans="1:12" ht="15">
      <c r="A97" s="77">
        <v>46</v>
      </c>
      <c r="B97" s="78">
        <v>45</v>
      </c>
      <c r="C97" s="78">
        <v>8</v>
      </c>
      <c r="D97" s="79" t="s">
        <v>99</v>
      </c>
      <c r="E97" s="77" t="s">
        <v>35</v>
      </c>
      <c r="F97" s="80" t="s">
        <v>100</v>
      </c>
      <c r="G97" s="77">
        <v>1971</v>
      </c>
      <c r="H97" s="81">
        <v>0.036589699069736525</v>
      </c>
      <c r="I97" s="82">
        <v>13</v>
      </c>
      <c r="J97" s="77" t="s">
        <v>400</v>
      </c>
      <c r="K97" s="82">
        <v>8</v>
      </c>
      <c r="L97" s="83">
        <v>13</v>
      </c>
    </row>
    <row r="98" spans="1:12" ht="15">
      <c r="A98" s="77">
        <v>57</v>
      </c>
      <c r="B98" s="78">
        <v>55</v>
      </c>
      <c r="C98" s="78">
        <v>9</v>
      </c>
      <c r="D98" s="79" t="s">
        <v>113</v>
      </c>
      <c r="E98" s="77" t="s">
        <v>35</v>
      </c>
      <c r="F98" s="80" t="s">
        <v>36</v>
      </c>
      <c r="G98" s="77">
        <v>1967</v>
      </c>
      <c r="H98" s="81">
        <v>0.03771238425542833</v>
      </c>
      <c r="I98" s="82">
        <v>12</v>
      </c>
      <c r="J98" s="77" t="s">
        <v>400</v>
      </c>
      <c r="K98" s="82">
        <v>9</v>
      </c>
      <c r="L98" s="83">
        <v>12</v>
      </c>
    </row>
    <row r="99" spans="1:12" ht="15">
      <c r="A99" s="77">
        <v>58</v>
      </c>
      <c r="B99" s="78">
        <v>56</v>
      </c>
      <c r="C99" s="78">
        <v>10</v>
      </c>
      <c r="D99" s="79" t="s">
        <v>114</v>
      </c>
      <c r="E99" s="77" t="s">
        <v>35</v>
      </c>
      <c r="F99" s="80" t="s">
        <v>42</v>
      </c>
      <c r="G99" s="77">
        <v>1971</v>
      </c>
      <c r="H99" s="81">
        <v>0.03786284722445998</v>
      </c>
      <c r="I99" s="82">
        <v>11</v>
      </c>
      <c r="J99" s="77" t="s">
        <v>400</v>
      </c>
      <c r="K99" s="82">
        <v>10</v>
      </c>
      <c r="L99" s="83">
        <v>11</v>
      </c>
    </row>
    <row r="100" spans="1:12" ht="15">
      <c r="A100" s="77">
        <v>60</v>
      </c>
      <c r="B100" s="78">
        <v>57</v>
      </c>
      <c r="C100" s="78">
        <v>11</v>
      </c>
      <c r="D100" s="79" t="s">
        <v>116</v>
      </c>
      <c r="E100" s="77" t="s">
        <v>35</v>
      </c>
      <c r="F100" s="80" t="s">
        <v>49</v>
      </c>
      <c r="G100" s="77">
        <v>1970</v>
      </c>
      <c r="H100" s="81">
        <v>0.037932291663310025</v>
      </c>
      <c r="I100" s="82">
        <v>10</v>
      </c>
      <c r="J100" s="77" t="s">
        <v>400</v>
      </c>
      <c r="K100" s="82">
        <v>11</v>
      </c>
      <c r="L100" s="83">
        <v>10</v>
      </c>
    </row>
    <row r="101" spans="1:12" ht="15">
      <c r="A101" s="77">
        <v>61</v>
      </c>
      <c r="B101" s="78">
        <v>58</v>
      </c>
      <c r="C101" s="78">
        <v>12</v>
      </c>
      <c r="D101" s="79" t="s">
        <v>117</v>
      </c>
      <c r="E101" s="77" t="s">
        <v>35</v>
      </c>
      <c r="F101" s="80" t="s">
        <v>118</v>
      </c>
      <c r="G101" s="77">
        <v>1970</v>
      </c>
      <c r="H101" s="81">
        <v>0.03823321759409737</v>
      </c>
      <c r="I101" s="82">
        <v>9</v>
      </c>
      <c r="J101" s="77" t="s">
        <v>400</v>
      </c>
      <c r="K101" s="82">
        <v>12</v>
      </c>
      <c r="L101" s="83">
        <v>9</v>
      </c>
    </row>
    <row r="102" spans="1:12" ht="15">
      <c r="A102" s="77">
        <v>69</v>
      </c>
      <c r="B102" s="78">
        <v>65</v>
      </c>
      <c r="C102" s="78">
        <v>13</v>
      </c>
      <c r="D102" s="79" t="s">
        <v>127</v>
      </c>
      <c r="E102" s="77" t="s">
        <v>35</v>
      </c>
      <c r="F102" s="80" t="s">
        <v>49</v>
      </c>
      <c r="G102" s="77">
        <v>1970</v>
      </c>
      <c r="H102" s="81">
        <v>0.038754050925490446</v>
      </c>
      <c r="I102" s="82">
        <v>8</v>
      </c>
      <c r="J102" s="77" t="s">
        <v>400</v>
      </c>
      <c r="K102" s="82">
        <v>13</v>
      </c>
      <c r="L102" s="83">
        <v>8</v>
      </c>
    </row>
    <row r="103" spans="1:12" ht="15">
      <c r="A103" s="77">
        <v>77</v>
      </c>
      <c r="B103" s="78">
        <v>73</v>
      </c>
      <c r="C103" s="78">
        <v>14</v>
      </c>
      <c r="D103" s="79" t="s">
        <v>135</v>
      </c>
      <c r="E103" s="77" t="s">
        <v>35</v>
      </c>
      <c r="F103" s="80" t="s">
        <v>73</v>
      </c>
      <c r="G103" s="77">
        <v>1967</v>
      </c>
      <c r="H103" s="81">
        <v>0.03922858796431683</v>
      </c>
      <c r="I103" s="82">
        <v>7</v>
      </c>
      <c r="J103" s="77" t="s">
        <v>400</v>
      </c>
      <c r="K103" s="82">
        <v>14</v>
      </c>
      <c r="L103" s="83">
        <v>7</v>
      </c>
    </row>
    <row r="104" spans="1:12" ht="15">
      <c r="A104" s="77">
        <v>98</v>
      </c>
      <c r="B104" s="78">
        <v>90</v>
      </c>
      <c r="C104" s="78">
        <v>15</v>
      </c>
      <c r="D104" s="79" t="s">
        <v>159</v>
      </c>
      <c r="E104" s="77" t="s">
        <v>35</v>
      </c>
      <c r="F104" s="80" t="s">
        <v>38</v>
      </c>
      <c r="G104" s="77">
        <v>1970</v>
      </c>
      <c r="H104" s="81">
        <v>0.04032812499644933</v>
      </c>
      <c r="I104" s="82">
        <v>6</v>
      </c>
      <c r="J104" s="77" t="s">
        <v>400</v>
      </c>
      <c r="K104" s="82">
        <v>15</v>
      </c>
      <c r="L104" s="83">
        <v>6</v>
      </c>
    </row>
    <row r="105" spans="1:12" ht="15">
      <c r="A105" s="77">
        <v>102</v>
      </c>
      <c r="B105" s="78">
        <v>93</v>
      </c>
      <c r="C105" s="78">
        <v>16</v>
      </c>
      <c r="D105" s="79" t="s">
        <v>163</v>
      </c>
      <c r="E105" s="77" t="s">
        <v>35</v>
      </c>
      <c r="F105" s="80" t="s">
        <v>77</v>
      </c>
      <c r="G105" s="77">
        <v>1971</v>
      </c>
      <c r="H105" s="81">
        <v>0.04064062499674037</v>
      </c>
      <c r="I105" s="82">
        <v>5</v>
      </c>
      <c r="J105" s="77" t="s">
        <v>400</v>
      </c>
      <c r="K105" s="82">
        <v>16</v>
      </c>
      <c r="L105" s="83">
        <v>5</v>
      </c>
    </row>
    <row r="106" spans="1:12" ht="15">
      <c r="A106" s="77">
        <v>111</v>
      </c>
      <c r="B106" s="78">
        <v>100</v>
      </c>
      <c r="C106" s="78">
        <v>17</v>
      </c>
      <c r="D106" s="79" t="s">
        <v>172</v>
      </c>
      <c r="E106" s="77" t="s">
        <v>35</v>
      </c>
      <c r="F106" s="80" t="s">
        <v>85</v>
      </c>
      <c r="G106" s="77">
        <v>1971</v>
      </c>
      <c r="H106" s="81">
        <v>0.041184606481692754</v>
      </c>
      <c r="I106" s="82">
        <v>4</v>
      </c>
      <c r="J106" s="77" t="s">
        <v>400</v>
      </c>
      <c r="K106" s="82">
        <v>17</v>
      </c>
      <c r="L106" s="83">
        <v>4</v>
      </c>
    </row>
    <row r="107" spans="1:12" ht="15">
      <c r="A107" s="77">
        <v>121</v>
      </c>
      <c r="B107" s="78">
        <v>109</v>
      </c>
      <c r="C107" s="78">
        <v>18</v>
      </c>
      <c r="D107" s="79" t="s">
        <v>185</v>
      </c>
      <c r="E107" s="77" t="s">
        <v>35</v>
      </c>
      <c r="F107" s="80" t="s">
        <v>52</v>
      </c>
      <c r="G107" s="77">
        <v>1969</v>
      </c>
      <c r="H107" s="81">
        <v>0.04169386573630618</v>
      </c>
      <c r="I107" s="82">
        <v>3</v>
      </c>
      <c r="J107" s="77" t="s">
        <v>400</v>
      </c>
      <c r="K107" s="82">
        <v>18</v>
      </c>
      <c r="L107" s="83">
        <v>3</v>
      </c>
    </row>
    <row r="108" spans="1:12" ht="15">
      <c r="A108" s="77">
        <v>123</v>
      </c>
      <c r="B108" s="78">
        <v>110</v>
      </c>
      <c r="C108" s="78">
        <v>19</v>
      </c>
      <c r="D108" s="79" t="s">
        <v>187</v>
      </c>
      <c r="E108" s="77" t="s">
        <v>35</v>
      </c>
      <c r="F108" s="80" t="s">
        <v>68</v>
      </c>
      <c r="G108" s="77">
        <v>1970</v>
      </c>
      <c r="H108" s="81">
        <v>0.041890624997904524</v>
      </c>
      <c r="I108" s="82">
        <v>2</v>
      </c>
      <c r="J108" s="77" t="s">
        <v>400</v>
      </c>
      <c r="K108" s="82">
        <v>19</v>
      </c>
      <c r="L108" s="83">
        <v>2</v>
      </c>
    </row>
    <row r="109" spans="1:12" ht="15">
      <c r="A109" s="77">
        <v>132</v>
      </c>
      <c r="B109" s="78">
        <v>116</v>
      </c>
      <c r="C109" s="78">
        <v>20</v>
      </c>
      <c r="D109" s="79" t="s">
        <v>196</v>
      </c>
      <c r="E109" s="77" t="s">
        <v>35</v>
      </c>
      <c r="F109" s="80" t="s">
        <v>118</v>
      </c>
      <c r="G109" s="77">
        <v>1970</v>
      </c>
      <c r="H109" s="81">
        <v>0.042596643514116295</v>
      </c>
      <c r="I109" s="82">
        <v>2</v>
      </c>
      <c r="J109" s="77" t="s">
        <v>400</v>
      </c>
      <c r="K109" s="82">
        <v>20</v>
      </c>
      <c r="L109" s="83">
        <v>2</v>
      </c>
    </row>
    <row r="110" spans="1:12" ht="15">
      <c r="A110" s="77">
        <v>137</v>
      </c>
      <c r="B110" s="78">
        <v>121</v>
      </c>
      <c r="C110" s="78">
        <v>21</v>
      </c>
      <c r="D110" s="79" t="s">
        <v>202</v>
      </c>
      <c r="E110" s="77" t="s">
        <v>35</v>
      </c>
      <c r="F110" s="80" t="s">
        <v>77</v>
      </c>
      <c r="G110" s="77">
        <v>1968</v>
      </c>
      <c r="H110" s="81">
        <v>0.04293229166796664</v>
      </c>
      <c r="I110" s="82">
        <v>2</v>
      </c>
      <c r="J110" s="77" t="s">
        <v>400</v>
      </c>
      <c r="K110" s="82">
        <v>21</v>
      </c>
      <c r="L110" s="83">
        <v>2</v>
      </c>
    </row>
    <row r="111" spans="1:12" ht="15">
      <c r="A111" s="77">
        <v>138</v>
      </c>
      <c r="B111" s="78">
        <v>122</v>
      </c>
      <c r="C111" s="78">
        <v>22</v>
      </c>
      <c r="D111" s="79" t="s">
        <v>203</v>
      </c>
      <c r="E111" s="77" t="s">
        <v>35</v>
      </c>
      <c r="F111" s="80" t="s">
        <v>102</v>
      </c>
      <c r="G111" s="77">
        <v>1969</v>
      </c>
      <c r="H111" s="81">
        <v>0.04296701389102964</v>
      </c>
      <c r="I111" s="82">
        <v>2</v>
      </c>
      <c r="J111" s="77" t="s">
        <v>400</v>
      </c>
      <c r="K111" s="82">
        <v>22</v>
      </c>
      <c r="L111" s="83">
        <v>2</v>
      </c>
    </row>
    <row r="112" spans="1:12" ht="15">
      <c r="A112" s="77">
        <v>144</v>
      </c>
      <c r="B112" s="78">
        <v>127</v>
      </c>
      <c r="C112" s="78">
        <v>23</v>
      </c>
      <c r="D112" s="79" t="s">
        <v>210</v>
      </c>
      <c r="E112" s="77" t="s">
        <v>35</v>
      </c>
      <c r="F112" s="80" t="s">
        <v>52</v>
      </c>
      <c r="G112" s="77">
        <v>1971</v>
      </c>
      <c r="H112" s="81">
        <v>0.04334895833017072</v>
      </c>
      <c r="I112" s="82">
        <v>2</v>
      </c>
      <c r="J112" s="77" t="s">
        <v>400</v>
      </c>
      <c r="K112" s="82">
        <v>23</v>
      </c>
      <c r="L112" s="83">
        <v>2</v>
      </c>
    </row>
    <row r="113" spans="1:12" ht="15">
      <c r="A113" s="77">
        <v>149</v>
      </c>
      <c r="B113" s="78">
        <v>132</v>
      </c>
      <c r="C113" s="78">
        <v>24</v>
      </c>
      <c r="D113" s="79" t="s">
        <v>217</v>
      </c>
      <c r="E113" s="77" t="s">
        <v>35</v>
      </c>
      <c r="F113" s="80" t="s">
        <v>49</v>
      </c>
      <c r="G113" s="77">
        <v>1967</v>
      </c>
      <c r="H113" s="81">
        <v>0.04384664351528045</v>
      </c>
      <c r="I113" s="82">
        <v>2</v>
      </c>
      <c r="J113" s="77" t="s">
        <v>400</v>
      </c>
      <c r="K113" s="82">
        <v>24</v>
      </c>
      <c r="L113" s="83">
        <v>2</v>
      </c>
    </row>
    <row r="114" spans="1:12" ht="15">
      <c r="A114" s="77">
        <v>166</v>
      </c>
      <c r="B114" s="78">
        <v>144</v>
      </c>
      <c r="C114" s="78">
        <v>25</v>
      </c>
      <c r="D114" s="79" t="s">
        <v>235</v>
      </c>
      <c r="E114" s="77" t="s">
        <v>35</v>
      </c>
      <c r="F114" s="80" t="s">
        <v>198</v>
      </c>
      <c r="G114" s="77">
        <v>1967</v>
      </c>
      <c r="H114" s="81">
        <v>0.04573321759380633</v>
      </c>
      <c r="I114" s="82">
        <v>2</v>
      </c>
      <c r="J114" s="77" t="s">
        <v>400</v>
      </c>
      <c r="K114" s="82">
        <v>25</v>
      </c>
      <c r="L114" s="83">
        <v>2</v>
      </c>
    </row>
    <row r="115" spans="1:12" ht="15">
      <c r="A115" s="77">
        <v>179</v>
      </c>
      <c r="B115" s="78">
        <v>154</v>
      </c>
      <c r="C115" s="78">
        <v>26</v>
      </c>
      <c r="D115" s="79" t="s">
        <v>248</v>
      </c>
      <c r="E115" s="77" t="s">
        <v>35</v>
      </c>
      <c r="F115" s="80" t="s">
        <v>49</v>
      </c>
      <c r="G115" s="77">
        <v>1969</v>
      </c>
      <c r="H115" s="81">
        <v>0.046589699071773794</v>
      </c>
      <c r="I115" s="82">
        <v>2</v>
      </c>
      <c r="J115" s="77" t="s">
        <v>400</v>
      </c>
      <c r="K115" s="82">
        <v>26</v>
      </c>
      <c r="L115" s="83">
        <v>2</v>
      </c>
    </row>
    <row r="116" spans="1:12" ht="15">
      <c r="A116" s="77">
        <v>180</v>
      </c>
      <c r="B116" s="78">
        <v>155</v>
      </c>
      <c r="C116" s="78">
        <v>27</v>
      </c>
      <c r="D116" s="79" t="s">
        <v>249</v>
      </c>
      <c r="E116" s="77" t="s">
        <v>35</v>
      </c>
      <c r="F116" s="80" t="s">
        <v>98</v>
      </c>
      <c r="G116" s="77">
        <v>1967</v>
      </c>
      <c r="H116" s="81">
        <v>0.04661284721805714</v>
      </c>
      <c r="I116" s="82">
        <v>2</v>
      </c>
      <c r="J116" s="77" t="s">
        <v>400</v>
      </c>
      <c r="K116" s="82">
        <v>27</v>
      </c>
      <c r="L116" s="83">
        <v>2</v>
      </c>
    </row>
    <row r="117" spans="1:12" ht="15">
      <c r="A117" s="77">
        <v>183</v>
      </c>
      <c r="B117" s="78">
        <v>157</v>
      </c>
      <c r="C117" s="78">
        <v>28</v>
      </c>
      <c r="D117" s="79" t="s">
        <v>252</v>
      </c>
      <c r="E117" s="77" t="s">
        <v>35</v>
      </c>
      <c r="F117" s="80" t="s">
        <v>148</v>
      </c>
      <c r="G117" s="77">
        <v>1967</v>
      </c>
      <c r="H117" s="81">
        <v>0.04685590277949814</v>
      </c>
      <c r="I117" s="82">
        <v>2</v>
      </c>
      <c r="J117" s="77">
        <v>0</v>
      </c>
      <c r="K117" s="82" t="s">
        <v>404</v>
      </c>
      <c r="L117" s="83" t="s">
        <v>405</v>
      </c>
    </row>
    <row r="118" spans="1:12" ht="15">
      <c r="A118" s="77">
        <v>188</v>
      </c>
      <c r="B118" s="78">
        <v>162</v>
      </c>
      <c r="C118" s="78">
        <v>29</v>
      </c>
      <c r="D118" s="79" t="s">
        <v>257</v>
      </c>
      <c r="E118" s="77" t="s">
        <v>35</v>
      </c>
      <c r="F118" s="80" t="s">
        <v>148</v>
      </c>
      <c r="G118" s="77">
        <v>1968</v>
      </c>
      <c r="H118" s="81">
        <v>0.047330439811048564</v>
      </c>
      <c r="I118" s="82">
        <v>2</v>
      </c>
      <c r="J118" s="77">
        <v>0</v>
      </c>
      <c r="K118" s="82" t="s">
        <v>404</v>
      </c>
      <c r="L118" s="83" t="s">
        <v>405</v>
      </c>
    </row>
    <row r="119" spans="1:12" ht="15">
      <c r="A119" s="77">
        <v>190</v>
      </c>
      <c r="B119" s="78">
        <v>164</v>
      </c>
      <c r="C119" s="78">
        <v>30</v>
      </c>
      <c r="D119" s="79" t="s">
        <v>259</v>
      </c>
      <c r="E119" s="77" t="s">
        <v>35</v>
      </c>
      <c r="F119" s="80" t="s">
        <v>42</v>
      </c>
      <c r="G119" s="77">
        <v>1969</v>
      </c>
      <c r="H119" s="81">
        <v>0.04757349537248956</v>
      </c>
      <c r="I119" s="82">
        <v>2</v>
      </c>
      <c r="J119" s="77" t="s">
        <v>400</v>
      </c>
      <c r="K119" s="82">
        <v>28</v>
      </c>
      <c r="L119" s="83">
        <v>2</v>
      </c>
    </row>
    <row r="120" spans="1:12" ht="15">
      <c r="A120" s="77">
        <v>218</v>
      </c>
      <c r="B120" s="78">
        <v>179</v>
      </c>
      <c r="C120" s="78">
        <v>31</v>
      </c>
      <c r="D120" s="79" t="s">
        <v>287</v>
      </c>
      <c r="E120" s="77" t="s">
        <v>35</v>
      </c>
      <c r="F120" s="80" t="s">
        <v>42</v>
      </c>
      <c r="G120" s="77">
        <v>1967</v>
      </c>
      <c r="H120" s="81">
        <v>0.05081423610681668</v>
      </c>
      <c r="I120" s="82">
        <v>2</v>
      </c>
      <c r="J120" s="77" t="s">
        <v>400</v>
      </c>
      <c r="K120" s="82">
        <v>29</v>
      </c>
      <c r="L120" s="83">
        <v>2</v>
      </c>
    </row>
    <row r="121" spans="1:12" ht="15">
      <c r="A121" s="77"/>
      <c r="B121" s="78"/>
      <c r="C121" s="78"/>
      <c r="D121" s="84" t="s">
        <v>408</v>
      </c>
      <c r="E121" s="77"/>
      <c r="F121" s="80"/>
      <c r="G121" s="77"/>
      <c r="H121" s="81"/>
      <c r="I121" s="82"/>
      <c r="J121" s="77"/>
      <c r="K121" s="82"/>
      <c r="L121" s="83"/>
    </row>
    <row r="122" spans="1:12" ht="15">
      <c r="A122" s="77">
        <v>9</v>
      </c>
      <c r="B122" s="78">
        <v>9</v>
      </c>
      <c r="C122" s="78">
        <v>1</v>
      </c>
      <c r="D122" s="79" t="s">
        <v>48</v>
      </c>
      <c r="E122" s="77" t="s">
        <v>35</v>
      </c>
      <c r="F122" s="80" t="s">
        <v>49</v>
      </c>
      <c r="G122" s="77">
        <v>1964</v>
      </c>
      <c r="H122" s="81">
        <v>0.03307118055090541</v>
      </c>
      <c r="I122" s="82">
        <v>20</v>
      </c>
      <c r="J122" s="77" t="s">
        <v>400</v>
      </c>
      <c r="K122" s="82">
        <v>1</v>
      </c>
      <c r="L122" s="83">
        <v>20</v>
      </c>
    </row>
    <row r="123" spans="1:12" ht="15">
      <c r="A123" s="77">
        <v>16</v>
      </c>
      <c r="B123" s="78">
        <v>16</v>
      </c>
      <c r="C123" s="78">
        <v>2</v>
      </c>
      <c r="D123" s="79" t="s">
        <v>58</v>
      </c>
      <c r="E123" s="77" t="s">
        <v>35</v>
      </c>
      <c r="F123" s="80" t="s">
        <v>46</v>
      </c>
      <c r="G123" s="77">
        <v>1965</v>
      </c>
      <c r="H123" s="81">
        <v>0.03417071759031387</v>
      </c>
      <c r="I123" s="82">
        <v>19</v>
      </c>
      <c r="J123" s="77" t="s">
        <v>400</v>
      </c>
      <c r="K123" s="82">
        <v>2</v>
      </c>
      <c r="L123" s="83">
        <v>19</v>
      </c>
    </row>
    <row r="124" spans="1:12" ht="15">
      <c r="A124" s="77">
        <v>29</v>
      </c>
      <c r="B124" s="78">
        <v>28</v>
      </c>
      <c r="C124" s="78">
        <v>3</v>
      </c>
      <c r="D124" s="79" t="s">
        <v>79</v>
      </c>
      <c r="E124" s="77" t="s">
        <v>35</v>
      </c>
      <c r="F124" s="80" t="s">
        <v>65</v>
      </c>
      <c r="G124" s="77">
        <v>1966</v>
      </c>
      <c r="H124" s="81">
        <v>0.035177662037312984</v>
      </c>
      <c r="I124" s="82">
        <v>18</v>
      </c>
      <c r="J124" s="77">
        <v>0</v>
      </c>
      <c r="K124" s="82" t="s">
        <v>404</v>
      </c>
      <c r="L124" s="83" t="s">
        <v>405</v>
      </c>
    </row>
    <row r="125" spans="1:12" ht="15">
      <c r="A125" s="77">
        <v>31</v>
      </c>
      <c r="B125" s="78">
        <v>30</v>
      </c>
      <c r="C125" s="78">
        <v>4</v>
      </c>
      <c r="D125" s="79" t="s">
        <v>81</v>
      </c>
      <c r="E125" s="77" t="s">
        <v>35</v>
      </c>
      <c r="F125" s="80" t="s">
        <v>73</v>
      </c>
      <c r="G125" s="77">
        <v>1965</v>
      </c>
      <c r="H125" s="81">
        <v>0.035316550922289025</v>
      </c>
      <c r="I125" s="82">
        <v>17</v>
      </c>
      <c r="J125" s="77" t="s">
        <v>400</v>
      </c>
      <c r="K125" s="82">
        <v>3</v>
      </c>
      <c r="L125" s="83">
        <v>18</v>
      </c>
    </row>
    <row r="126" spans="1:12" ht="15">
      <c r="A126" s="77">
        <v>37</v>
      </c>
      <c r="B126" s="78">
        <v>36</v>
      </c>
      <c r="C126" s="78">
        <v>5</v>
      </c>
      <c r="D126" s="79" t="s">
        <v>88</v>
      </c>
      <c r="E126" s="77" t="s">
        <v>35</v>
      </c>
      <c r="F126" s="80" t="s">
        <v>38</v>
      </c>
      <c r="G126" s="77">
        <v>1966</v>
      </c>
      <c r="H126" s="81">
        <v>0.036126736107689794</v>
      </c>
      <c r="I126" s="82">
        <v>16</v>
      </c>
      <c r="J126" s="77" t="s">
        <v>400</v>
      </c>
      <c r="K126" s="82">
        <v>4</v>
      </c>
      <c r="L126" s="83">
        <v>17</v>
      </c>
    </row>
    <row r="127" spans="1:12" ht="15">
      <c r="A127" s="77">
        <v>45</v>
      </c>
      <c r="B127" s="78">
        <v>44</v>
      </c>
      <c r="C127" s="78">
        <v>6</v>
      </c>
      <c r="D127" s="79" t="s">
        <v>97</v>
      </c>
      <c r="E127" s="77" t="s">
        <v>35</v>
      </c>
      <c r="F127" s="80" t="s">
        <v>98</v>
      </c>
      <c r="G127" s="77">
        <v>1965</v>
      </c>
      <c r="H127" s="81">
        <v>0.03656655092345318</v>
      </c>
      <c r="I127" s="82">
        <v>15</v>
      </c>
      <c r="J127" s="77" t="s">
        <v>400</v>
      </c>
      <c r="K127" s="82">
        <v>5</v>
      </c>
      <c r="L127" s="83">
        <v>16</v>
      </c>
    </row>
    <row r="128" spans="1:12" ht="15">
      <c r="A128" s="77">
        <v>50</v>
      </c>
      <c r="B128" s="78">
        <v>48</v>
      </c>
      <c r="C128" s="78">
        <v>7</v>
      </c>
      <c r="D128" s="79" t="s">
        <v>106</v>
      </c>
      <c r="E128" s="77" t="s">
        <v>35</v>
      </c>
      <c r="F128" s="80" t="s">
        <v>68</v>
      </c>
      <c r="G128" s="77">
        <v>1964</v>
      </c>
      <c r="H128" s="81">
        <v>0.0372146990703186</v>
      </c>
      <c r="I128" s="82">
        <v>14</v>
      </c>
      <c r="J128" s="77" t="s">
        <v>400</v>
      </c>
      <c r="K128" s="82">
        <v>6</v>
      </c>
      <c r="L128" s="83">
        <v>15</v>
      </c>
    </row>
    <row r="129" spans="1:12" ht="15">
      <c r="A129" s="77">
        <v>56</v>
      </c>
      <c r="B129" s="78">
        <v>54</v>
      </c>
      <c r="C129" s="78">
        <v>8</v>
      </c>
      <c r="D129" s="79" t="s">
        <v>112</v>
      </c>
      <c r="E129" s="77" t="s">
        <v>35</v>
      </c>
      <c r="F129" s="80" t="s">
        <v>77</v>
      </c>
      <c r="G129" s="77">
        <v>1966</v>
      </c>
      <c r="H129" s="81">
        <v>0.03770081018592464</v>
      </c>
      <c r="I129" s="82">
        <v>13</v>
      </c>
      <c r="J129" s="77" t="s">
        <v>400</v>
      </c>
      <c r="K129" s="82">
        <v>7</v>
      </c>
      <c r="L129" s="83">
        <v>14</v>
      </c>
    </row>
    <row r="130" spans="1:12" ht="15">
      <c r="A130" s="77">
        <v>74</v>
      </c>
      <c r="B130" s="78">
        <v>70</v>
      </c>
      <c r="C130" s="78">
        <v>9</v>
      </c>
      <c r="D130" s="79" t="s">
        <v>132</v>
      </c>
      <c r="E130" s="77" t="s">
        <v>35</v>
      </c>
      <c r="F130" s="80" t="s">
        <v>102</v>
      </c>
      <c r="G130" s="77">
        <v>1965</v>
      </c>
      <c r="H130" s="81">
        <v>0.03915914351819083</v>
      </c>
      <c r="I130" s="82">
        <v>12</v>
      </c>
      <c r="J130" s="77" t="s">
        <v>400</v>
      </c>
      <c r="K130" s="82">
        <v>8</v>
      </c>
      <c r="L130" s="83">
        <v>13</v>
      </c>
    </row>
    <row r="131" spans="1:12" ht="15">
      <c r="A131" s="77">
        <v>75</v>
      </c>
      <c r="B131" s="78">
        <v>71</v>
      </c>
      <c r="C131" s="78">
        <v>10</v>
      </c>
      <c r="D131" s="79" t="s">
        <v>133</v>
      </c>
      <c r="E131" s="77" t="s">
        <v>35</v>
      </c>
      <c r="F131" s="80" t="s">
        <v>49</v>
      </c>
      <c r="G131" s="77">
        <v>1963</v>
      </c>
      <c r="H131" s="81">
        <v>0.03919386574125383</v>
      </c>
      <c r="I131" s="82">
        <v>11</v>
      </c>
      <c r="J131" s="77" t="s">
        <v>400</v>
      </c>
      <c r="K131" s="82">
        <v>9</v>
      </c>
      <c r="L131" s="83">
        <v>12</v>
      </c>
    </row>
    <row r="132" spans="1:12" ht="15">
      <c r="A132" s="77">
        <v>95</v>
      </c>
      <c r="B132" s="78">
        <v>87</v>
      </c>
      <c r="C132" s="78">
        <v>11</v>
      </c>
      <c r="D132" s="79" t="s">
        <v>156</v>
      </c>
      <c r="E132" s="77" t="s">
        <v>35</v>
      </c>
      <c r="F132" s="80" t="s">
        <v>98</v>
      </c>
      <c r="G132" s="77">
        <v>1963</v>
      </c>
      <c r="H132" s="81">
        <v>0.0399693287035916</v>
      </c>
      <c r="I132" s="82">
        <v>10</v>
      </c>
      <c r="J132" s="77" t="s">
        <v>400</v>
      </c>
      <c r="K132" s="82">
        <v>10</v>
      </c>
      <c r="L132" s="83">
        <v>11</v>
      </c>
    </row>
    <row r="133" spans="1:12" ht="15">
      <c r="A133" s="77">
        <v>96</v>
      </c>
      <c r="B133" s="78">
        <v>88</v>
      </c>
      <c r="C133" s="78">
        <v>12</v>
      </c>
      <c r="D133" s="79" t="s">
        <v>157</v>
      </c>
      <c r="E133" s="77" t="s">
        <v>35</v>
      </c>
      <c r="F133" s="80" t="s">
        <v>102</v>
      </c>
      <c r="G133" s="77">
        <v>1962</v>
      </c>
      <c r="H133" s="81">
        <v>0.04002719907293795</v>
      </c>
      <c r="I133" s="82">
        <v>9</v>
      </c>
      <c r="J133" s="77" t="s">
        <v>400</v>
      </c>
      <c r="K133" s="82">
        <v>11</v>
      </c>
      <c r="L133" s="83">
        <v>10</v>
      </c>
    </row>
    <row r="134" spans="1:12" ht="15">
      <c r="A134" s="77">
        <v>99</v>
      </c>
      <c r="B134" s="78">
        <v>91</v>
      </c>
      <c r="C134" s="78">
        <v>13</v>
      </c>
      <c r="D134" s="79" t="s">
        <v>160</v>
      </c>
      <c r="E134" s="77" t="s">
        <v>35</v>
      </c>
      <c r="F134" s="80" t="s">
        <v>49</v>
      </c>
      <c r="G134" s="77">
        <v>1963</v>
      </c>
      <c r="H134" s="81">
        <v>0.040409143519354984</v>
      </c>
      <c r="I134" s="82">
        <v>8</v>
      </c>
      <c r="J134" s="77" t="s">
        <v>400</v>
      </c>
      <c r="K134" s="82">
        <v>12</v>
      </c>
      <c r="L134" s="83">
        <v>9</v>
      </c>
    </row>
    <row r="135" spans="1:12" ht="15">
      <c r="A135" s="77">
        <v>133</v>
      </c>
      <c r="B135" s="78">
        <v>117</v>
      </c>
      <c r="C135" s="78">
        <v>14</v>
      </c>
      <c r="D135" s="79" t="s">
        <v>197</v>
      </c>
      <c r="E135" s="77" t="s">
        <v>35</v>
      </c>
      <c r="F135" s="80" t="s">
        <v>198</v>
      </c>
      <c r="G135" s="77">
        <v>1964</v>
      </c>
      <c r="H135" s="81">
        <v>0.04275868055265164</v>
      </c>
      <c r="I135" s="82">
        <v>7</v>
      </c>
      <c r="J135" s="77" t="s">
        <v>400</v>
      </c>
      <c r="K135" s="82">
        <v>13</v>
      </c>
      <c r="L135" s="83">
        <v>8</v>
      </c>
    </row>
    <row r="136" spans="1:12" ht="15">
      <c r="A136" s="77">
        <v>151</v>
      </c>
      <c r="B136" s="78">
        <v>134</v>
      </c>
      <c r="C136" s="78">
        <v>15</v>
      </c>
      <c r="D136" s="79" t="s">
        <v>219</v>
      </c>
      <c r="E136" s="77" t="s">
        <v>35</v>
      </c>
      <c r="F136" s="80" t="s">
        <v>49</v>
      </c>
      <c r="G136" s="77">
        <v>1964</v>
      </c>
      <c r="H136" s="81">
        <v>0.04407812499994179</v>
      </c>
      <c r="I136" s="82">
        <v>6</v>
      </c>
      <c r="J136" s="77" t="s">
        <v>400</v>
      </c>
      <c r="K136" s="82">
        <v>14</v>
      </c>
      <c r="L136" s="83">
        <v>7</v>
      </c>
    </row>
    <row r="137" spans="1:12" ht="15">
      <c r="A137" s="77">
        <v>154</v>
      </c>
      <c r="B137" s="78">
        <v>136</v>
      </c>
      <c r="C137" s="78">
        <v>16</v>
      </c>
      <c r="D137" s="79" t="s">
        <v>222</v>
      </c>
      <c r="E137" s="77" t="s">
        <v>35</v>
      </c>
      <c r="F137" s="80" t="s">
        <v>73</v>
      </c>
      <c r="G137" s="77">
        <v>1962</v>
      </c>
      <c r="H137" s="81">
        <v>0.044436921292799525</v>
      </c>
      <c r="I137" s="82">
        <v>5</v>
      </c>
      <c r="J137" s="77" t="s">
        <v>400</v>
      </c>
      <c r="K137" s="82">
        <v>15</v>
      </c>
      <c r="L137" s="83">
        <v>6</v>
      </c>
    </row>
    <row r="138" spans="1:12" ht="15">
      <c r="A138" s="77">
        <v>161</v>
      </c>
      <c r="B138" s="78">
        <v>141</v>
      </c>
      <c r="C138" s="78">
        <v>17</v>
      </c>
      <c r="D138" s="79" t="s">
        <v>230</v>
      </c>
      <c r="E138" s="77" t="s">
        <v>35</v>
      </c>
      <c r="F138" s="80" t="s">
        <v>65</v>
      </c>
      <c r="G138" s="77">
        <v>1963</v>
      </c>
      <c r="H138" s="81">
        <v>0.045281828701263294</v>
      </c>
      <c r="I138" s="82">
        <v>4</v>
      </c>
      <c r="J138" s="77">
        <v>0</v>
      </c>
      <c r="K138" s="82" t="s">
        <v>404</v>
      </c>
      <c r="L138" s="83" t="s">
        <v>405</v>
      </c>
    </row>
    <row r="139" spans="1:12" ht="15">
      <c r="A139" s="77">
        <v>162</v>
      </c>
      <c r="B139" s="78">
        <v>142</v>
      </c>
      <c r="C139" s="78">
        <v>18</v>
      </c>
      <c r="D139" s="79" t="s">
        <v>231</v>
      </c>
      <c r="E139" s="77" t="s">
        <v>35</v>
      </c>
      <c r="F139" s="80" t="s">
        <v>174</v>
      </c>
      <c r="G139" s="77">
        <v>1962</v>
      </c>
      <c r="H139" s="81">
        <v>0.04552488425542833</v>
      </c>
      <c r="I139" s="82">
        <v>3</v>
      </c>
      <c r="J139" s="77" t="s">
        <v>400</v>
      </c>
      <c r="K139" s="82">
        <v>16</v>
      </c>
      <c r="L139" s="83">
        <v>5</v>
      </c>
    </row>
    <row r="140" spans="1:12" ht="15">
      <c r="A140" s="77">
        <v>164</v>
      </c>
      <c r="B140" s="78">
        <v>143</v>
      </c>
      <c r="C140" s="78">
        <v>19</v>
      </c>
      <c r="D140" s="79" t="s">
        <v>233</v>
      </c>
      <c r="E140" s="77" t="s">
        <v>35</v>
      </c>
      <c r="F140" s="80" t="s">
        <v>49</v>
      </c>
      <c r="G140" s="77">
        <v>1962</v>
      </c>
      <c r="H140" s="81">
        <v>0.04561747684783768</v>
      </c>
      <c r="I140" s="82">
        <v>2</v>
      </c>
      <c r="J140" s="77" t="s">
        <v>400</v>
      </c>
      <c r="K140" s="82">
        <v>17</v>
      </c>
      <c r="L140" s="83">
        <v>4</v>
      </c>
    </row>
    <row r="141" spans="1:12" ht="15">
      <c r="A141" s="77">
        <v>176</v>
      </c>
      <c r="B141" s="78">
        <v>151</v>
      </c>
      <c r="C141" s="78">
        <v>20</v>
      </c>
      <c r="D141" s="79" t="s">
        <v>245</v>
      </c>
      <c r="E141" s="77" t="s">
        <v>35</v>
      </c>
      <c r="F141" s="80" t="s">
        <v>148</v>
      </c>
      <c r="G141" s="77">
        <v>1966</v>
      </c>
      <c r="H141" s="81">
        <v>0.04632349537132541</v>
      </c>
      <c r="I141" s="82">
        <v>2</v>
      </c>
      <c r="J141" s="77">
        <v>0</v>
      </c>
      <c r="K141" s="82" t="s">
        <v>404</v>
      </c>
      <c r="L141" s="83" t="s">
        <v>405</v>
      </c>
    </row>
    <row r="142" spans="1:12" ht="15">
      <c r="A142" s="77">
        <v>178</v>
      </c>
      <c r="B142" s="78">
        <v>153</v>
      </c>
      <c r="C142" s="78">
        <v>21</v>
      </c>
      <c r="D142" s="79" t="s">
        <v>247</v>
      </c>
      <c r="E142" s="77" t="s">
        <v>35</v>
      </c>
      <c r="F142" s="80" t="s">
        <v>102</v>
      </c>
      <c r="G142" s="77">
        <v>1963</v>
      </c>
      <c r="H142" s="81">
        <v>0.046566550925490446</v>
      </c>
      <c r="I142" s="82">
        <v>2</v>
      </c>
      <c r="J142" s="77" t="s">
        <v>400</v>
      </c>
      <c r="K142" s="82">
        <v>18</v>
      </c>
      <c r="L142" s="83">
        <v>3</v>
      </c>
    </row>
    <row r="143" spans="1:12" ht="15">
      <c r="A143" s="77">
        <v>182</v>
      </c>
      <c r="B143" s="78">
        <v>156</v>
      </c>
      <c r="C143" s="78">
        <v>22</v>
      </c>
      <c r="D143" s="79" t="s">
        <v>251</v>
      </c>
      <c r="E143" s="77" t="s">
        <v>35</v>
      </c>
      <c r="F143" s="80" t="s">
        <v>146</v>
      </c>
      <c r="G143" s="77">
        <v>1964</v>
      </c>
      <c r="H143" s="81">
        <v>0.046740162033529487</v>
      </c>
      <c r="I143" s="82">
        <v>2</v>
      </c>
      <c r="J143" s="77">
        <v>0</v>
      </c>
      <c r="K143" s="82" t="s">
        <v>404</v>
      </c>
      <c r="L143" s="83" t="s">
        <v>405</v>
      </c>
    </row>
    <row r="144" spans="1:12" ht="15">
      <c r="A144" s="77">
        <v>186</v>
      </c>
      <c r="B144" s="78">
        <v>160</v>
      </c>
      <c r="C144" s="78">
        <v>23</v>
      </c>
      <c r="D144" s="79" t="s">
        <v>255</v>
      </c>
      <c r="E144" s="77" t="s">
        <v>35</v>
      </c>
      <c r="F144" s="80" t="s">
        <v>104</v>
      </c>
      <c r="G144" s="77">
        <v>1966</v>
      </c>
      <c r="H144" s="81">
        <v>0.04702951388753718</v>
      </c>
      <c r="I144" s="82">
        <v>2</v>
      </c>
      <c r="J144" s="77" t="s">
        <v>400</v>
      </c>
      <c r="K144" s="82">
        <v>19</v>
      </c>
      <c r="L144" s="83">
        <v>2</v>
      </c>
    </row>
    <row r="145" spans="1:12" ht="15">
      <c r="A145" s="77">
        <v>204</v>
      </c>
      <c r="B145" s="78">
        <v>172</v>
      </c>
      <c r="C145" s="78">
        <v>24</v>
      </c>
      <c r="D145" s="79" t="s">
        <v>273</v>
      </c>
      <c r="E145" s="77" t="s">
        <v>35</v>
      </c>
      <c r="F145" s="80" t="s">
        <v>98</v>
      </c>
      <c r="G145" s="77">
        <v>1964</v>
      </c>
      <c r="H145" s="81">
        <v>0.04936747685133014</v>
      </c>
      <c r="I145" s="82">
        <v>2</v>
      </c>
      <c r="J145" s="77" t="s">
        <v>400</v>
      </c>
      <c r="K145" s="82">
        <v>20</v>
      </c>
      <c r="L145" s="83">
        <v>2</v>
      </c>
    </row>
    <row r="146" spans="1:12" ht="15">
      <c r="A146" s="77">
        <v>240</v>
      </c>
      <c r="B146" s="78">
        <v>188</v>
      </c>
      <c r="C146" s="78">
        <v>25</v>
      </c>
      <c r="D146" s="79" t="s">
        <v>310</v>
      </c>
      <c r="E146" s="77" t="s">
        <v>35</v>
      </c>
      <c r="F146" s="80" t="s">
        <v>36</v>
      </c>
      <c r="G146" s="77">
        <v>1963</v>
      </c>
      <c r="H146" s="85" t="s">
        <v>409</v>
      </c>
      <c r="I146" s="82">
        <v>2</v>
      </c>
      <c r="J146" s="77" t="s">
        <v>400</v>
      </c>
      <c r="K146" s="82">
        <v>21</v>
      </c>
      <c r="L146" s="83">
        <v>2</v>
      </c>
    </row>
    <row r="147" spans="1:12" ht="15">
      <c r="A147" s="77">
        <v>244</v>
      </c>
      <c r="B147" s="78">
        <v>189</v>
      </c>
      <c r="C147" s="78">
        <v>26</v>
      </c>
      <c r="D147" s="79" t="s">
        <v>314</v>
      </c>
      <c r="E147" s="77" t="s">
        <v>35</v>
      </c>
      <c r="F147" s="80" t="s">
        <v>73</v>
      </c>
      <c r="G147" s="77">
        <v>1966</v>
      </c>
      <c r="H147" s="85" t="s">
        <v>410</v>
      </c>
      <c r="I147" s="82">
        <v>2</v>
      </c>
      <c r="J147" s="77" t="s">
        <v>400</v>
      </c>
      <c r="K147" s="82">
        <v>22</v>
      </c>
      <c r="L147" s="83">
        <v>2</v>
      </c>
    </row>
    <row r="148" spans="1:12" ht="15">
      <c r="A148" s="77">
        <v>250</v>
      </c>
      <c r="B148" s="78">
        <v>192</v>
      </c>
      <c r="C148" s="78">
        <v>27</v>
      </c>
      <c r="D148" s="79" t="s">
        <v>320</v>
      </c>
      <c r="E148" s="77" t="s">
        <v>35</v>
      </c>
      <c r="F148" s="80" t="s">
        <v>290</v>
      </c>
      <c r="G148" s="77">
        <v>1963</v>
      </c>
      <c r="H148" s="85" t="s">
        <v>411</v>
      </c>
      <c r="I148" s="82">
        <v>2</v>
      </c>
      <c r="J148" s="77" t="s">
        <v>400</v>
      </c>
      <c r="K148" s="82">
        <v>23</v>
      </c>
      <c r="L148" s="83">
        <v>2</v>
      </c>
    </row>
    <row r="149" spans="1:12" ht="15">
      <c r="A149" s="77"/>
      <c r="B149" s="78"/>
      <c r="C149" s="78"/>
      <c r="D149" s="84" t="s">
        <v>412</v>
      </c>
      <c r="E149" s="77"/>
      <c r="F149" s="80"/>
      <c r="G149" s="77"/>
      <c r="H149" s="85"/>
      <c r="I149" s="82"/>
      <c r="J149" s="77"/>
      <c r="K149" s="82"/>
      <c r="L149" s="83"/>
    </row>
    <row r="150" spans="1:12" ht="15">
      <c r="A150" s="77">
        <v>25</v>
      </c>
      <c r="B150" s="78">
        <v>25</v>
      </c>
      <c r="C150" s="78">
        <v>1</v>
      </c>
      <c r="D150" s="79" t="s">
        <v>72</v>
      </c>
      <c r="E150" s="77" t="s">
        <v>35</v>
      </c>
      <c r="F150" s="80" t="s">
        <v>73</v>
      </c>
      <c r="G150" s="77">
        <v>1957</v>
      </c>
      <c r="H150" s="81">
        <v>0.034818865737179294</v>
      </c>
      <c r="I150" s="82">
        <v>20</v>
      </c>
      <c r="J150" s="77" t="s">
        <v>400</v>
      </c>
      <c r="K150" s="82">
        <v>1</v>
      </c>
      <c r="L150" s="83">
        <v>20</v>
      </c>
    </row>
    <row r="151" spans="1:12" ht="15">
      <c r="A151" s="77">
        <v>28</v>
      </c>
      <c r="B151" s="78">
        <v>27</v>
      </c>
      <c r="C151" s="78">
        <v>2</v>
      </c>
      <c r="D151" s="79" t="s">
        <v>78</v>
      </c>
      <c r="E151" s="77" t="s">
        <v>35</v>
      </c>
      <c r="F151" s="80" t="s">
        <v>49</v>
      </c>
      <c r="G151" s="77">
        <v>1959</v>
      </c>
      <c r="H151" s="81">
        <v>0.03509664351440733</v>
      </c>
      <c r="I151" s="82">
        <v>19</v>
      </c>
      <c r="J151" s="77" t="s">
        <v>400</v>
      </c>
      <c r="K151" s="82">
        <v>2</v>
      </c>
      <c r="L151" s="83">
        <v>19</v>
      </c>
    </row>
    <row r="152" spans="1:12" ht="15">
      <c r="A152" s="77">
        <v>52</v>
      </c>
      <c r="B152" s="78">
        <v>50</v>
      </c>
      <c r="C152" s="78">
        <v>3</v>
      </c>
      <c r="D152" s="79" t="s">
        <v>108</v>
      </c>
      <c r="E152" s="77" t="s">
        <v>35</v>
      </c>
      <c r="F152" s="80" t="s">
        <v>73</v>
      </c>
      <c r="G152" s="77">
        <v>1961</v>
      </c>
      <c r="H152" s="81">
        <v>0.037399884255137295</v>
      </c>
      <c r="I152" s="82">
        <v>18</v>
      </c>
      <c r="J152" s="77" t="s">
        <v>400</v>
      </c>
      <c r="K152" s="82">
        <v>3</v>
      </c>
      <c r="L152" s="83">
        <v>18</v>
      </c>
    </row>
    <row r="153" spans="1:12" ht="15">
      <c r="A153" s="77">
        <v>65</v>
      </c>
      <c r="B153" s="78">
        <v>62</v>
      </c>
      <c r="C153" s="78">
        <v>4</v>
      </c>
      <c r="D153" s="79" t="s">
        <v>123</v>
      </c>
      <c r="E153" s="77" t="s">
        <v>35</v>
      </c>
      <c r="F153" s="80" t="s">
        <v>102</v>
      </c>
      <c r="G153" s="77">
        <v>1958</v>
      </c>
      <c r="H153" s="81">
        <v>0.0386614583330811</v>
      </c>
      <c r="I153" s="82">
        <v>17</v>
      </c>
      <c r="J153" s="77" t="s">
        <v>400</v>
      </c>
      <c r="K153" s="82">
        <v>4</v>
      </c>
      <c r="L153" s="83">
        <v>17</v>
      </c>
    </row>
    <row r="154" spans="1:12" ht="15">
      <c r="A154" s="77">
        <v>70</v>
      </c>
      <c r="B154" s="78">
        <v>66</v>
      </c>
      <c r="C154" s="78">
        <v>5</v>
      </c>
      <c r="D154" s="79" t="s">
        <v>128</v>
      </c>
      <c r="E154" s="77" t="s">
        <v>35</v>
      </c>
      <c r="F154" s="80" t="s">
        <v>85</v>
      </c>
      <c r="G154" s="77">
        <v>1960</v>
      </c>
      <c r="H154" s="81">
        <v>0.03889293981046649</v>
      </c>
      <c r="I154" s="82">
        <v>16</v>
      </c>
      <c r="J154" s="77" t="s">
        <v>400</v>
      </c>
      <c r="K154" s="82">
        <v>5</v>
      </c>
      <c r="L154" s="83">
        <v>16</v>
      </c>
    </row>
    <row r="155" spans="1:12" ht="15">
      <c r="A155" s="77">
        <v>76</v>
      </c>
      <c r="B155" s="78">
        <v>72</v>
      </c>
      <c r="C155" s="78">
        <v>6</v>
      </c>
      <c r="D155" s="79" t="s">
        <v>134</v>
      </c>
      <c r="E155" s="77" t="s">
        <v>35</v>
      </c>
      <c r="F155" s="80" t="s">
        <v>73</v>
      </c>
      <c r="G155" s="77">
        <v>1958</v>
      </c>
      <c r="H155" s="81">
        <v>0.039205439810757525</v>
      </c>
      <c r="I155" s="82">
        <v>15</v>
      </c>
      <c r="J155" s="77" t="s">
        <v>400</v>
      </c>
      <c r="K155" s="82">
        <v>6</v>
      </c>
      <c r="L155" s="83">
        <v>15</v>
      </c>
    </row>
    <row r="156" spans="1:12" ht="15">
      <c r="A156" s="77">
        <v>104</v>
      </c>
      <c r="B156" s="78">
        <v>94</v>
      </c>
      <c r="C156" s="78">
        <v>7</v>
      </c>
      <c r="D156" s="79" t="s">
        <v>165</v>
      </c>
      <c r="E156" s="77" t="s">
        <v>35</v>
      </c>
      <c r="F156" s="80" t="s">
        <v>77</v>
      </c>
      <c r="G156" s="77">
        <v>1960</v>
      </c>
      <c r="H156" s="81">
        <v>0.040791087958496064</v>
      </c>
      <c r="I156" s="82">
        <v>14</v>
      </c>
      <c r="J156" s="77" t="s">
        <v>400</v>
      </c>
      <c r="K156" s="82">
        <v>7</v>
      </c>
      <c r="L156" s="83">
        <v>14</v>
      </c>
    </row>
    <row r="157" spans="1:12" ht="15">
      <c r="A157" s="77">
        <v>107</v>
      </c>
      <c r="B157" s="78">
        <v>97</v>
      </c>
      <c r="C157" s="78">
        <v>8</v>
      </c>
      <c r="D157" s="79" t="s">
        <v>168</v>
      </c>
      <c r="E157" s="77" t="s">
        <v>35</v>
      </c>
      <c r="F157" s="80" t="s">
        <v>85</v>
      </c>
      <c r="G157" s="77">
        <v>1958</v>
      </c>
      <c r="H157" s="81">
        <v>0.040906828704464715</v>
      </c>
      <c r="I157" s="82">
        <v>13</v>
      </c>
      <c r="J157" s="77" t="s">
        <v>400</v>
      </c>
      <c r="K157" s="82">
        <v>8</v>
      </c>
      <c r="L157" s="83">
        <v>13</v>
      </c>
    </row>
    <row r="158" spans="1:12" ht="15">
      <c r="A158" s="77">
        <v>113</v>
      </c>
      <c r="B158" s="78">
        <v>102</v>
      </c>
      <c r="C158" s="78">
        <v>9</v>
      </c>
      <c r="D158" s="79" t="s">
        <v>175</v>
      </c>
      <c r="E158" s="77" t="s">
        <v>35</v>
      </c>
      <c r="F158" s="80" t="s">
        <v>93</v>
      </c>
      <c r="G158" s="77">
        <v>1957</v>
      </c>
      <c r="H158" s="81">
        <v>0.0413119212971651</v>
      </c>
      <c r="I158" s="82">
        <v>12</v>
      </c>
      <c r="J158" s="77" t="s">
        <v>400</v>
      </c>
      <c r="K158" s="82">
        <v>9</v>
      </c>
      <c r="L158" s="83">
        <v>12</v>
      </c>
    </row>
    <row r="159" spans="1:12" ht="15">
      <c r="A159" s="77">
        <v>117</v>
      </c>
      <c r="B159" s="78">
        <v>106</v>
      </c>
      <c r="C159" s="78">
        <v>10</v>
      </c>
      <c r="D159" s="79" t="s">
        <v>180</v>
      </c>
      <c r="E159" s="77" t="s">
        <v>35</v>
      </c>
      <c r="F159" s="80" t="s">
        <v>98</v>
      </c>
      <c r="G159" s="77">
        <v>1958</v>
      </c>
      <c r="H159" s="81">
        <v>0.04153182870504679</v>
      </c>
      <c r="I159" s="82">
        <v>11</v>
      </c>
      <c r="J159" s="77" t="s">
        <v>400</v>
      </c>
      <c r="K159" s="82">
        <v>10</v>
      </c>
      <c r="L159" s="83">
        <v>11</v>
      </c>
    </row>
    <row r="160" spans="1:12" ht="15">
      <c r="A160" s="77">
        <v>119</v>
      </c>
      <c r="B160" s="78">
        <v>108</v>
      </c>
      <c r="C160" s="78">
        <v>11</v>
      </c>
      <c r="D160" s="79" t="s">
        <v>182</v>
      </c>
      <c r="E160" s="77" t="s">
        <v>35</v>
      </c>
      <c r="F160" s="80" t="s">
        <v>174</v>
      </c>
      <c r="G160" s="77">
        <v>1961</v>
      </c>
      <c r="H160" s="81">
        <v>0.04160127314389683</v>
      </c>
      <c r="I160" s="82">
        <v>10</v>
      </c>
      <c r="J160" s="77" t="s">
        <v>400</v>
      </c>
      <c r="K160" s="82">
        <v>11</v>
      </c>
      <c r="L160" s="83">
        <v>10</v>
      </c>
    </row>
    <row r="161" spans="1:12" ht="15">
      <c r="A161" s="77">
        <v>129</v>
      </c>
      <c r="B161" s="78">
        <v>113</v>
      </c>
      <c r="C161" s="78">
        <v>12</v>
      </c>
      <c r="D161" s="79" t="s">
        <v>193</v>
      </c>
      <c r="E161" s="77" t="s">
        <v>35</v>
      </c>
      <c r="F161" s="80" t="s">
        <v>85</v>
      </c>
      <c r="G161" s="77">
        <v>1961</v>
      </c>
      <c r="H161" s="81">
        <v>0.042353587959951255</v>
      </c>
      <c r="I161" s="82">
        <v>9</v>
      </c>
      <c r="J161" s="77" t="s">
        <v>400</v>
      </c>
      <c r="K161" s="82">
        <v>12</v>
      </c>
      <c r="L161" s="83">
        <v>9</v>
      </c>
    </row>
    <row r="162" spans="1:12" ht="15">
      <c r="A162" s="77">
        <v>139</v>
      </c>
      <c r="B162" s="78">
        <v>123</v>
      </c>
      <c r="C162" s="78">
        <v>13</v>
      </c>
      <c r="D162" s="79" t="s">
        <v>204</v>
      </c>
      <c r="E162" s="77" t="s">
        <v>35</v>
      </c>
      <c r="F162" s="80" t="s">
        <v>205</v>
      </c>
      <c r="G162" s="77">
        <v>1959</v>
      </c>
      <c r="H162" s="81">
        <v>0.04300173610681668</v>
      </c>
      <c r="I162" s="82">
        <v>8</v>
      </c>
      <c r="J162" s="77">
        <v>0</v>
      </c>
      <c r="K162" s="82" t="s">
        <v>404</v>
      </c>
      <c r="L162" s="83" t="s">
        <v>405</v>
      </c>
    </row>
    <row r="163" spans="1:12" ht="15">
      <c r="A163" s="77">
        <v>141</v>
      </c>
      <c r="B163" s="78">
        <v>125</v>
      </c>
      <c r="C163" s="78">
        <v>14</v>
      </c>
      <c r="D163" s="79" t="s">
        <v>207</v>
      </c>
      <c r="E163" s="77" t="s">
        <v>35</v>
      </c>
      <c r="F163" s="80" t="s">
        <v>98</v>
      </c>
      <c r="G163" s="77">
        <v>1959</v>
      </c>
      <c r="H163" s="81">
        <v>0.043094328699226025</v>
      </c>
      <c r="I163" s="82">
        <v>7</v>
      </c>
      <c r="J163" s="77" t="s">
        <v>400</v>
      </c>
      <c r="K163" s="82">
        <v>13</v>
      </c>
      <c r="L163" s="83">
        <v>8</v>
      </c>
    </row>
    <row r="164" spans="1:12" ht="15">
      <c r="A164" s="77">
        <v>147</v>
      </c>
      <c r="B164" s="78">
        <v>130</v>
      </c>
      <c r="C164" s="78">
        <v>15</v>
      </c>
      <c r="D164" s="79" t="s">
        <v>214</v>
      </c>
      <c r="E164" s="77" t="s">
        <v>35</v>
      </c>
      <c r="F164" s="80" t="s">
        <v>215</v>
      </c>
      <c r="G164" s="77">
        <v>1958</v>
      </c>
      <c r="H164" s="81">
        <v>0.04351099536870606</v>
      </c>
      <c r="I164" s="82">
        <v>6</v>
      </c>
      <c r="J164" s="77">
        <v>0</v>
      </c>
      <c r="K164" s="82" t="s">
        <v>404</v>
      </c>
      <c r="L164" s="83" t="s">
        <v>405</v>
      </c>
    </row>
    <row r="165" spans="1:12" ht="15">
      <c r="A165" s="77">
        <v>158</v>
      </c>
      <c r="B165" s="78">
        <v>138</v>
      </c>
      <c r="C165" s="78">
        <v>16</v>
      </c>
      <c r="D165" s="79" t="s">
        <v>226</v>
      </c>
      <c r="E165" s="77" t="s">
        <v>35</v>
      </c>
      <c r="F165" s="80" t="s">
        <v>52</v>
      </c>
      <c r="G165" s="77">
        <v>1957</v>
      </c>
      <c r="H165" s="81">
        <v>0.04477256944664987</v>
      </c>
      <c r="I165" s="82">
        <v>5</v>
      </c>
      <c r="J165" s="77" t="s">
        <v>400</v>
      </c>
      <c r="K165" s="82">
        <v>14</v>
      </c>
      <c r="L165" s="83">
        <v>7</v>
      </c>
    </row>
    <row r="166" spans="1:12" ht="15">
      <c r="A166" s="77">
        <v>175</v>
      </c>
      <c r="B166" s="78">
        <v>150</v>
      </c>
      <c r="C166" s="78">
        <v>17</v>
      </c>
      <c r="D166" s="79" t="s">
        <v>244</v>
      </c>
      <c r="E166" s="77" t="s">
        <v>35</v>
      </c>
      <c r="F166" s="80" t="s">
        <v>98</v>
      </c>
      <c r="G166" s="77">
        <v>1957</v>
      </c>
      <c r="H166" s="81">
        <v>0.0463003472177661</v>
      </c>
      <c r="I166" s="82">
        <v>4</v>
      </c>
      <c r="J166" s="77" t="s">
        <v>400</v>
      </c>
      <c r="K166" s="82">
        <v>15</v>
      </c>
      <c r="L166" s="83">
        <v>6</v>
      </c>
    </row>
    <row r="167" spans="1:12" ht="15">
      <c r="A167" s="77">
        <v>185</v>
      </c>
      <c r="B167" s="78">
        <v>159</v>
      </c>
      <c r="C167" s="78">
        <v>18</v>
      </c>
      <c r="D167" s="79" t="s">
        <v>254</v>
      </c>
      <c r="E167" s="77" t="s">
        <v>35</v>
      </c>
      <c r="F167" s="80" t="s">
        <v>73</v>
      </c>
      <c r="G167" s="77">
        <v>1959</v>
      </c>
      <c r="H167" s="81">
        <v>0.04699479166447418</v>
      </c>
      <c r="I167" s="82">
        <v>3</v>
      </c>
      <c r="J167" s="77" t="s">
        <v>400</v>
      </c>
      <c r="K167" s="82">
        <v>16</v>
      </c>
      <c r="L167" s="83">
        <v>5</v>
      </c>
    </row>
    <row r="168" spans="1:12" ht="15">
      <c r="A168" s="77">
        <v>193</v>
      </c>
      <c r="B168" s="78">
        <v>166</v>
      </c>
      <c r="C168" s="78">
        <v>19</v>
      </c>
      <c r="D168" s="79" t="s">
        <v>262</v>
      </c>
      <c r="E168" s="77" t="s">
        <v>35</v>
      </c>
      <c r="F168" s="80" t="s">
        <v>174</v>
      </c>
      <c r="G168" s="77">
        <v>1961</v>
      </c>
      <c r="H168" s="81">
        <v>0.0477818287035916</v>
      </c>
      <c r="I168" s="82">
        <v>2</v>
      </c>
      <c r="J168" s="77" t="s">
        <v>400</v>
      </c>
      <c r="K168" s="82">
        <v>17</v>
      </c>
      <c r="L168" s="83">
        <v>4</v>
      </c>
    </row>
    <row r="169" spans="1:12" ht="15">
      <c r="A169" s="77">
        <v>195</v>
      </c>
      <c r="B169" s="78">
        <v>167</v>
      </c>
      <c r="C169" s="78">
        <v>20</v>
      </c>
      <c r="D169" s="79" t="s">
        <v>264</v>
      </c>
      <c r="E169" s="77" t="s">
        <v>35</v>
      </c>
      <c r="F169" s="80" t="s">
        <v>49</v>
      </c>
      <c r="G169" s="77">
        <v>1961</v>
      </c>
      <c r="H169" s="81">
        <v>0.047897569442284293</v>
      </c>
      <c r="I169" s="82">
        <v>2</v>
      </c>
      <c r="J169" s="77" t="s">
        <v>400</v>
      </c>
      <c r="K169" s="82">
        <v>18</v>
      </c>
      <c r="L169" s="83">
        <v>3</v>
      </c>
    </row>
    <row r="170" spans="1:12" ht="15">
      <c r="A170" s="77">
        <v>223</v>
      </c>
      <c r="B170" s="78">
        <v>181</v>
      </c>
      <c r="C170" s="78">
        <v>21</v>
      </c>
      <c r="D170" s="79" t="s">
        <v>293</v>
      </c>
      <c r="E170" s="77" t="s">
        <v>35</v>
      </c>
      <c r="F170" s="80" t="s">
        <v>98</v>
      </c>
      <c r="G170" s="77">
        <v>1959</v>
      </c>
      <c r="H170" s="81">
        <v>0.051265624999359716</v>
      </c>
      <c r="I170" s="82">
        <v>2</v>
      </c>
      <c r="J170" s="77" t="s">
        <v>400</v>
      </c>
      <c r="K170" s="82">
        <v>19</v>
      </c>
      <c r="L170" s="83">
        <v>2</v>
      </c>
    </row>
    <row r="171" spans="1:12" ht="15">
      <c r="A171" s="77">
        <v>229</v>
      </c>
      <c r="B171" s="78">
        <v>183</v>
      </c>
      <c r="C171" s="78">
        <v>22</v>
      </c>
      <c r="D171" s="79" t="s">
        <v>299</v>
      </c>
      <c r="E171" s="77" t="s">
        <v>35</v>
      </c>
      <c r="F171" s="80" t="s">
        <v>146</v>
      </c>
      <c r="G171" s="77">
        <v>1957</v>
      </c>
      <c r="H171" s="81">
        <v>0.05191377314622514</v>
      </c>
      <c r="I171" s="82">
        <v>2</v>
      </c>
      <c r="J171" s="77">
        <v>0</v>
      </c>
      <c r="K171" s="82" t="s">
        <v>404</v>
      </c>
      <c r="L171" s="83" t="s">
        <v>405</v>
      </c>
    </row>
    <row r="172" spans="1:12" ht="15">
      <c r="A172" s="77">
        <v>239</v>
      </c>
      <c r="B172" s="78">
        <v>187</v>
      </c>
      <c r="C172" s="78">
        <v>23</v>
      </c>
      <c r="D172" s="79" t="s">
        <v>309</v>
      </c>
      <c r="E172" s="77" t="s">
        <v>35</v>
      </c>
      <c r="F172" s="80" t="s">
        <v>49</v>
      </c>
      <c r="G172" s="77">
        <v>1960</v>
      </c>
      <c r="H172" s="85" t="s">
        <v>413</v>
      </c>
      <c r="I172" s="82">
        <v>2</v>
      </c>
      <c r="J172" s="77" t="s">
        <v>400</v>
      </c>
      <c r="K172" s="82">
        <v>20</v>
      </c>
      <c r="L172" s="83">
        <v>2</v>
      </c>
    </row>
    <row r="173" spans="1:12" ht="15">
      <c r="A173" s="77">
        <v>254</v>
      </c>
      <c r="B173" s="78">
        <v>194</v>
      </c>
      <c r="C173" s="78">
        <v>24</v>
      </c>
      <c r="D173" s="79" t="s">
        <v>324</v>
      </c>
      <c r="E173" s="77" t="s">
        <v>35</v>
      </c>
      <c r="F173" s="80" t="s">
        <v>49</v>
      </c>
      <c r="G173" s="77">
        <v>1961</v>
      </c>
      <c r="H173" s="85" t="s">
        <v>414</v>
      </c>
      <c r="I173" s="82">
        <v>2</v>
      </c>
      <c r="J173" s="77" t="s">
        <v>400</v>
      </c>
      <c r="K173" s="82">
        <v>21</v>
      </c>
      <c r="L173" s="83">
        <v>2</v>
      </c>
    </row>
    <row r="174" spans="1:12" ht="15">
      <c r="A174" s="77">
        <v>255</v>
      </c>
      <c r="B174" s="78">
        <v>195</v>
      </c>
      <c r="C174" s="78">
        <v>25</v>
      </c>
      <c r="D174" s="79" t="s">
        <v>325</v>
      </c>
      <c r="E174" s="77" t="s">
        <v>35</v>
      </c>
      <c r="F174" s="80" t="s">
        <v>36</v>
      </c>
      <c r="G174" s="77">
        <v>1957</v>
      </c>
      <c r="H174" s="85" t="s">
        <v>415</v>
      </c>
      <c r="I174" s="82">
        <v>2</v>
      </c>
      <c r="J174" s="77" t="s">
        <v>400</v>
      </c>
      <c r="K174" s="82">
        <v>22</v>
      </c>
      <c r="L174" s="83">
        <v>2</v>
      </c>
    </row>
    <row r="175" spans="1:12" ht="15">
      <c r="A175" s="77"/>
      <c r="B175" s="78"/>
      <c r="C175" s="78"/>
      <c r="D175" s="84" t="s">
        <v>416</v>
      </c>
      <c r="E175" s="77"/>
      <c r="F175" s="80"/>
      <c r="G175" s="77"/>
      <c r="H175" s="85"/>
      <c r="I175" s="82"/>
      <c r="J175" s="77"/>
      <c r="K175" s="82"/>
      <c r="L175" s="83"/>
    </row>
    <row r="176" spans="1:12" ht="15">
      <c r="A176" s="77">
        <v>27</v>
      </c>
      <c r="B176" s="78">
        <v>26</v>
      </c>
      <c r="C176" s="78">
        <v>1</v>
      </c>
      <c r="D176" s="79" t="s">
        <v>76</v>
      </c>
      <c r="E176" s="77" t="s">
        <v>35</v>
      </c>
      <c r="F176" s="80" t="s">
        <v>77</v>
      </c>
      <c r="G176" s="77">
        <v>1956</v>
      </c>
      <c r="H176" s="81">
        <v>0.03506192129862029</v>
      </c>
      <c r="I176" s="82">
        <v>20</v>
      </c>
      <c r="J176" s="77" t="s">
        <v>400</v>
      </c>
      <c r="K176" s="82">
        <v>1</v>
      </c>
      <c r="L176" s="83">
        <v>20</v>
      </c>
    </row>
    <row r="177" spans="1:12" ht="15">
      <c r="A177" s="77">
        <v>39</v>
      </c>
      <c r="B177" s="78">
        <v>38</v>
      </c>
      <c r="C177" s="78">
        <v>2</v>
      </c>
      <c r="D177" s="79" t="s">
        <v>90</v>
      </c>
      <c r="E177" s="77" t="s">
        <v>35</v>
      </c>
      <c r="F177" s="80" t="s">
        <v>85</v>
      </c>
      <c r="G177" s="77">
        <v>1952</v>
      </c>
      <c r="H177" s="81">
        <v>0.036381365738634486</v>
      </c>
      <c r="I177" s="82">
        <v>19</v>
      </c>
      <c r="J177" s="77" t="s">
        <v>400</v>
      </c>
      <c r="K177" s="82">
        <v>2</v>
      </c>
      <c r="L177" s="83">
        <v>19</v>
      </c>
    </row>
    <row r="178" spans="1:12" ht="15">
      <c r="A178" s="77">
        <v>67</v>
      </c>
      <c r="B178" s="78">
        <v>64</v>
      </c>
      <c r="C178" s="78">
        <v>3</v>
      </c>
      <c r="D178" s="79" t="s">
        <v>125</v>
      </c>
      <c r="E178" s="77" t="s">
        <v>35</v>
      </c>
      <c r="F178" s="80" t="s">
        <v>46</v>
      </c>
      <c r="G178" s="77">
        <v>1955</v>
      </c>
      <c r="H178" s="81">
        <v>0.038707754625647794</v>
      </c>
      <c r="I178" s="82">
        <v>18</v>
      </c>
      <c r="J178" s="77" t="s">
        <v>400</v>
      </c>
      <c r="K178" s="82">
        <v>3</v>
      </c>
      <c r="L178" s="83">
        <v>18</v>
      </c>
    </row>
    <row r="179" spans="1:12" ht="15">
      <c r="A179" s="77">
        <v>88</v>
      </c>
      <c r="B179" s="78">
        <v>81</v>
      </c>
      <c r="C179" s="78">
        <v>4</v>
      </c>
      <c r="D179" s="79" t="s">
        <v>147</v>
      </c>
      <c r="E179" s="77" t="s">
        <v>35</v>
      </c>
      <c r="F179" s="80" t="s">
        <v>148</v>
      </c>
      <c r="G179" s="77">
        <v>1954</v>
      </c>
      <c r="H179" s="81">
        <v>0.03955266203411156</v>
      </c>
      <c r="I179" s="82">
        <v>17</v>
      </c>
      <c r="J179" s="77">
        <v>0</v>
      </c>
      <c r="K179" s="82" t="s">
        <v>404</v>
      </c>
      <c r="L179" s="83" t="s">
        <v>405</v>
      </c>
    </row>
    <row r="180" spans="1:12" ht="15">
      <c r="A180" s="77">
        <v>93</v>
      </c>
      <c r="B180" s="78">
        <v>85</v>
      </c>
      <c r="C180" s="78">
        <v>5</v>
      </c>
      <c r="D180" s="79" t="s">
        <v>154</v>
      </c>
      <c r="E180" s="77" t="s">
        <v>35</v>
      </c>
      <c r="F180" s="80" t="s">
        <v>100</v>
      </c>
      <c r="G180" s="77">
        <v>1953</v>
      </c>
      <c r="H180" s="81">
        <v>0.03992303240374895</v>
      </c>
      <c r="I180" s="82">
        <v>16</v>
      </c>
      <c r="J180" s="77" t="s">
        <v>400</v>
      </c>
      <c r="K180" s="82">
        <v>4</v>
      </c>
      <c r="L180" s="83">
        <v>17</v>
      </c>
    </row>
    <row r="181" spans="1:12" ht="15">
      <c r="A181" s="77">
        <v>110</v>
      </c>
      <c r="B181" s="78">
        <v>99</v>
      </c>
      <c r="C181" s="78">
        <v>6</v>
      </c>
      <c r="D181" s="79" t="s">
        <v>171</v>
      </c>
      <c r="E181" s="77" t="s">
        <v>35</v>
      </c>
      <c r="F181" s="80" t="s">
        <v>36</v>
      </c>
      <c r="G181" s="77">
        <v>1952</v>
      </c>
      <c r="H181" s="81">
        <v>0.041149884258629754</v>
      </c>
      <c r="I181" s="82">
        <v>15</v>
      </c>
      <c r="J181" s="77" t="s">
        <v>400</v>
      </c>
      <c r="K181" s="82">
        <v>5</v>
      </c>
      <c r="L181" s="83">
        <v>16</v>
      </c>
    </row>
    <row r="182" spans="1:12" ht="15">
      <c r="A182" s="77">
        <v>112</v>
      </c>
      <c r="B182" s="78">
        <v>101</v>
      </c>
      <c r="C182" s="78">
        <v>7</v>
      </c>
      <c r="D182" s="79" t="s">
        <v>173</v>
      </c>
      <c r="E182" s="77" t="s">
        <v>35</v>
      </c>
      <c r="F182" s="80" t="s">
        <v>174</v>
      </c>
      <c r="G182" s="77">
        <v>1956</v>
      </c>
      <c r="H182" s="81">
        <v>0.04123090277425945</v>
      </c>
      <c r="I182" s="82">
        <v>14</v>
      </c>
      <c r="J182" s="77" t="s">
        <v>400</v>
      </c>
      <c r="K182" s="82">
        <v>6</v>
      </c>
      <c r="L182" s="83">
        <v>15</v>
      </c>
    </row>
    <row r="183" spans="1:12" ht="15">
      <c r="A183" s="77">
        <v>153</v>
      </c>
      <c r="B183" s="78">
        <v>135</v>
      </c>
      <c r="C183" s="78">
        <v>8</v>
      </c>
      <c r="D183" s="79" t="s">
        <v>221</v>
      </c>
      <c r="E183" s="77" t="s">
        <v>35</v>
      </c>
      <c r="F183" s="80" t="s">
        <v>77</v>
      </c>
      <c r="G183" s="77">
        <v>1952</v>
      </c>
      <c r="H183" s="81">
        <v>0.044228587961697485</v>
      </c>
      <c r="I183" s="82">
        <v>13</v>
      </c>
      <c r="J183" s="77" t="s">
        <v>400</v>
      </c>
      <c r="K183" s="82">
        <v>7</v>
      </c>
      <c r="L183" s="83">
        <v>14</v>
      </c>
    </row>
    <row r="184" spans="1:12" ht="15">
      <c r="A184" s="77">
        <v>155</v>
      </c>
      <c r="B184" s="78">
        <v>137</v>
      </c>
      <c r="C184" s="78">
        <v>9</v>
      </c>
      <c r="D184" s="79" t="s">
        <v>223</v>
      </c>
      <c r="E184" s="77" t="s">
        <v>35</v>
      </c>
      <c r="F184" s="80" t="s">
        <v>85</v>
      </c>
      <c r="G184" s="77">
        <v>1955</v>
      </c>
      <c r="H184" s="81">
        <v>0.044517939815705176</v>
      </c>
      <c r="I184" s="82">
        <v>12</v>
      </c>
      <c r="J184" s="77" t="s">
        <v>400</v>
      </c>
      <c r="K184" s="82">
        <v>8</v>
      </c>
      <c r="L184" s="83">
        <v>13</v>
      </c>
    </row>
    <row r="185" spans="1:12" ht="15">
      <c r="A185" s="77">
        <v>159</v>
      </c>
      <c r="B185" s="78">
        <v>139</v>
      </c>
      <c r="C185" s="78">
        <v>10</v>
      </c>
      <c r="D185" s="79" t="s">
        <v>227</v>
      </c>
      <c r="E185" s="77" t="s">
        <v>35</v>
      </c>
      <c r="F185" s="80" t="s">
        <v>42</v>
      </c>
      <c r="G185" s="77">
        <v>1953</v>
      </c>
      <c r="H185" s="81">
        <v>0.0450966435164446</v>
      </c>
      <c r="I185" s="82">
        <v>11</v>
      </c>
      <c r="J185" s="77" t="s">
        <v>400</v>
      </c>
      <c r="K185" s="82">
        <v>9</v>
      </c>
      <c r="L185" s="83">
        <v>12</v>
      </c>
    </row>
    <row r="186" spans="1:12" ht="15">
      <c r="A186" s="77">
        <v>160</v>
      </c>
      <c r="B186" s="78">
        <v>140</v>
      </c>
      <c r="C186" s="78">
        <v>11</v>
      </c>
      <c r="D186" s="79" t="s">
        <v>228</v>
      </c>
      <c r="E186" s="77" t="s">
        <v>35</v>
      </c>
      <c r="F186" s="80" t="s">
        <v>229</v>
      </c>
      <c r="G186" s="77">
        <v>1956</v>
      </c>
      <c r="H186" s="81">
        <v>0.045258680554979946</v>
      </c>
      <c r="I186" s="82">
        <v>10</v>
      </c>
      <c r="J186" s="77" t="s">
        <v>400</v>
      </c>
      <c r="K186" s="82">
        <v>10</v>
      </c>
      <c r="L186" s="83">
        <v>11</v>
      </c>
    </row>
    <row r="187" spans="1:12" ht="15">
      <c r="A187" s="77">
        <v>174</v>
      </c>
      <c r="B187" s="78">
        <v>149</v>
      </c>
      <c r="C187" s="78">
        <v>12</v>
      </c>
      <c r="D187" s="79" t="s">
        <v>243</v>
      </c>
      <c r="E187" s="77" t="s">
        <v>35</v>
      </c>
      <c r="F187" s="80" t="s">
        <v>73</v>
      </c>
      <c r="G187" s="77">
        <v>1952</v>
      </c>
      <c r="H187" s="81">
        <v>0.04625405092519941</v>
      </c>
      <c r="I187" s="82">
        <v>9</v>
      </c>
      <c r="J187" s="77" t="s">
        <v>400</v>
      </c>
      <c r="K187" s="82">
        <v>11</v>
      </c>
      <c r="L187" s="83">
        <v>10</v>
      </c>
    </row>
    <row r="188" spans="1:12" ht="15">
      <c r="A188" s="77">
        <v>187</v>
      </c>
      <c r="B188" s="78">
        <v>161</v>
      </c>
      <c r="C188" s="78">
        <v>13</v>
      </c>
      <c r="D188" s="79" t="s">
        <v>256</v>
      </c>
      <c r="E188" s="77" t="s">
        <v>35</v>
      </c>
      <c r="F188" s="80" t="s">
        <v>68</v>
      </c>
      <c r="G188" s="77">
        <v>1956</v>
      </c>
      <c r="H188" s="81">
        <v>0.047168402779789176</v>
      </c>
      <c r="I188" s="82">
        <v>8</v>
      </c>
      <c r="J188" s="77" t="s">
        <v>400</v>
      </c>
      <c r="K188" s="82">
        <v>12</v>
      </c>
      <c r="L188" s="83">
        <v>9</v>
      </c>
    </row>
    <row r="189" spans="1:12" ht="15">
      <c r="A189" s="77">
        <v>199</v>
      </c>
      <c r="B189" s="78">
        <v>168</v>
      </c>
      <c r="C189" s="78">
        <v>14</v>
      </c>
      <c r="D189" s="79" t="s">
        <v>268</v>
      </c>
      <c r="E189" s="77" t="s">
        <v>35</v>
      </c>
      <c r="F189" s="80" t="s">
        <v>98</v>
      </c>
      <c r="G189" s="77">
        <v>1953</v>
      </c>
      <c r="H189" s="81">
        <v>0.04805960648081964</v>
      </c>
      <c r="I189" s="82">
        <v>7</v>
      </c>
      <c r="J189" s="77" t="s">
        <v>400</v>
      </c>
      <c r="K189" s="82">
        <v>13</v>
      </c>
      <c r="L189" s="83">
        <v>8</v>
      </c>
    </row>
    <row r="190" spans="1:12" ht="15">
      <c r="A190" s="77">
        <v>201</v>
      </c>
      <c r="B190" s="78">
        <v>170</v>
      </c>
      <c r="C190" s="78">
        <v>15</v>
      </c>
      <c r="D190" s="79" t="s">
        <v>270</v>
      </c>
      <c r="E190" s="77" t="s">
        <v>35</v>
      </c>
      <c r="F190" s="80" t="s">
        <v>198</v>
      </c>
      <c r="G190" s="77">
        <v>1956</v>
      </c>
      <c r="H190" s="81">
        <v>0.04858043981221272</v>
      </c>
      <c r="I190" s="82">
        <v>6</v>
      </c>
      <c r="J190" s="77" t="s">
        <v>400</v>
      </c>
      <c r="K190" s="82">
        <v>14</v>
      </c>
      <c r="L190" s="83">
        <v>7</v>
      </c>
    </row>
    <row r="191" spans="1:12" ht="15">
      <c r="A191" s="77">
        <v>208</v>
      </c>
      <c r="B191" s="78">
        <v>174</v>
      </c>
      <c r="C191" s="78">
        <v>16</v>
      </c>
      <c r="D191" s="79" t="s">
        <v>277</v>
      </c>
      <c r="E191" s="77" t="s">
        <v>35</v>
      </c>
      <c r="F191" s="80" t="s">
        <v>73</v>
      </c>
      <c r="G191" s="77">
        <v>1952</v>
      </c>
      <c r="H191" s="81">
        <v>0.04957581018243218</v>
      </c>
      <c r="I191" s="82">
        <v>5</v>
      </c>
      <c r="J191" s="77" t="s">
        <v>400</v>
      </c>
      <c r="K191" s="82">
        <v>15</v>
      </c>
      <c r="L191" s="83">
        <v>6</v>
      </c>
    </row>
    <row r="192" spans="1:12" ht="15">
      <c r="A192" s="77">
        <v>217</v>
      </c>
      <c r="B192" s="78">
        <v>178</v>
      </c>
      <c r="C192" s="78">
        <v>17</v>
      </c>
      <c r="D192" s="79" t="s">
        <v>286</v>
      </c>
      <c r="E192" s="77" t="s">
        <v>35</v>
      </c>
      <c r="F192" s="80" t="s">
        <v>42</v>
      </c>
      <c r="G192" s="77">
        <v>1955</v>
      </c>
      <c r="H192" s="81">
        <v>0.05079108796053333</v>
      </c>
      <c r="I192" s="82">
        <v>4</v>
      </c>
      <c r="J192" s="77" t="s">
        <v>400</v>
      </c>
      <c r="K192" s="82">
        <v>16</v>
      </c>
      <c r="L192" s="83">
        <v>5</v>
      </c>
    </row>
    <row r="193" spans="1:12" ht="15">
      <c r="A193" s="77">
        <v>220</v>
      </c>
      <c r="B193" s="78">
        <v>180</v>
      </c>
      <c r="C193" s="78">
        <v>18</v>
      </c>
      <c r="D193" s="79" t="s">
        <v>289</v>
      </c>
      <c r="E193" s="77" t="s">
        <v>35</v>
      </c>
      <c r="F193" s="80" t="s">
        <v>290</v>
      </c>
      <c r="G193" s="77">
        <v>1955</v>
      </c>
      <c r="H193" s="81">
        <v>0.051092013891320676</v>
      </c>
      <c r="I193" s="82">
        <v>3</v>
      </c>
      <c r="J193" s="77" t="s">
        <v>400</v>
      </c>
      <c r="K193" s="82">
        <v>17</v>
      </c>
      <c r="L193" s="83">
        <v>4</v>
      </c>
    </row>
    <row r="194" spans="1:12" ht="15">
      <c r="A194" s="77">
        <v>234</v>
      </c>
      <c r="B194" s="78">
        <v>184</v>
      </c>
      <c r="C194" s="78">
        <v>19</v>
      </c>
      <c r="D194" s="79" t="s">
        <v>304</v>
      </c>
      <c r="E194" s="77" t="s">
        <v>35</v>
      </c>
      <c r="F194" s="80" t="s">
        <v>98</v>
      </c>
      <c r="G194" s="77">
        <v>1955</v>
      </c>
      <c r="H194" s="81">
        <v>0.054726273148844484</v>
      </c>
      <c r="I194" s="82">
        <v>2</v>
      </c>
      <c r="J194" s="77" t="s">
        <v>400</v>
      </c>
      <c r="K194" s="82">
        <v>18</v>
      </c>
      <c r="L194" s="83">
        <v>3</v>
      </c>
    </row>
    <row r="195" spans="1:12" ht="15">
      <c r="A195" s="77">
        <v>246</v>
      </c>
      <c r="B195" s="78">
        <v>190</v>
      </c>
      <c r="C195" s="78">
        <v>20</v>
      </c>
      <c r="D195" s="79" t="s">
        <v>316</v>
      </c>
      <c r="E195" s="77" t="s">
        <v>35</v>
      </c>
      <c r="F195" s="80" t="s">
        <v>198</v>
      </c>
      <c r="G195" s="77">
        <v>1956</v>
      </c>
      <c r="H195" s="85" t="s">
        <v>417</v>
      </c>
      <c r="I195" s="82">
        <v>2</v>
      </c>
      <c r="J195" s="77" t="s">
        <v>400</v>
      </c>
      <c r="K195" s="82">
        <v>19</v>
      </c>
      <c r="L195" s="83">
        <v>2</v>
      </c>
    </row>
    <row r="196" spans="1:12" ht="15">
      <c r="A196" s="77"/>
      <c r="B196" s="78"/>
      <c r="C196" s="78"/>
      <c r="D196" s="84" t="s">
        <v>418</v>
      </c>
      <c r="E196" s="77"/>
      <c r="F196" s="80"/>
      <c r="G196" s="77"/>
      <c r="H196" s="85"/>
      <c r="I196" s="82"/>
      <c r="J196" s="77"/>
      <c r="K196" s="82"/>
      <c r="L196" s="83"/>
    </row>
    <row r="197" spans="1:12" ht="15">
      <c r="A197" s="77">
        <v>72</v>
      </c>
      <c r="B197" s="78">
        <v>68</v>
      </c>
      <c r="C197" s="78">
        <v>1</v>
      </c>
      <c r="D197" s="79" t="s">
        <v>130</v>
      </c>
      <c r="E197" s="77" t="s">
        <v>35</v>
      </c>
      <c r="F197" s="80" t="s">
        <v>49</v>
      </c>
      <c r="G197" s="77">
        <v>1949</v>
      </c>
      <c r="H197" s="81">
        <v>0.03893923611030914</v>
      </c>
      <c r="I197" s="82">
        <v>20</v>
      </c>
      <c r="J197" s="77" t="s">
        <v>400</v>
      </c>
      <c r="K197" s="82">
        <v>1</v>
      </c>
      <c r="L197" s="83">
        <v>20</v>
      </c>
    </row>
    <row r="198" spans="1:12" ht="15">
      <c r="A198" s="77">
        <v>115</v>
      </c>
      <c r="B198" s="78">
        <v>104</v>
      </c>
      <c r="C198" s="78">
        <v>2</v>
      </c>
      <c r="D198" s="79" t="s">
        <v>177</v>
      </c>
      <c r="E198" s="77" t="s">
        <v>35</v>
      </c>
      <c r="F198" s="80" t="s">
        <v>77</v>
      </c>
      <c r="G198" s="77">
        <v>1947</v>
      </c>
      <c r="H198" s="81">
        <v>0.04142766203585779</v>
      </c>
      <c r="I198" s="82">
        <v>19</v>
      </c>
      <c r="J198" s="77" t="s">
        <v>400</v>
      </c>
      <c r="K198" s="82">
        <v>2</v>
      </c>
      <c r="L198" s="83">
        <v>19</v>
      </c>
    </row>
    <row r="199" spans="1:12" ht="15">
      <c r="A199" s="77">
        <v>184</v>
      </c>
      <c r="B199" s="78">
        <v>158</v>
      </c>
      <c r="C199" s="78">
        <v>3</v>
      </c>
      <c r="D199" s="79" t="s">
        <v>253</v>
      </c>
      <c r="E199" s="77" t="s">
        <v>35</v>
      </c>
      <c r="F199" s="80" t="s">
        <v>49</v>
      </c>
      <c r="G199" s="77">
        <v>1948</v>
      </c>
      <c r="H199" s="81">
        <v>0.046879050925781485</v>
      </c>
      <c r="I199" s="82">
        <v>18</v>
      </c>
      <c r="J199" s="77" t="s">
        <v>400</v>
      </c>
      <c r="K199" s="82">
        <v>3</v>
      </c>
      <c r="L199" s="83">
        <v>18</v>
      </c>
    </row>
    <row r="200" spans="1:12" ht="15">
      <c r="A200" s="77">
        <v>209</v>
      </c>
      <c r="B200" s="78">
        <v>175</v>
      </c>
      <c r="C200" s="78">
        <v>4</v>
      </c>
      <c r="D200" s="79" t="s">
        <v>278</v>
      </c>
      <c r="E200" s="77" t="s">
        <v>35</v>
      </c>
      <c r="F200" s="80" t="s">
        <v>73</v>
      </c>
      <c r="G200" s="77">
        <v>1950</v>
      </c>
      <c r="H200" s="81">
        <v>0.04985358795966022</v>
      </c>
      <c r="I200" s="82">
        <v>17</v>
      </c>
      <c r="J200" s="77" t="s">
        <v>400</v>
      </c>
      <c r="K200" s="82">
        <v>4</v>
      </c>
      <c r="L200" s="83">
        <v>17</v>
      </c>
    </row>
    <row r="201" spans="1:12" ht="15">
      <c r="A201" s="77">
        <v>227</v>
      </c>
      <c r="B201" s="78">
        <v>182</v>
      </c>
      <c r="C201" s="78">
        <v>5</v>
      </c>
      <c r="D201" s="79" t="s">
        <v>297</v>
      </c>
      <c r="E201" s="77" t="s">
        <v>35</v>
      </c>
      <c r="F201" s="80" t="s">
        <v>49</v>
      </c>
      <c r="G201" s="77">
        <v>1951</v>
      </c>
      <c r="H201" s="81">
        <v>0.051473958330461755</v>
      </c>
      <c r="I201" s="82">
        <v>16</v>
      </c>
      <c r="J201" s="77" t="s">
        <v>400</v>
      </c>
      <c r="K201" s="82">
        <v>5</v>
      </c>
      <c r="L201" s="83">
        <v>16</v>
      </c>
    </row>
    <row r="202" spans="1:12" ht="15">
      <c r="A202" s="77">
        <v>235</v>
      </c>
      <c r="B202" s="78">
        <v>185</v>
      </c>
      <c r="C202" s="78">
        <v>6</v>
      </c>
      <c r="D202" s="79" t="s">
        <v>305</v>
      </c>
      <c r="E202" s="77" t="s">
        <v>35</v>
      </c>
      <c r="F202" s="80" t="s">
        <v>49</v>
      </c>
      <c r="G202" s="77">
        <v>1950</v>
      </c>
      <c r="H202" s="81">
        <v>0.05565219907293795</v>
      </c>
      <c r="I202" s="82">
        <v>15</v>
      </c>
      <c r="J202" s="77" t="s">
        <v>400</v>
      </c>
      <c r="K202" s="82">
        <v>6</v>
      </c>
      <c r="L202" s="83">
        <v>15</v>
      </c>
    </row>
    <row r="203" spans="1:12" ht="15">
      <c r="A203" s="77"/>
      <c r="B203" s="78"/>
      <c r="C203" s="78"/>
      <c r="D203" s="84" t="s">
        <v>419</v>
      </c>
      <c r="E203" s="77"/>
      <c r="F203" s="80"/>
      <c r="G203" s="77"/>
      <c r="H203" s="81"/>
      <c r="I203" s="82"/>
      <c r="J203" s="77"/>
      <c r="K203" s="82"/>
      <c r="L203" s="83"/>
    </row>
    <row r="204" spans="1:12" ht="15">
      <c r="A204" s="77">
        <v>116</v>
      </c>
      <c r="B204" s="78">
        <v>105</v>
      </c>
      <c r="C204" s="78">
        <v>1</v>
      </c>
      <c r="D204" s="79" t="s">
        <v>178</v>
      </c>
      <c r="E204" s="77" t="s">
        <v>35</v>
      </c>
      <c r="F204" s="80" t="s">
        <v>179</v>
      </c>
      <c r="G204" s="77">
        <v>1942</v>
      </c>
      <c r="H204" s="81">
        <v>0.041473958335700445</v>
      </c>
      <c r="I204" s="82">
        <v>20</v>
      </c>
      <c r="J204" s="77">
        <v>0</v>
      </c>
      <c r="K204" s="82" t="s">
        <v>404</v>
      </c>
      <c r="L204" s="83" t="s">
        <v>405</v>
      </c>
    </row>
    <row r="205" spans="1:12" ht="15">
      <c r="A205" s="77">
        <v>134</v>
      </c>
      <c r="B205" s="78">
        <v>118</v>
      </c>
      <c r="C205" s="78">
        <v>2</v>
      </c>
      <c r="D205" s="79" t="s">
        <v>199</v>
      </c>
      <c r="E205" s="77" t="s">
        <v>35</v>
      </c>
      <c r="F205" s="80" t="s">
        <v>42</v>
      </c>
      <c r="G205" s="77">
        <v>1944</v>
      </c>
      <c r="H205" s="81">
        <v>0.04279340277571464</v>
      </c>
      <c r="I205" s="82">
        <v>19</v>
      </c>
      <c r="J205" s="77" t="s">
        <v>400</v>
      </c>
      <c r="K205" s="82">
        <v>1</v>
      </c>
      <c r="L205" s="83">
        <v>20</v>
      </c>
    </row>
    <row r="206" spans="1:12" ht="15">
      <c r="A206" s="77">
        <v>135</v>
      </c>
      <c r="B206" s="78">
        <v>119</v>
      </c>
      <c r="C206" s="78">
        <v>3</v>
      </c>
      <c r="D206" s="79" t="s">
        <v>200</v>
      </c>
      <c r="E206" s="77" t="s">
        <v>35</v>
      </c>
      <c r="F206" s="80" t="s">
        <v>77</v>
      </c>
      <c r="G206" s="77">
        <v>1946</v>
      </c>
      <c r="H206" s="81">
        <v>0.04283969907555729</v>
      </c>
      <c r="I206" s="82">
        <v>18</v>
      </c>
      <c r="J206" s="77" t="s">
        <v>400</v>
      </c>
      <c r="K206" s="82">
        <v>2</v>
      </c>
      <c r="L206" s="83">
        <v>19</v>
      </c>
    </row>
    <row r="207" spans="1:12" ht="15">
      <c r="A207" s="77">
        <v>145</v>
      </c>
      <c r="B207" s="78">
        <v>128</v>
      </c>
      <c r="C207" s="78">
        <v>4</v>
      </c>
      <c r="D207" s="79" t="s">
        <v>211</v>
      </c>
      <c r="E207" s="77" t="s">
        <v>35</v>
      </c>
      <c r="F207" s="80" t="s">
        <v>212</v>
      </c>
      <c r="G207" s="77">
        <v>1941</v>
      </c>
      <c r="H207" s="81">
        <v>0.043418402776296716</v>
      </c>
      <c r="I207" s="82">
        <v>17</v>
      </c>
      <c r="J207" s="77">
        <v>0</v>
      </c>
      <c r="K207" s="82" t="s">
        <v>404</v>
      </c>
      <c r="L207" s="83" t="s">
        <v>405</v>
      </c>
    </row>
    <row r="208" spans="1:12" ht="15">
      <c r="A208" s="77">
        <v>173</v>
      </c>
      <c r="B208" s="78">
        <v>148</v>
      </c>
      <c r="C208" s="78">
        <v>5</v>
      </c>
      <c r="D208" s="79" t="s">
        <v>242</v>
      </c>
      <c r="E208" s="77" t="s">
        <v>35</v>
      </c>
      <c r="F208" s="80" t="s">
        <v>174</v>
      </c>
      <c r="G208" s="77">
        <v>1946</v>
      </c>
      <c r="H208" s="81">
        <v>0.04621932870213641</v>
      </c>
      <c r="I208" s="82">
        <v>16</v>
      </c>
      <c r="J208" s="77" t="s">
        <v>400</v>
      </c>
      <c r="K208" s="82">
        <v>3</v>
      </c>
      <c r="L208" s="83">
        <v>18</v>
      </c>
    </row>
    <row r="209" spans="1:12" ht="15">
      <c r="A209" s="77">
        <v>247</v>
      </c>
      <c r="B209" s="78">
        <v>191</v>
      </c>
      <c r="C209" s="78">
        <v>6</v>
      </c>
      <c r="D209" s="79" t="s">
        <v>317</v>
      </c>
      <c r="E209" s="77" t="s">
        <v>35</v>
      </c>
      <c r="F209" s="80" t="s">
        <v>98</v>
      </c>
      <c r="G209" s="77">
        <v>1943</v>
      </c>
      <c r="H209" s="85" t="s">
        <v>420</v>
      </c>
      <c r="I209" s="82">
        <v>15</v>
      </c>
      <c r="J209" s="77" t="s">
        <v>400</v>
      </c>
      <c r="K209" s="82">
        <v>4</v>
      </c>
      <c r="L209" s="83">
        <v>17</v>
      </c>
    </row>
    <row r="210" spans="1:12" ht="15">
      <c r="A210" s="77">
        <v>251</v>
      </c>
      <c r="B210" s="78">
        <v>193</v>
      </c>
      <c r="C210" s="78">
        <v>7</v>
      </c>
      <c r="D210" s="79" t="s">
        <v>321</v>
      </c>
      <c r="E210" s="77" t="s">
        <v>35</v>
      </c>
      <c r="F210" s="80" t="s">
        <v>49</v>
      </c>
      <c r="G210" s="77">
        <v>1938</v>
      </c>
      <c r="H210" s="85" t="s">
        <v>421</v>
      </c>
      <c r="I210" s="82">
        <v>14</v>
      </c>
      <c r="J210" s="77" t="s">
        <v>400</v>
      </c>
      <c r="K210" s="82">
        <v>5</v>
      </c>
      <c r="L210" s="83">
        <v>16</v>
      </c>
    </row>
    <row r="211" spans="1:12" ht="15">
      <c r="A211" s="77"/>
      <c r="B211" s="78"/>
      <c r="C211" s="78"/>
      <c r="D211" s="84" t="s">
        <v>422</v>
      </c>
      <c r="E211" s="77"/>
      <c r="F211" s="80"/>
      <c r="G211" s="77"/>
      <c r="H211" s="85"/>
      <c r="I211" s="82"/>
      <c r="J211" s="77"/>
      <c r="K211" s="82"/>
      <c r="L211" s="83"/>
    </row>
    <row r="212" spans="1:12" ht="15">
      <c r="A212" s="77"/>
      <c r="B212" s="78"/>
      <c r="C212" s="78"/>
      <c r="D212" s="84" t="s">
        <v>399</v>
      </c>
      <c r="E212" s="77"/>
      <c r="F212" s="80"/>
      <c r="G212" s="77"/>
      <c r="H212" s="85"/>
      <c r="I212" s="82"/>
      <c r="J212" s="77"/>
      <c r="K212" s="82"/>
      <c r="L212" s="83"/>
    </row>
    <row r="213" spans="1:12" ht="15">
      <c r="A213" s="77">
        <v>59</v>
      </c>
      <c r="B213" s="78">
        <v>3</v>
      </c>
      <c r="C213" s="78">
        <v>1</v>
      </c>
      <c r="D213" s="79" t="s">
        <v>115</v>
      </c>
      <c r="E213" s="77" t="s">
        <v>75</v>
      </c>
      <c r="F213" s="80" t="s">
        <v>36</v>
      </c>
      <c r="G213" s="77">
        <v>1993</v>
      </c>
      <c r="H213" s="81">
        <v>0.03790914351702668</v>
      </c>
      <c r="I213" s="82">
        <v>20</v>
      </c>
      <c r="J213" s="77" t="s">
        <v>400</v>
      </c>
      <c r="K213" s="82">
        <v>1</v>
      </c>
      <c r="L213" s="83">
        <v>20</v>
      </c>
    </row>
    <row r="214" spans="1:12" ht="15">
      <c r="A214" s="77">
        <v>192</v>
      </c>
      <c r="B214" s="78">
        <v>27</v>
      </c>
      <c r="C214" s="78">
        <v>2</v>
      </c>
      <c r="D214" s="79" t="s">
        <v>261</v>
      </c>
      <c r="E214" s="77" t="s">
        <v>75</v>
      </c>
      <c r="F214" s="80" t="s">
        <v>46</v>
      </c>
      <c r="G214" s="77">
        <v>1993</v>
      </c>
      <c r="H214" s="81">
        <v>0.04775868055730825</v>
      </c>
      <c r="I214" s="82">
        <v>19</v>
      </c>
      <c r="J214" s="77" t="s">
        <v>400</v>
      </c>
      <c r="K214" s="82">
        <v>2</v>
      </c>
      <c r="L214" s="83">
        <v>19</v>
      </c>
    </row>
    <row r="215" spans="1:12" ht="15">
      <c r="A215" s="77">
        <v>216</v>
      </c>
      <c r="B215" s="78">
        <v>39</v>
      </c>
      <c r="C215" s="78">
        <v>3</v>
      </c>
      <c r="D215" s="79" t="s">
        <v>285</v>
      </c>
      <c r="E215" s="77" t="s">
        <v>75</v>
      </c>
      <c r="F215" s="80" t="s">
        <v>36</v>
      </c>
      <c r="G215" s="77">
        <v>1993</v>
      </c>
      <c r="H215" s="81">
        <v>0.050281828705919906</v>
      </c>
      <c r="I215" s="82">
        <v>18</v>
      </c>
      <c r="J215" s="77" t="s">
        <v>400</v>
      </c>
      <c r="K215" s="82">
        <v>3</v>
      </c>
      <c r="L215" s="83">
        <v>18</v>
      </c>
    </row>
    <row r="216" spans="1:12" ht="15">
      <c r="A216" s="77"/>
      <c r="B216" s="78"/>
      <c r="C216" s="78"/>
      <c r="D216" s="84" t="s">
        <v>401</v>
      </c>
      <c r="E216" s="77"/>
      <c r="F216" s="80"/>
      <c r="G216" s="77"/>
      <c r="H216" s="81"/>
      <c r="I216" s="82"/>
      <c r="J216" s="77"/>
      <c r="K216" s="82"/>
      <c r="L216" s="83"/>
    </row>
    <row r="217" spans="1:12" ht="15">
      <c r="A217" s="77">
        <v>109</v>
      </c>
      <c r="B217" s="78">
        <v>11</v>
      </c>
      <c r="C217" s="78">
        <v>1</v>
      </c>
      <c r="D217" s="79" t="s">
        <v>170</v>
      </c>
      <c r="E217" s="77" t="s">
        <v>75</v>
      </c>
      <c r="F217" s="80" t="s">
        <v>38</v>
      </c>
      <c r="G217" s="77">
        <v>1988</v>
      </c>
      <c r="H217" s="81">
        <v>0.041080439812503755</v>
      </c>
      <c r="I217" s="82">
        <v>20</v>
      </c>
      <c r="J217" s="77" t="s">
        <v>400</v>
      </c>
      <c r="K217" s="82">
        <v>1</v>
      </c>
      <c r="L217" s="83">
        <v>20</v>
      </c>
    </row>
    <row r="218" spans="1:12" ht="15">
      <c r="A218" s="77">
        <v>221</v>
      </c>
      <c r="B218" s="78">
        <v>41</v>
      </c>
      <c r="C218" s="78">
        <v>2</v>
      </c>
      <c r="D218" s="79" t="s">
        <v>291</v>
      </c>
      <c r="E218" s="77" t="s">
        <v>75</v>
      </c>
      <c r="F218" s="80" t="s">
        <v>46</v>
      </c>
      <c r="G218" s="77">
        <v>1988</v>
      </c>
      <c r="H218" s="81">
        <v>0.051230902776296716</v>
      </c>
      <c r="I218" s="82">
        <v>19</v>
      </c>
      <c r="J218" s="77" t="s">
        <v>400</v>
      </c>
      <c r="K218" s="82">
        <v>2</v>
      </c>
      <c r="L218" s="83">
        <v>19</v>
      </c>
    </row>
    <row r="219" spans="1:12" ht="15">
      <c r="A219" s="77"/>
      <c r="B219" s="78"/>
      <c r="C219" s="78"/>
      <c r="D219" s="84" t="s">
        <v>402</v>
      </c>
      <c r="E219" s="77"/>
      <c r="F219" s="80"/>
      <c r="G219" s="77"/>
      <c r="H219" s="81"/>
      <c r="I219" s="82"/>
      <c r="J219" s="77"/>
      <c r="K219" s="82"/>
      <c r="L219" s="83"/>
    </row>
    <row r="220" spans="1:12" ht="15">
      <c r="A220" s="77">
        <v>92</v>
      </c>
      <c r="B220" s="78">
        <v>8</v>
      </c>
      <c r="C220" s="78">
        <v>1</v>
      </c>
      <c r="D220" s="79" t="s">
        <v>153</v>
      </c>
      <c r="E220" s="77" t="s">
        <v>75</v>
      </c>
      <c r="F220" s="80" t="s">
        <v>52</v>
      </c>
      <c r="G220" s="77">
        <v>1983</v>
      </c>
      <c r="H220" s="81">
        <v>0.0398998842574656</v>
      </c>
      <c r="I220" s="82">
        <v>20</v>
      </c>
      <c r="J220" s="77" t="s">
        <v>400</v>
      </c>
      <c r="K220" s="82">
        <v>1</v>
      </c>
      <c r="L220" s="83">
        <v>20</v>
      </c>
    </row>
    <row r="221" spans="1:12" ht="15">
      <c r="A221" s="77">
        <v>152</v>
      </c>
      <c r="B221" s="78">
        <v>18</v>
      </c>
      <c r="C221" s="78">
        <v>2</v>
      </c>
      <c r="D221" s="79" t="s">
        <v>220</v>
      </c>
      <c r="E221" s="77" t="s">
        <v>75</v>
      </c>
      <c r="F221" s="80" t="s">
        <v>36</v>
      </c>
      <c r="G221" s="77">
        <v>1985</v>
      </c>
      <c r="H221" s="81">
        <v>0.044159143515571486</v>
      </c>
      <c r="I221" s="82">
        <v>19</v>
      </c>
      <c r="J221" s="77" t="s">
        <v>400</v>
      </c>
      <c r="K221" s="82">
        <v>2</v>
      </c>
      <c r="L221" s="83">
        <v>19</v>
      </c>
    </row>
    <row r="222" spans="1:12" ht="15">
      <c r="A222" s="77">
        <v>237</v>
      </c>
      <c r="B222" s="78">
        <v>51</v>
      </c>
      <c r="C222" s="78">
        <v>3</v>
      </c>
      <c r="D222" s="79" t="s">
        <v>307</v>
      </c>
      <c r="E222" s="77" t="s">
        <v>75</v>
      </c>
      <c r="F222" s="80" t="s">
        <v>49</v>
      </c>
      <c r="G222" s="77">
        <v>1982</v>
      </c>
      <c r="H222" s="81">
        <v>0.05632349536608672</v>
      </c>
      <c r="I222" s="82">
        <v>18</v>
      </c>
      <c r="J222" s="77" t="s">
        <v>400</v>
      </c>
      <c r="K222" s="82">
        <v>3</v>
      </c>
      <c r="L222" s="83">
        <v>18</v>
      </c>
    </row>
    <row r="223" spans="1:12" ht="15">
      <c r="A223" s="77">
        <v>249</v>
      </c>
      <c r="B223" s="78">
        <v>58</v>
      </c>
      <c r="C223" s="78">
        <v>4</v>
      </c>
      <c r="D223" s="79" t="s">
        <v>319</v>
      </c>
      <c r="E223" s="77" t="s">
        <v>75</v>
      </c>
      <c r="F223" s="80" t="s">
        <v>36</v>
      </c>
      <c r="G223" s="77">
        <v>1984</v>
      </c>
      <c r="H223" s="85" t="s">
        <v>423</v>
      </c>
      <c r="I223" s="82">
        <v>17</v>
      </c>
      <c r="J223" s="77" t="s">
        <v>400</v>
      </c>
      <c r="K223" s="82">
        <v>4</v>
      </c>
      <c r="L223" s="83">
        <v>17</v>
      </c>
    </row>
    <row r="224" spans="1:12" ht="15">
      <c r="A224" s="77">
        <v>256</v>
      </c>
      <c r="B224" s="78">
        <v>61</v>
      </c>
      <c r="C224" s="78">
        <v>5</v>
      </c>
      <c r="D224" s="79" t="s">
        <v>326</v>
      </c>
      <c r="E224" s="77" t="s">
        <v>75</v>
      </c>
      <c r="F224" s="80" t="s">
        <v>36</v>
      </c>
      <c r="G224" s="77">
        <v>1985</v>
      </c>
      <c r="H224" s="85" t="s">
        <v>424</v>
      </c>
      <c r="I224" s="82">
        <v>16</v>
      </c>
      <c r="J224" s="77" t="s">
        <v>400</v>
      </c>
      <c r="K224" s="82">
        <v>5</v>
      </c>
      <c r="L224" s="83">
        <v>16</v>
      </c>
    </row>
    <row r="225" spans="1:12" ht="15">
      <c r="A225" s="77"/>
      <c r="B225" s="78"/>
      <c r="C225" s="78"/>
      <c r="D225" s="84" t="s">
        <v>403</v>
      </c>
      <c r="E225" s="77"/>
      <c r="F225" s="80"/>
      <c r="G225" s="77"/>
      <c r="H225" s="85"/>
      <c r="I225" s="82"/>
      <c r="J225" s="77"/>
      <c r="K225" s="82"/>
      <c r="L225" s="83"/>
    </row>
    <row r="226" spans="1:12" ht="15">
      <c r="A226" s="77">
        <v>47</v>
      </c>
      <c r="B226" s="78">
        <v>2</v>
      </c>
      <c r="C226" s="78">
        <v>1</v>
      </c>
      <c r="D226" s="79" t="s">
        <v>101</v>
      </c>
      <c r="E226" s="77" t="s">
        <v>75</v>
      </c>
      <c r="F226" s="80" t="s">
        <v>102</v>
      </c>
      <c r="G226" s="77">
        <v>1979</v>
      </c>
      <c r="H226" s="81">
        <v>0.036740162038768176</v>
      </c>
      <c r="I226" s="82">
        <v>20</v>
      </c>
      <c r="J226" s="77" t="s">
        <v>400</v>
      </c>
      <c r="K226" s="82">
        <v>1</v>
      </c>
      <c r="L226" s="83">
        <v>20</v>
      </c>
    </row>
    <row r="227" spans="1:12" ht="15">
      <c r="A227" s="77">
        <v>83</v>
      </c>
      <c r="B227" s="78">
        <v>6</v>
      </c>
      <c r="C227" s="78">
        <v>2</v>
      </c>
      <c r="D227" s="79" t="s">
        <v>141</v>
      </c>
      <c r="E227" s="77" t="s">
        <v>75</v>
      </c>
      <c r="F227" s="80" t="s">
        <v>98</v>
      </c>
      <c r="G227" s="77">
        <v>1980</v>
      </c>
      <c r="H227" s="81">
        <v>0.03933275462622987</v>
      </c>
      <c r="I227" s="82">
        <v>19</v>
      </c>
      <c r="J227" s="77" t="s">
        <v>400</v>
      </c>
      <c r="K227" s="82">
        <v>2</v>
      </c>
      <c r="L227" s="83">
        <v>19</v>
      </c>
    </row>
    <row r="228" spans="1:12" ht="15">
      <c r="A228" s="77">
        <v>122</v>
      </c>
      <c r="B228" s="78">
        <v>13</v>
      </c>
      <c r="C228" s="78">
        <v>3</v>
      </c>
      <c r="D228" s="79" t="s">
        <v>186</v>
      </c>
      <c r="E228" s="77" t="s">
        <v>75</v>
      </c>
      <c r="F228" s="80" t="s">
        <v>100</v>
      </c>
      <c r="G228" s="77">
        <v>1977</v>
      </c>
      <c r="H228" s="81">
        <v>0.04172858795936918</v>
      </c>
      <c r="I228" s="82">
        <v>18</v>
      </c>
      <c r="J228" s="77" t="s">
        <v>400</v>
      </c>
      <c r="K228" s="82">
        <v>3</v>
      </c>
      <c r="L228" s="83">
        <v>18</v>
      </c>
    </row>
    <row r="229" spans="1:12" ht="15">
      <c r="A229" s="77">
        <v>181</v>
      </c>
      <c r="B229" s="78">
        <v>26</v>
      </c>
      <c r="C229" s="78">
        <v>4</v>
      </c>
      <c r="D229" s="79" t="s">
        <v>250</v>
      </c>
      <c r="E229" s="77" t="s">
        <v>75</v>
      </c>
      <c r="F229" s="80" t="s">
        <v>49</v>
      </c>
      <c r="G229" s="77">
        <v>1979</v>
      </c>
      <c r="H229" s="81">
        <v>0.04665914351789979</v>
      </c>
      <c r="I229" s="82">
        <v>17</v>
      </c>
      <c r="J229" s="77" t="s">
        <v>400</v>
      </c>
      <c r="K229" s="82">
        <v>4</v>
      </c>
      <c r="L229" s="83">
        <v>17</v>
      </c>
    </row>
    <row r="230" spans="1:12" ht="15">
      <c r="A230" s="77">
        <v>203</v>
      </c>
      <c r="B230" s="78">
        <v>32</v>
      </c>
      <c r="C230" s="78">
        <v>5</v>
      </c>
      <c r="D230" s="79" t="s">
        <v>272</v>
      </c>
      <c r="E230" s="77" t="s">
        <v>75</v>
      </c>
      <c r="F230" s="80" t="s">
        <v>77</v>
      </c>
      <c r="G230" s="77">
        <v>1980</v>
      </c>
      <c r="H230" s="81">
        <v>0.0490896990741021</v>
      </c>
      <c r="I230" s="82">
        <v>16</v>
      </c>
      <c r="J230" s="77" t="s">
        <v>400</v>
      </c>
      <c r="K230" s="82">
        <v>5</v>
      </c>
      <c r="L230" s="83">
        <v>16</v>
      </c>
    </row>
    <row r="231" spans="1:12" ht="15">
      <c r="A231" s="77">
        <v>211</v>
      </c>
      <c r="B231" s="78">
        <v>36</v>
      </c>
      <c r="C231" s="78">
        <v>6</v>
      </c>
      <c r="D231" s="79" t="s">
        <v>280</v>
      </c>
      <c r="E231" s="77" t="s">
        <v>75</v>
      </c>
      <c r="F231" s="80" t="s">
        <v>49</v>
      </c>
      <c r="G231" s="77">
        <v>1977</v>
      </c>
      <c r="H231" s="81">
        <v>0.050061921298038214</v>
      </c>
      <c r="I231" s="82">
        <v>15</v>
      </c>
      <c r="J231" s="77" t="s">
        <v>400</v>
      </c>
      <c r="K231" s="82">
        <v>6</v>
      </c>
      <c r="L231" s="83">
        <v>15</v>
      </c>
    </row>
    <row r="232" spans="1:12" ht="15">
      <c r="A232" s="77">
        <v>230</v>
      </c>
      <c r="B232" s="78">
        <v>47</v>
      </c>
      <c r="C232" s="78">
        <v>7</v>
      </c>
      <c r="D232" s="79" t="s">
        <v>300</v>
      </c>
      <c r="E232" s="77" t="s">
        <v>75</v>
      </c>
      <c r="F232" s="80" t="s">
        <v>36</v>
      </c>
      <c r="G232" s="77">
        <v>1979</v>
      </c>
      <c r="H232" s="81">
        <v>0.052712384254846256</v>
      </c>
      <c r="I232" s="82">
        <v>14</v>
      </c>
      <c r="J232" s="77" t="s">
        <v>400</v>
      </c>
      <c r="K232" s="82">
        <v>7</v>
      </c>
      <c r="L232" s="83">
        <v>14</v>
      </c>
    </row>
    <row r="233" spans="1:12" ht="15">
      <c r="A233" s="77"/>
      <c r="B233" s="78"/>
      <c r="C233" s="78"/>
      <c r="D233" s="84" t="s">
        <v>406</v>
      </c>
      <c r="E233" s="77"/>
      <c r="F233" s="80"/>
      <c r="G233" s="77"/>
      <c r="H233" s="81"/>
      <c r="I233" s="82"/>
      <c r="J233" s="77"/>
      <c r="K233" s="82"/>
      <c r="L233" s="83"/>
    </row>
    <row r="234" spans="1:12" ht="15">
      <c r="A234" s="77">
        <v>120</v>
      </c>
      <c r="B234" s="78">
        <v>12</v>
      </c>
      <c r="C234" s="78">
        <v>1</v>
      </c>
      <c r="D234" s="79" t="s">
        <v>183</v>
      </c>
      <c r="E234" s="77" t="s">
        <v>75</v>
      </c>
      <c r="F234" s="80" t="s">
        <v>184</v>
      </c>
      <c r="G234" s="77">
        <v>1974</v>
      </c>
      <c r="H234" s="81">
        <v>0.041682291666802485</v>
      </c>
      <c r="I234" s="82">
        <v>20</v>
      </c>
      <c r="J234" s="77" t="s">
        <v>400</v>
      </c>
      <c r="K234" s="82">
        <v>1</v>
      </c>
      <c r="L234" s="83">
        <v>20</v>
      </c>
    </row>
    <row r="235" spans="1:12" ht="15">
      <c r="A235" s="77">
        <v>128</v>
      </c>
      <c r="B235" s="78">
        <v>16</v>
      </c>
      <c r="C235" s="78">
        <v>2</v>
      </c>
      <c r="D235" s="79" t="s">
        <v>192</v>
      </c>
      <c r="E235" s="77" t="s">
        <v>75</v>
      </c>
      <c r="F235" s="80" t="s">
        <v>77</v>
      </c>
      <c r="G235" s="77">
        <v>1975</v>
      </c>
      <c r="H235" s="81">
        <v>0.042249421298038214</v>
      </c>
      <c r="I235" s="82">
        <v>19</v>
      </c>
      <c r="J235" s="77" t="s">
        <v>400</v>
      </c>
      <c r="K235" s="82">
        <v>2</v>
      </c>
      <c r="L235" s="83">
        <v>19</v>
      </c>
    </row>
    <row r="236" spans="1:12" ht="15">
      <c r="A236" s="77">
        <v>167</v>
      </c>
      <c r="B236" s="78">
        <v>23</v>
      </c>
      <c r="C236" s="78">
        <v>3</v>
      </c>
      <c r="D236" s="79" t="s">
        <v>236</v>
      </c>
      <c r="E236" s="77" t="s">
        <v>75</v>
      </c>
      <c r="F236" s="80" t="s">
        <v>49</v>
      </c>
      <c r="G236" s="77">
        <v>1972</v>
      </c>
      <c r="H236" s="81">
        <v>0.04589525462506572</v>
      </c>
      <c r="I236" s="82">
        <v>18</v>
      </c>
      <c r="J236" s="77" t="s">
        <v>400</v>
      </c>
      <c r="K236" s="82">
        <v>3</v>
      </c>
      <c r="L236" s="83">
        <v>18</v>
      </c>
    </row>
    <row r="237" spans="1:12" ht="15">
      <c r="A237" s="77">
        <v>194</v>
      </c>
      <c r="B237" s="78">
        <v>28</v>
      </c>
      <c r="C237" s="78">
        <v>4</v>
      </c>
      <c r="D237" s="79" t="s">
        <v>263</v>
      </c>
      <c r="E237" s="77" t="s">
        <v>75</v>
      </c>
      <c r="F237" s="80" t="s">
        <v>49</v>
      </c>
      <c r="G237" s="77">
        <v>1972</v>
      </c>
      <c r="H237" s="81">
        <v>0.047874421296000946</v>
      </c>
      <c r="I237" s="82">
        <v>17</v>
      </c>
      <c r="J237" s="77" t="s">
        <v>400</v>
      </c>
      <c r="K237" s="82">
        <v>4</v>
      </c>
      <c r="L237" s="83">
        <v>17</v>
      </c>
    </row>
    <row r="238" spans="1:12" ht="15">
      <c r="A238" s="77">
        <v>215</v>
      </c>
      <c r="B238" s="78">
        <v>38</v>
      </c>
      <c r="C238" s="78">
        <v>5</v>
      </c>
      <c r="D238" s="79" t="s">
        <v>284</v>
      </c>
      <c r="E238" s="77" t="s">
        <v>75</v>
      </c>
      <c r="F238" s="80" t="s">
        <v>36</v>
      </c>
      <c r="G238" s="77">
        <v>1973</v>
      </c>
      <c r="H238" s="81">
        <v>0.0502586805523606</v>
      </c>
      <c r="I238" s="82">
        <v>16</v>
      </c>
      <c r="J238" s="77" t="s">
        <v>400</v>
      </c>
      <c r="K238" s="82">
        <v>5</v>
      </c>
      <c r="L238" s="83">
        <v>16</v>
      </c>
    </row>
    <row r="239" spans="1:12" ht="15">
      <c r="A239" s="77">
        <v>225</v>
      </c>
      <c r="B239" s="78">
        <v>44</v>
      </c>
      <c r="C239" s="78">
        <v>6</v>
      </c>
      <c r="D239" s="79" t="s">
        <v>295</v>
      </c>
      <c r="E239" s="77" t="s">
        <v>75</v>
      </c>
      <c r="F239" s="80" t="s">
        <v>49</v>
      </c>
      <c r="G239" s="77">
        <v>1974</v>
      </c>
      <c r="H239" s="81">
        <v>0.05135821759176906</v>
      </c>
      <c r="I239" s="82">
        <v>15</v>
      </c>
      <c r="J239" s="77" t="s">
        <v>400</v>
      </c>
      <c r="K239" s="82">
        <v>6</v>
      </c>
      <c r="L239" s="83">
        <v>15</v>
      </c>
    </row>
    <row r="240" spans="1:12" ht="15">
      <c r="A240" s="77">
        <v>226</v>
      </c>
      <c r="B240" s="78">
        <v>45</v>
      </c>
      <c r="C240" s="78">
        <v>7</v>
      </c>
      <c r="D240" s="79" t="s">
        <v>296</v>
      </c>
      <c r="E240" s="77" t="s">
        <v>75</v>
      </c>
      <c r="F240" s="80" t="s">
        <v>36</v>
      </c>
      <c r="G240" s="77">
        <v>1976</v>
      </c>
      <c r="H240" s="81">
        <v>0.051439236107398756</v>
      </c>
      <c r="I240" s="82">
        <v>14</v>
      </c>
      <c r="J240" s="77" t="s">
        <v>400</v>
      </c>
      <c r="K240" s="82">
        <v>7</v>
      </c>
      <c r="L240" s="83">
        <v>14</v>
      </c>
    </row>
    <row r="241" spans="1:12" ht="15">
      <c r="A241" s="77">
        <v>241</v>
      </c>
      <c r="B241" s="78">
        <v>53</v>
      </c>
      <c r="C241" s="78">
        <v>8</v>
      </c>
      <c r="D241" s="79" t="s">
        <v>311</v>
      </c>
      <c r="E241" s="77" t="s">
        <v>75</v>
      </c>
      <c r="F241" s="80" t="s">
        <v>148</v>
      </c>
      <c r="G241" s="77">
        <v>1973</v>
      </c>
      <c r="H241" s="85" t="s">
        <v>425</v>
      </c>
      <c r="I241" s="82">
        <v>13</v>
      </c>
      <c r="J241" s="77">
        <v>0</v>
      </c>
      <c r="K241" s="82" t="s">
        <v>404</v>
      </c>
      <c r="L241" s="83" t="s">
        <v>405</v>
      </c>
    </row>
    <row r="242" spans="1:12" ht="15">
      <c r="A242" s="77"/>
      <c r="B242" s="78"/>
      <c r="C242" s="78"/>
      <c r="D242" s="84" t="s">
        <v>407</v>
      </c>
      <c r="E242" s="77"/>
      <c r="F242" s="80"/>
      <c r="G242" s="77"/>
      <c r="H242" s="85"/>
      <c r="I242" s="82"/>
      <c r="J242" s="77"/>
      <c r="K242" s="82"/>
      <c r="L242" s="83"/>
    </row>
    <row r="243" spans="1:12" ht="15">
      <c r="A243" s="77">
        <v>26</v>
      </c>
      <c r="B243" s="78">
        <v>1</v>
      </c>
      <c r="C243" s="78">
        <v>1</v>
      </c>
      <c r="D243" s="79" t="s">
        <v>74</v>
      </c>
      <c r="E243" s="77" t="s">
        <v>75</v>
      </c>
      <c r="F243" s="80" t="s">
        <v>36</v>
      </c>
      <c r="G243" s="77">
        <v>1967</v>
      </c>
      <c r="H243" s="81">
        <v>0.03483043981395895</v>
      </c>
      <c r="I243" s="82">
        <v>20</v>
      </c>
      <c r="J243" s="77" t="s">
        <v>400</v>
      </c>
      <c r="K243" s="82">
        <v>1</v>
      </c>
      <c r="L243" s="83">
        <v>20</v>
      </c>
    </row>
    <row r="244" spans="1:12" ht="15">
      <c r="A244" s="77">
        <v>68</v>
      </c>
      <c r="B244" s="78">
        <v>4</v>
      </c>
      <c r="C244" s="78">
        <v>2</v>
      </c>
      <c r="D244" s="79" t="s">
        <v>126</v>
      </c>
      <c r="E244" s="77" t="s">
        <v>75</v>
      </c>
      <c r="F244" s="80" t="s">
        <v>98</v>
      </c>
      <c r="G244" s="77">
        <v>1968</v>
      </c>
      <c r="H244" s="81">
        <v>0.0387309027792071</v>
      </c>
      <c r="I244" s="82">
        <v>19</v>
      </c>
      <c r="J244" s="77" t="s">
        <v>400</v>
      </c>
      <c r="K244" s="82">
        <v>2</v>
      </c>
      <c r="L244" s="83">
        <v>19</v>
      </c>
    </row>
    <row r="245" spans="1:12" ht="15">
      <c r="A245" s="77">
        <v>100</v>
      </c>
      <c r="B245" s="78">
        <v>9</v>
      </c>
      <c r="C245" s="78">
        <v>3</v>
      </c>
      <c r="D245" s="79" t="s">
        <v>161</v>
      </c>
      <c r="E245" s="77" t="s">
        <v>75</v>
      </c>
      <c r="F245" s="80" t="s">
        <v>52</v>
      </c>
      <c r="G245" s="77">
        <v>1971</v>
      </c>
      <c r="H245" s="81">
        <v>0.04055960648111068</v>
      </c>
      <c r="I245" s="82">
        <v>18</v>
      </c>
      <c r="J245" s="77" t="s">
        <v>400</v>
      </c>
      <c r="K245" s="82">
        <v>3</v>
      </c>
      <c r="L245" s="83">
        <v>18</v>
      </c>
    </row>
    <row r="246" spans="1:12" ht="15">
      <c r="A246" s="77">
        <v>103</v>
      </c>
      <c r="B246" s="78">
        <v>10</v>
      </c>
      <c r="C246" s="78">
        <v>4</v>
      </c>
      <c r="D246" s="79" t="s">
        <v>164</v>
      </c>
      <c r="E246" s="77" t="s">
        <v>75</v>
      </c>
      <c r="F246" s="80" t="s">
        <v>77</v>
      </c>
      <c r="G246" s="77">
        <v>1971</v>
      </c>
      <c r="H246" s="81">
        <v>0.04067534721980337</v>
      </c>
      <c r="I246" s="82">
        <v>17</v>
      </c>
      <c r="J246" s="77" t="s">
        <v>400</v>
      </c>
      <c r="K246" s="82">
        <v>4</v>
      </c>
      <c r="L246" s="83">
        <v>17</v>
      </c>
    </row>
    <row r="247" spans="1:12" ht="15">
      <c r="A247" s="77">
        <v>124</v>
      </c>
      <c r="B247" s="78">
        <v>14</v>
      </c>
      <c r="C247" s="78">
        <v>5</v>
      </c>
      <c r="D247" s="79" t="s">
        <v>188</v>
      </c>
      <c r="E247" s="77" t="s">
        <v>75</v>
      </c>
      <c r="F247" s="80" t="s">
        <v>49</v>
      </c>
      <c r="G247" s="77">
        <v>1971</v>
      </c>
      <c r="H247" s="81">
        <v>0.04190219907468418</v>
      </c>
      <c r="I247" s="82">
        <v>16</v>
      </c>
      <c r="J247" s="77" t="s">
        <v>400</v>
      </c>
      <c r="K247" s="82">
        <v>5</v>
      </c>
      <c r="L247" s="83">
        <v>16</v>
      </c>
    </row>
    <row r="248" spans="1:12" ht="15">
      <c r="A248" s="77">
        <v>165</v>
      </c>
      <c r="B248" s="78">
        <v>22</v>
      </c>
      <c r="C248" s="78">
        <v>6</v>
      </c>
      <c r="D248" s="79" t="s">
        <v>234</v>
      </c>
      <c r="E248" s="77" t="s">
        <v>75</v>
      </c>
      <c r="F248" s="80" t="s">
        <v>93</v>
      </c>
      <c r="G248" s="77">
        <v>1970</v>
      </c>
      <c r="H248" s="81">
        <v>0.04565219907090068</v>
      </c>
      <c r="I248" s="82">
        <v>15</v>
      </c>
      <c r="J248" s="77" t="s">
        <v>400</v>
      </c>
      <c r="K248" s="82">
        <v>6</v>
      </c>
      <c r="L248" s="83">
        <v>15</v>
      </c>
    </row>
    <row r="249" spans="1:12" ht="15">
      <c r="A249" s="77">
        <v>169</v>
      </c>
      <c r="B249" s="78">
        <v>24</v>
      </c>
      <c r="C249" s="78">
        <v>7</v>
      </c>
      <c r="D249" s="79" t="s">
        <v>238</v>
      </c>
      <c r="E249" s="77" t="s">
        <v>75</v>
      </c>
      <c r="F249" s="80" t="s">
        <v>38</v>
      </c>
      <c r="G249" s="77">
        <v>1969</v>
      </c>
      <c r="H249" s="81">
        <v>0.045999421294254716</v>
      </c>
      <c r="I249" s="82">
        <v>14</v>
      </c>
      <c r="J249" s="77" t="s">
        <v>400</v>
      </c>
      <c r="K249" s="82">
        <v>7</v>
      </c>
      <c r="L249" s="83">
        <v>14</v>
      </c>
    </row>
    <row r="250" spans="1:12" ht="15">
      <c r="A250" s="77">
        <v>170</v>
      </c>
      <c r="B250" s="78">
        <v>25</v>
      </c>
      <c r="C250" s="78">
        <v>8</v>
      </c>
      <c r="D250" s="79" t="s">
        <v>239</v>
      </c>
      <c r="E250" s="77" t="s">
        <v>75</v>
      </c>
      <c r="F250" s="80" t="s">
        <v>38</v>
      </c>
      <c r="G250" s="77">
        <v>1971</v>
      </c>
      <c r="H250" s="81">
        <v>0.04605729166360106</v>
      </c>
      <c r="I250" s="82">
        <v>13</v>
      </c>
      <c r="J250" s="77" t="s">
        <v>400</v>
      </c>
      <c r="K250" s="82">
        <v>8</v>
      </c>
      <c r="L250" s="83">
        <v>13</v>
      </c>
    </row>
    <row r="251" spans="1:12" ht="15">
      <c r="A251" s="77">
        <v>196</v>
      </c>
      <c r="B251" s="78">
        <v>29</v>
      </c>
      <c r="C251" s="78">
        <v>9</v>
      </c>
      <c r="D251" s="79" t="s">
        <v>265</v>
      </c>
      <c r="E251" s="77" t="s">
        <v>75</v>
      </c>
      <c r="F251" s="80" t="s">
        <v>148</v>
      </c>
      <c r="G251" s="77">
        <v>1969</v>
      </c>
      <c r="H251" s="81">
        <v>0.04792071758856764</v>
      </c>
      <c r="I251" s="82">
        <v>12</v>
      </c>
      <c r="J251" s="77">
        <v>0</v>
      </c>
      <c r="K251" s="82" t="s">
        <v>404</v>
      </c>
      <c r="L251" s="83" t="s">
        <v>405</v>
      </c>
    </row>
    <row r="252" spans="1:12" ht="15">
      <c r="A252" s="77">
        <v>197</v>
      </c>
      <c r="B252" s="78">
        <v>30</v>
      </c>
      <c r="C252" s="78">
        <v>10</v>
      </c>
      <c r="D252" s="79" t="s">
        <v>266</v>
      </c>
      <c r="E252" s="77" t="s">
        <v>75</v>
      </c>
      <c r="F252" s="80" t="s">
        <v>46</v>
      </c>
      <c r="G252" s="77">
        <v>1967</v>
      </c>
      <c r="H252" s="81">
        <v>0.04793229166534729</v>
      </c>
      <c r="I252" s="82">
        <v>11</v>
      </c>
      <c r="J252" s="77" t="s">
        <v>400</v>
      </c>
      <c r="K252" s="82">
        <v>9</v>
      </c>
      <c r="L252" s="83">
        <v>12</v>
      </c>
    </row>
    <row r="253" spans="1:12" ht="15">
      <c r="A253" s="77">
        <v>219</v>
      </c>
      <c r="B253" s="78">
        <v>40</v>
      </c>
      <c r="C253" s="78">
        <v>11</v>
      </c>
      <c r="D253" s="79" t="s">
        <v>288</v>
      </c>
      <c r="E253" s="77" t="s">
        <v>75</v>
      </c>
      <c r="F253" s="80" t="s">
        <v>49</v>
      </c>
      <c r="G253" s="77">
        <v>1968</v>
      </c>
      <c r="H253" s="81">
        <v>0.051057291668257676</v>
      </c>
      <c r="I253" s="82">
        <v>10</v>
      </c>
      <c r="J253" s="77" t="s">
        <v>400</v>
      </c>
      <c r="K253" s="82">
        <v>10</v>
      </c>
      <c r="L253" s="83">
        <v>11</v>
      </c>
    </row>
    <row r="254" spans="1:12" ht="15">
      <c r="A254" s="77">
        <v>228</v>
      </c>
      <c r="B254" s="78">
        <v>46</v>
      </c>
      <c r="C254" s="78">
        <v>12</v>
      </c>
      <c r="D254" s="79" t="s">
        <v>298</v>
      </c>
      <c r="E254" s="77" t="s">
        <v>75</v>
      </c>
      <c r="F254" s="80" t="s">
        <v>148</v>
      </c>
      <c r="G254" s="77">
        <v>1970</v>
      </c>
      <c r="H254" s="81">
        <v>0.05189062499994179</v>
      </c>
      <c r="I254" s="82">
        <v>9</v>
      </c>
      <c r="J254" s="77">
        <v>0</v>
      </c>
      <c r="K254" s="82" t="s">
        <v>404</v>
      </c>
      <c r="L254" s="83" t="s">
        <v>405</v>
      </c>
    </row>
    <row r="255" spans="1:12" ht="15">
      <c r="A255" s="77">
        <v>231</v>
      </c>
      <c r="B255" s="78">
        <v>48</v>
      </c>
      <c r="C255" s="78">
        <v>13</v>
      </c>
      <c r="D255" s="79" t="s">
        <v>301</v>
      </c>
      <c r="E255" s="77" t="s">
        <v>75</v>
      </c>
      <c r="F255" s="80" t="s">
        <v>290</v>
      </c>
      <c r="G255" s="77">
        <v>1967</v>
      </c>
      <c r="H255" s="81">
        <v>0.05353414351702668</v>
      </c>
      <c r="I255" s="82">
        <v>8</v>
      </c>
      <c r="J255" s="77" t="s">
        <v>400</v>
      </c>
      <c r="K255" s="82">
        <v>11</v>
      </c>
      <c r="L255" s="83">
        <v>10</v>
      </c>
    </row>
    <row r="256" spans="1:12" ht="15">
      <c r="A256" s="77">
        <v>238</v>
      </c>
      <c r="B256" s="78">
        <v>52</v>
      </c>
      <c r="C256" s="78">
        <v>14</v>
      </c>
      <c r="D256" s="79" t="s">
        <v>308</v>
      </c>
      <c r="E256" s="77" t="s">
        <v>75</v>
      </c>
      <c r="F256" s="80" t="s">
        <v>49</v>
      </c>
      <c r="G256" s="77">
        <v>1970</v>
      </c>
      <c r="H256" s="85" t="s">
        <v>426</v>
      </c>
      <c r="I256" s="82">
        <v>7</v>
      </c>
      <c r="J256" s="77" t="s">
        <v>400</v>
      </c>
      <c r="K256" s="82">
        <v>12</v>
      </c>
      <c r="L256" s="83">
        <v>9</v>
      </c>
    </row>
    <row r="257" spans="1:12" ht="15">
      <c r="A257" s="77">
        <v>245</v>
      </c>
      <c r="B257" s="78">
        <v>56</v>
      </c>
      <c r="C257" s="78">
        <v>15</v>
      </c>
      <c r="D257" s="79" t="s">
        <v>315</v>
      </c>
      <c r="E257" s="77" t="s">
        <v>75</v>
      </c>
      <c r="F257" s="80" t="s">
        <v>198</v>
      </c>
      <c r="G257" s="77">
        <v>1967</v>
      </c>
      <c r="H257" s="85" t="s">
        <v>427</v>
      </c>
      <c r="I257" s="82">
        <v>6</v>
      </c>
      <c r="J257" s="77" t="s">
        <v>400</v>
      </c>
      <c r="K257" s="82">
        <v>13</v>
      </c>
      <c r="L257" s="83">
        <v>8</v>
      </c>
    </row>
    <row r="258" spans="1:12" ht="15">
      <c r="A258" s="77"/>
      <c r="B258" s="78"/>
      <c r="C258" s="78"/>
      <c r="D258" s="84" t="s">
        <v>408</v>
      </c>
      <c r="E258" s="77"/>
      <c r="F258" s="80"/>
      <c r="G258" s="77"/>
      <c r="H258" s="85"/>
      <c r="I258" s="82"/>
      <c r="J258" s="77"/>
      <c r="K258" s="82"/>
      <c r="L258" s="83"/>
    </row>
    <row r="259" spans="1:12" ht="15">
      <c r="A259" s="77">
        <v>78</v>
      </c>
      <c r="B259" s="78">
        <v>5</v>
      </c>
      <c r="C259" s="78">
        <v>1</v>
      </c>
      <c r="D259" s="79" t="s">
        <v>136</v>
      </c>
      <c r="E259" s="77" t="s">
        <v>75</v>
      </c>
      <c r="F259" s="80" t="s">
        <v>42</v>
      </c>
      <c r="G259" s="77">
        <v>1966</v>
      </c>
      <c r="H259" s="81">
        <v>0.03926331018737983</v>
      </c>
      <c r="I259" s="82">
        <v>20</v>
      </c>
      <c r="J259" s="77" t="s">
        <v>400</v>
      </c>
      <c r="K259" s="82">
        <v>1</v>
      </c>
      <c r="L259" s="83">
        <v>20</v>
      </c>
    </row>
    <row r="260" spans="1:12" ht="15">
      <c r="A260" s="77">
        <v>127</v>
      </c>
      <c r="B260" s="78">
        <v>15</v>
      </c>
      <c r="C260" s="78">
        <v>2</v>
      </c>
      <c r="D260" s="79" t="s">
        <v>191</v>
      </c>
      <c r="E260" s="77" t="s">
        <v>75</v>
      </c>
      <c r="F260" s="80" t="s">
        <v>49</v>
      </c>
      <c r="G260" s="77">
        <v>1966</v>
      </c>
      <c r="H260" s="81">
        <v>0.04199479166709352</v>
      </c>
      <c r="I260" s="82">
        <v>19</v>
      </c>
      <c r="J260" s="77" t="s">
        <v>400</v>
      </c>
      <c r="K260" s="82">
        <v>2</v>
      </c>
      <c r="L260" s="83">
        <v>19</v>
      </c>
    </row>
    <row r="261" spans="1:12" ht="15">
      <c r="A261" s="77">
        <v>198</v>
      </c>
      <c r="B261" s="78">
        <v>31</v>
      </c>
      <c r="C261" s="78">
        <v>3</v>
      </c>
      <c r="D261" s="79" t="s">
        <v>267</v>
      </c>
      <c r="E261" s="77" t="s">
        <v>75</v>
      </c>
      <c r="F261" s="80" t="s">
        <v>215</v>
      </c>
      <c r="G261" s="77">
        <v>1962</v>
      </c>
      <c r="H261" s="81">
        <v>0.048048032404039986</v>
      </c>
      <c r="I261" s="82">
        <v>18</v>
      </c>
      <c r="J261" s="77">
        <v>0</v>
      </c>
      <c r="K261" s="82" t="s">
        <v>404</v>
      </c>
      <c r="L261" s="83" t="s">
        <v>405</v>
      </c>
    </row>
    <row r="262" spans="1:12" ht="15">
      <c r="A262" s="77">
        <v>206</v>
      </c>
      <c r="B262" s="78">
        <v>33</v>
      </c>
      <c r="C262" s="78">
        <v>4</v>
      </c>
      <c r="D262" s="79" t="s">
        <v>275</v>
      </c>
      <c r="E262" s="77" t="s">
        <v>75</v>
      </c>
      <c r="F262" s="80" t="s">
        <v>85</v>
      </c>
      <c r="G262" s="77">
        <v>1962</v>
      </c>
      <c r="H262" s="81">
        <v>0.04941377314389683</v>
      </c>
      <c r="I262" s="82">
        <v>17</v>
      </c>
      <c r="J262" s="77" t="s">
        <v>400</v>
      </c>
      <c r="K262" s="82">
        <v>3</v>
      </c>
      <c r="L262" s="83">
        <v>18</v>
      </c>
    </row>
    <row r="263" spans="1:12" ht="15">
      <c r="A263" s="77">
        <v>212</v>
      </c>
      <c r="B263" s="78">
        <v>37</v>
      </c>
      <c r="C263" s="78">
        <v>5</v>
      </c>
      <c r="D263" s="79" t="s">
        <v>281</v>
      </c>
      <c r="E263" s="77" t="s">
        <v>75</v>
      </c>
      <c r="F263" s="80" t="s">
        <v>49</v>
      </c>
      <c r="G263" s="77">
        <v>1965</v>
      </c>
      <c r="H263" s="81">
        <v>0.05021238425979391</v>
      </c>
      <c r="I263" s="82">
        <v>16</v>
      </c>
      <c r="J263" s="77" t="s">
        <v>400</v>
      </c>
      <c r="K263" s="82">
        <v>4</v>
      </c>
      <c r="L263" s="83">
        <v>17</v>
      </c>
    </row>
    <row r="264" spans="1:12" ht="15">
      <c r="A264" s="77">
        <v>222</v>
      </c>
      <c r="B264" s="78">
        <v>42</v>
      </c>
      <c r="C264" s="78">
        <v>6</v>
      </c>
      <c r="D264" s="79" t="s">
        <v>292</v>
      </c>
      <c r="E264" s="77" t="s">
        <v>75</v>
      </c>
      <c r="F264" s="80" t="s">
        <v>77</v>
      </c>
      <c r="G264" s="77">
        <v>1966</v>
      </c>
      <c r="H264" s="81">
        <v>0.05124247685307637</v>
      </c>
      <c r="I264" s="82">
        <v>15</v>
      </c>
      <c r="J264" s="77" t="s">
        <v>400</v>
      </c>
      <c r="K264" s="82">
        <v>5</v>
      </c>
      <c r="L264" s="83">
        <v>16</v>
      </c>
    </row>
    <row r="265" spans="1:12" ht="15">
      <c r="A265" s="77">
        <v>224</v>
      </c>
      <c r="B265" s="78">
        <v>43</v>
      </c>
      <c r="C265" s="78">
        <v>7</v>
      </c>
      <c r="D265" s="79" t="s">
        <v>294</v>
      </c>
      <c r="E265" s="77" t="s">
        <v>75</v>
      </c>
      <c r="F265" s="80" t="s">
        <v>42</v>
      </c>
      <c r="G265" s="77">
        <v>1962</v>
      </c>
      <c r="H265" s="81">
        <v>0.051335069445485715</v>
      </c>
      <c r="I265" s="82">
        <v>14</v>
      </c>
      <c r="J265" s="77" t="s">
        <v>400</v>
      </c>
      <c r="K265" s="82">
        <v>6</v>
      </c>
      <c r="L265" s="83">
        <v>15</v>
      </c>
    </row>
    <row r="266" spans="1:12" ht="15">
      <c r="A266" s="77">
        <v>233</v>
      </c>
      <c r="B266" s="78">
        <v>50</v>
      </c>
      <c r="C266" s="78">
        <v>8</v>
      </c>
      <c r="D266" s="79" t="s">
        <v>303</v>
      </c>
      <c r="E266" s="77" t="s">
        <v>75</v>
      </c>
      <c r="F266" s="80" t="s">
        <v>42</v>
      </c>
      <c r="G266" s="77">
        <v>1962</v>
      </c>
      <c r="H266" s="81">
        <v>0.054691550925781485</v>
      </c>
      <c r="I266" s="82">
        <v>13</v>
      </c>
      <c r="J266" s="77" t="s">
        <v>400</v>
      </c>
      <c r="K266" s="82">
        <v>7</v>
      </c>
      <c r="L266" s="83">
        <v>14</v>
      </c>
    </row>
    <row r="267" spans="1:12" ht="15">
      <c r="A267" s="77">
        <v>242</v>
      </c>
      <c r="B267" s="78">
        <v>54</v>
      </c>
      <c r="C267" s="78">
        <v>9</v>
      </c>
      <c r="D267" s="79" t="s">
        <v>312</v>
      </c>
      <c r="E267" s="77" t="s">
        <v>75</v>
      </c>
      <c r="F267" s="80" t="s">
        <v>49</v>
      </c>
      <c r="G267" s="77">
        <v>1965</v>
      </c>
      <c r="H267" s="85" t="s">
        <v>428</v>
      </c>
      <c r="I267" s="82">
        <v>12</v>
      </c>
      <c r="J267" s="77" t="s">
        <v>400</v>
      </c>
      <c r="K267" s="82">
        <v>8</v>
      </c>
      <c r="L267" s="83">
        <v>13</v>
      </c>
    </row>
    <row r="268" spans="1:12" ht="15">
      <c r="A268" s="77">
        <v>243</v>
      </c>
      <c r="B268" s="78">
        <v>55</v>
      </c>
      <c r="C268" s="78">
        <v>10</v>
      </c>
      <c r="D268" s="79" t="s">
        <v>313</v>
      </c>
      <c r="E268" s="77" t="s">
        <v>75</v>
      </c>
      <c r="F268" s="80" t="s">
        <v>36</v>
      </c>
      <c r="G268" s="77">
        <v>1964</v>
      </c>
      <c r="H268" s="85" t="s">
        <v>429</v>
      </c>
      <c r="I268" s="82">
        <v>11</v>
      </c>
      <c r="J268" s="77" t="s">
        <v>400</v>
      </c>
      <c r="K268" s="82">
        <v>9</v>
      </c>
      <c r="L268" s="83">
        <v>12</v>
      </c>
    </row>
    <row r="269" spans="1:12" ht="15">
      <c r="A269" s="77">
        <v>248</v>
      </c>
      <c r="B269" s="78">
        <v>57</v>
      </c>
      <c r="C269" s="78">
        <v>11</v>
      </c>
      <c r="D269" s="79" t="s">
        <v>318</v>
      </c>
      <c r="E269" s="77" t="s">
        <v>75</v>
      </c>
      <c r="F269" s="80" t="s">
        <v>49</v>
      </c>
      <c r="G269" s="77">
        <v>1966</v>
      </c>
      <c r="H269" s="85" t="s">
        <v>430</v>
      </c>
      <c r="I269" s="82">
        <v>10</v>
      </c>
      <c r="J269" s="77" t="s">
        <v>400</v>
      </c>
      <c r="K269" s="82">
        <v>10</v>
      </c>
      <c r="L269" s="83">
        <v>11</v>
      </c>
    </row>
    <row r="270" spans="1:12" ht="15">
      <c r="A270" s="77">
        <v>252</v>
      </c>
      <c r="B270" s="78">
        <v>59</v>
      </c>
      <c r="C270" s="78">
        <v>12</v>
      </c>
      <c r="D270" s="79" t="s">
        <v>322</v>
      </c>
      <c r="E270" s="77" t="s">
        <v>75</v>
      </c>
      <c r="F270" s="80" t="s">
        <v>46</v>
      </c>
      <c r="G270" s="77">
        <v>1964</v>
      </c>
      <c r="H270" s="85" t="s">
        <v>431</v>
      </c>
      <c r="I270" s="82">
        <v>9</v>
      </c>
      <c r="J270" s="77" t="s">
        <v>400</v>
      </c>
      <c r="K270" s="82">
        <v>11</v>
      </c>
      <c r="L270" s="83">
        <v>10</v>
      </c>
    </row>
    <row r="271" spans="1:12" ht="15">
      <c r="A271" s="77"/>
      <c r="B271" s="78"/>
      <c r="C271" s="78"/>
      <c r="D271" s="84" t="s">
        <v>412</v>
      </c>
      <c r="E271" s="77"/>
      <c r="F271" s="80"/>
      <c r="G271" s="77"/>
      <c r="H271" s="85"/>
      <c r="I271" s="82"/>
      <c r="J271" s="77"/>
      <c r="K271" s="82"/>
      <c r="L271" s="83"/>
    </row>
    <row r="272" spans="1:12" ht="15">
      <c r="A272" s="77">
        <v>86</v>
      </c>
      <c r="B272" s="78">
        <v>7</v>
      </c>
      <c r="C272" s="78">
        <v>1</v>
      </c>
      <c r="D272" s="79" t="s">
        <v>144</v>
      </c>
      <c r="E272" s="77" t="s">
        <v>75</v>
      </c>
      <c r="F272" s="80" t="s">
        <v>49</v>
      </c>
      <c r="G272" s="77">
        <v>1961</v>
      </c>
      <c r="H272" s="81">
        <v>0.03946006944170222</v>
      </c>
      <c r="I272" s="82">
        <v>20</v>
      </c>
      <c r="J272" s="77" t="s">
        <v>400</v>
      </c>
      <c r="K272" s="82">
        <v>1</v>
      </c>
      <c r="L272" s="83">
        <v>20</v>
      </c>
    </row>
    <row r="273" spans="1:12" ht="15">
      <c r="A273" s="77">
        <v>142</v>
      </c>
      <c r="B273" s="78">
        <v>17</v>
      </c>
      <c r="C273" s="78">
        <v>2</v>
      </c>
      <c r="D273" s="79" t="s">
        <v>208</v>
      </c>
      <c r="E273" s="77" t="s">
        <v>75</v>
      </c>
      <c r="F273" s="80" t="s">
        <v>102</v>
      </c>
      <c r="G273" s="77">
        <v>1959</v>
      </c>
      <c r="H273" s="81">
        <v>0.04317534722213168</v>
      </c>
      <c r="I273" s="82">
        <v>19</v>
      </c>
      <c r="J273" s="77" t="s">
        <v>400</v>
      </c>
      <c r="K273" s="82">
        <v>2</v>
      </c>
      <c r="L273" s="83">
        <v>19</v>
      </c>
    </row>
    <row r="274" spans="1:12" ht="15">
      <c r="A274" s="77">
        <v>157</v>
      </c>
      <c r="B274" s="78">
        <v>20</v>
      </c>
      <c r="C274" s="78">
        <v>3</v>
      </c>
      <c r="D274" s="79" t="s">
        <v>225</v>
      </c>
      <c r="E274" s="77" t="s">
        <v>75</v>
      </c>
      <c r="F274" s="80" t="s">
        <v>52</v>
      </c>
      <c r="G274" s="77">
        <v>1961</v>
      </c>
      <c r="H274" s="81">
        <v>0.044760995369870216</v>
      </c>
      <c r="I274" s="82">
        <v>18</v>
      </c>
      <c r="J274" s="77" t="s">
        <v>400</v>
      </c>
      <c r="K274" s="82">
        <v>3</v>
      </c>
      <c r="L274" s="83">
        <v>18</v>
      </c>
    </row>
    <row r="275" spans="1:12" ht="15">
      <c r="A275" s="77">
        <v>163</v>
      </c>
      <c r="B275" s="78">
        <v>21</v>
      </c>
      <c r="C275" s="78">
        <v>4</v>
      </c>
      <c r="D275" s="79" t="s">
        <v>232</v>
      </c>
      <c r="E275" s="77" t="s">
        <v>75</v>
      </c>
      <c r="F275" s="80" t="s">
        <v>98</v>
      </c>
      <c r="G275" s="77">
        <v>1960</v>
      </c>
      <c r="H275" s="81">
        <v>0.04554803240898764</v>
      </c>
      <c r="I275" s="82">
        <v>17</v>
      </c>
      <c r="J275" s="77" t="s">
        <v>400</v>
      </c>
      <c r="K275" s="82">
        <v>4</v>
      </c>
      <c r="L275" s="83">
        <v>17</v>
      </c>
    </row>
    <row r="276" spans="1:12" ht="15">
      <c r="A276" s="77">
        <v>207</v>
      </c>
      <c r="B276" s="78">
        <v>34</v>
      </c>
      <c r="C276" s="78">
        <v>5</v>
      </c>
      <c r="D276" s="79" t="s">
        <v>276</v>
      </c>
      <c r="E276" s="77" t="s">
        <v>75</v>
      </c>
      <c r="F276" s="80" t="s">
        <v>198</v>
      </c>
      <c r="G276" s="77">
        <v>1957</v>
      </c>
      <c r="H276" s="81">
        <v>0.04954108795936918</v>
      </c>
      <c r="I276" s="82">
        <v>16</v>
      </c>
      <c r="J276" s="77" t="s">
        <v>400</v>
      </c>
      <c r="K276" s="82">
        <v>5</v>
      </c>
      <c r="L276" s="83">
        <v>16</v>
      </c>
    </row>
    <row r="277" spans="1:12" ht="15">
      <c r="A277" s="77">
        <v>210</v>
      </c>
      <c r="B277" s="78">
        <v>35</v>
      </c>
      <c r="C277" s="78">
        <v>6</v>
      </c>
      <c r="D277" s="79" t="s">
        <v>279</v>
      </c>
      <c r="E277" s="77" t="s">
        <v>75</v>
      </c>
      <c r="F277" s="80" t="s">
        <v>73</v>
      </c>
      <c r="G277" s="77">
        <v>1961</v>
      </c>
      <c r="H277" s="81">
        <v>0.04993460648256587</v>
      </c>
      <c r="I277" s="82">
        <v>15</v>
      </c>
      <c r="J277" s="77" t="s">
        <v>400</v>
      </c>
      <c r="K277" s="82">
        <v>6</v>
      </c>
      <c r="L277" s="83">
        <v>15</v>
      </c>
    </row>
    <row r="278" spans="1:12" ht="15">
      <c r="A278" s="77">
        <v>232</v>
      </c>
      <c r="B278" s="78">
        <v>49</v>
      </c>
      <c r="C278" s="78">
        <v>7</v>
      </c>
      <c r="D278" s="79" t="s">
        <v>302</v>
      </c>
      <c r="E278" s="77" t="s">
        <v>75</v>
      </c>
      <c r="F278" s="80" t="s">
        <v>49</v>
      </c>
      <c r="G278" s="77">
        <v>1961</v>
      </c>
      <c r="H278" s="81">
        <v>0.05356886574008968</v>
      </c>
      <c r="I278" s="82">
        <v>14</v>
      </c>
      <c r="J278" s="77" t="s">
        <v>400</v>
      </c>
      <c r="K278" s="82">
        <v>7</v>
      </c>
      <c r="L278" s="83">
        <v>14</v>
      </c>
    </row>
    <row r="279" spans="1:12" ht="15">
      <c r="A279" s="77"/>
      <c r="B279" s="78"/>
      <c r="C279" s="78"/>
      <c r="D279" s="84" t="s">
        <v>432</v>
      </c>
      <c r="E279" s="77"/>
      <c r="F279" s="80"/>
      <c r="G279" s="77"/>
      <c r="H279" s="81"/>
      <c r="I279" s="82"/>
      <c r="J279" s="77"/>
      <c r="K279" s="82"/>
      <c r="L279" s="83"/>
    </row>
    <row r="280" spans="1:12" ht="15">
      <c r="A280" s="77">
        <v>156</v>
      </c>
      <c r="B280" s="78">
        <v>19</v>
      </c>
      <c r="C280" s="78">
        <v>1</v>
      </c>
      <c r="D280" s="79" t="s">
        <v>224</v>
      </c>
      <c r="E280" s="77" t="s">
        <v>75</v>
      </c>
      <c r="F280" s="80" t="s">
        <v>174</v>
      </c>
      <c r="G280" s="77">
        <v>1953</v>
      </c>
      <c r="H280" s="81">
        <v>0.04452951388520887</v>
      </c>
      <c r="I280" s="82">
        <v>20</v>
      </c>
      <c r="J280" s="77" t="s">
        <v>400</v>
      </c>
      <c r="K280" s="82">
        <v>1</v>
      </c>
      <c r="L280" s="83">
        <v>20</v>
      </c>
    </row>
    <row r="281" spans="1:12" ht="15">
      <c r="A281" s="77">
        <v>253</v>
      </c>
      <c r="B281" s="78">
        <v>60</v>
      </c>
      <c r="C281" s="78">
        <v>2</v>
      </c>
      <c r="D281" s="79" t="s">
        <v>323</v>
      </c>
      <c r="E281" s="77" t="s">
        <v>75</v>
      </c>
      <c r="F281" s="80" t="s">
        <v>42</v>
      </c>
      <c r="G281" s="77">
        <v>1954</v>
      </c>
      <c r="H281" s="85" t="s">
        <v>433</v>
      </c>
      <c r="I281" s="82">
        <v>19</v>
      </c>
      <c r="J281" s="77" t="s">
        <v>400</v>
      </c>
      <c r="K281" s="82">
        <v>2</v>
      </c>
      <c r="L281" s="83">
        <v>19</v>
      </c>
    </row>
    <row r="282" spans="1:12" ht="15">
      <c r="A282" s="77"/>
      <c r="B282" s="78"/>
      <c r="C282" s="78"/>
      <c r="D282" s="84" t="s">
        <v>434</v>
      </c>
      <c r="E282" s="77"/>
      <c r="F282" s="80"/>
      <c r="G282" s="77"/>
      <c r="H282" s="85"/>
      <c r="I282" s="82"/>
      <c r="J282" s="77"/>
      <c r="K282" s="82"/>
      <c r="L282" s="83"/>
    </row>
    <row r="283" spans="1:12" ht="15">
      <c r="A283" s="77"/>
      <c r="B283" s="78"/>
      <c r="C283" s="78"/>
      <c r="D283" s="84" t="s">
        <v>435</v>
      </c>
      <c r="E283" s="77"/>
      <c r="F283" s="80"/>
      <c r="G283" s="77"/>
      <c r="H283" s="85"/>
      <c r="I283" s="82"/>
      <c r="J283" s="77"/>
      <c r="K283" s="82"/>
      <c r="L283" s="83"/>
    </row>
    <row r="284" spans="1:13" ht="15">
      <c r="A284" s="77"/>
      <c r="B284" s="86"/>
      <c r="C284" s="87">
        <v>1</v>
      </c>
      <c r="D284" s="88" t="s">
        <v>356</v>
      </c>
      <c r="E284" s="87" t="s">
        <v>35</v>
      </c>
      <c r="F284" s="89" t="s">
        <v>205</v>
      </c>
      <c r="G284" s="87">
        <v>2010</v>
      </c>
      <c r="H284" s="90"/>
      <c r="I284" s="91">
        <v>20</v>
      </c>
      <c r="J284" s="87">
        <v>0</v>
      </c>
      <c r="L284"/>
      <c r="M284" s="87"/>
    </row>
    <row r="285" spans="1:12" ht="15">
      <c r="A285" s="77"/>
      <c r="B285" s="78"/>
      <c r="C285" s="82"/>
      <c r="D285" s="84" t="s">
        <v>436</v>
      </c>
      <c r="E285" s="77"/>
      <c r="F285" s="80"/>
      <c r="G285" s="77"/>
      <c r="H285" s="85"/>
      <c r="I285" s="83"/>
      <c r="L285"/>
    </row>
    <row r="286" spans="1:16" ht="15">
      <c r="A286" s="73"/>
      <c r="B286" s="86"/>
      <c r="C286" s="87">
        <v>1</v>
      </c>
      <c r="D286" s="88" t="s">
        <v>347</v>
      </c>
      <c r="E286" s="87" t="s">
        <v>35</v>
      </c>
      <c r="F286" s="89" t="s">
        <v>46</v>
      </c>
      <c r="G286" s="87">
        <v>2008</v>
      </c>
      <c r="H286" s="90"/>
      <c r="I286" s="91">
        <v>20</v>
      </c>
      <c r="J286" s="87" t="s">
        <v>400</v>
      </c>
      <c r="K286" s="91">
        <v>1</v>
      </c>
      <c r="L286" s="92">
        <v>20</v>
      </c>
      <c r="M286" s="93"/>
      <c r="N286" s="92"/>
      <c r="O286" s="92"/>
      <c r="P286" s="92"/>
    </row>
    <row r="287" spans="1:16" ht="15">
      <c r="A287" s="73"/>
      <c r="B287" s="86"/>
      <c r="C287" s="87">
        <v>2</v>
      </c>
      <c r="D287" s="88" t="s">
        <v>348</v>
      </c>
      <c r="E287" s="87" t="s">
        <v>35</v>
      </c>
      <c r="F287" s="89" t="s">
        <v>36</v>
      </c>
      <c r="G287" s="87">
        <v>2008</v>
      </c>
      <c r="H287" s="90"/>
      <c r="I287" s="91">
        <v>19</v>
      </c>
      <c r="J287" s="87" t="s">
        <v>400</v>
      </c>
      <c r="K287" s="91">
        <v>2</v>
      </c>
      <c r="L287" s="92">
        <v>19</v>
      </c>
      <c r="M287" s="93"/>
      <c r="N287" s="92"/>
      <c r="O287" s="92"/>
      <c r="P287" s="92"/>
    </row>
    <row r="288" spans="1:16" ht="15">
      <c r="A288" s="73"/>
      <c r="B288" s="86"/>
      <c r="C288" s="87">
        <v>3</v>
      </c>
      <c r="D288" s="88" t="s">
        <v>349</v>
      </c>
      <c r="E288" s="87" t="s">
        <v>35</v>
      </c>
      <c r="F288" s="89" t="s">
        <v>77</v>
      </c>
      <c r="G288" s="87">
        <v>2007</v>
      </c>
      <c r="H288" s="90"/>
      <c r="I288" s="91">
        <v>18</v>
      </c>
      <c r="J288" s="87" t="s">
        <v>400</v>
      </c>
      <c r="K288" s="91">
        <v>3</v>
      </c>
      <c r="L288" s="92">
        <v>18</v>
      </c>
      <c r="M288" s="93"/>
      <c r="N288" s="92"/>
      <c r="O288" s="92"/>
      <c r="P288" s="92"/>
    </row>
    <row r="289" spans="1:16" ht="15">
      <c r="A289" s="73"/>
      <c r="B289" s="86"/>
      <c r="C289" s="87">
        <v>4</v>
      </c>
      <c r="D289" s="88" t="s">
        <v>351</v>
      </c>
      <c r="E289" s="87" t="s">
        <v>35</v>
      </c>
      <c r="F289" s="89" t="s">
        <v>36</v>
      </c>
      <c r="G289" s="87">
        <v>2008</v>
      </c>
      <c r="H289" s="90"/>
      <c r="I289" s="91">
        <v>17</v>
      </c>
      <c r="J289" s="87" t="s">
        <v>400</v>
      </c>
      <c r="K289" s="91">
        <v>4</v>
      </c>
      <c r="L289" s="92">
        <v>17</v>
      </c>
      <c r="M289" s="93"/>
      <c r="N289" s="92"/>
      <c r="O289" s="92"/>
      <c r="P289" s="92"/>
    </row>
    <row r="290" spans="1:16" ht="15">
      <c r="A290" s="73"/>
      <c r="B290" s="86"/>
      <c r="C290" s="87">
        <v>5</v>
      </c>
      <c r="D290" s="88" t="s">
        <v>353</v>
      </c>
      <c r="E290" s="87" t="s">
        <v>35</v>
      </c>
      <c r="F290" s="89" t="s">
        <v>49</v>
      </c>
      <c r="G290" s="87">
        <v>2007</v>
      </c>
      <c r="H290" s="90"/>
      <c r="I290" s="91">
        <v>16</v>
      </c>
      <c r="J290" s="87" t="s">
        <v>400</v>
      </c>
      <c r="K290" s="91">
        <v>5</v>
      </c>
      <c r="L290" s="92">
        <v>16</v>
      </c>
      <c r="M290" s="93"/>
      <c r="N290" s="92"/>
      <c r="O290" s="92"/>
      <c r="P290" s="92"/>
    </row>
    <row r="291" spans="1:16" ht="15">
      <c r="A291" s="73"/>
      <c r="B291" s="86"/>
      <c r="C291" s="87"/>
      <c r="D291" s="94" t="s">
        <v>437</v>
      </c>
      <c r="E291" s="87"/>
      <c r="F291" s="89"/>
      <c r="G291" s="87"/>
      <c r="H291" s="90"/>
      <c r="I291" s="91"/>
      <c r="J291" s="87"/>
      <c r="K291" s="91"/>
      <c r="L291" s="92"/>
      <c r="M291" s="93"/>
      <c r="N291" s="92"/>
      <c r="O291" s="92"/>
      <c r="P291" s="92"/>
    </row>
    <row r="292" spans="1:16" ht="15">
      <c r="A292" s="73"/>
      <c r="B292" s="86"/>
      <c r="C292" s="87">
        <v>1</v>
      </c>
      <c r="D292" s="88" t="s">
        <v>358</v>
      </c>
      <c r="E292" s="87" t="s">
        <v>35</v>
      </c>
      <c r="F292" s="89" t="s">
        <v>36</v>
      </c>
      <c r="G292" s="87">
        <v>2005</v>
      </c>
      <c r="H292" s="90"/>
      <c r="I292" s="91">
        <v>20</v>
      </c>
      <c r="J292" s="87" t="s">
        <v>400</v>
      </c>
      <c r="K292" s="91">
        <v>1</v>
      </c>
      <c r="L292" s="92">
        <v>20</v>
      </c>
      <c r="M292" s="93"/>
      <c r="N292" s="92"/>
      <c r="O292" s="92"/>
      <c r="P292" s="92"/>
    </row>
    <row r="293" spans="1:16" ht="15">
      <c r="A293" s="73"/>
      <c r="B293" s="86"/>
      <c r="C293" s="87">
        <v>2</v>
      </c>
      <c r="D293" s="88" t="s">
        <v>359</v>
      </c>
      <c r="E293" s="87" t="s">
        <v>35</v>
      </c>
      <c r="F293" s="89" t="s">
        <v>49</v>
      </c>
      <c r="G293" s="87">
        <v>2005</v>
      </c>
      <c r="H293" s="90"/>
      <c r="I293" s="91">
        <v>19</v>
      </c>
      <c r="J293" s="87" t="s">
        <v>400</v>
      </c>
      <c r="K293" s="91">
        <v>2</v>
      </c>
      <c r="L293" s="92">
        <v>19</v>
      </c>
      <c r="M293" s="93"/>
      <c r="N293" s="92"/>
      <c r="O293" s="92"/>
      <c r="P293" s="92"/>
    </row>
    <row r="294" spans="1:16" ht="15">
      <c r="A294" s="73"/>
      <c r="B294" s="86"/>
      <c r="C294" s="87">
        <v>3</v>
      </c>
      <c r="D294" s="88" t="s">
        <v>360</v>
      </c>
      <c r="E294" s="87" t="s">
        <v>35</v>
      </c>
      <c r="F294" s="89" t="s">
        <v>46</v>
      </c>
      <c r="G294" s="87">
        <v>2005</v>
      </c>
      <c r="H294" s="90"/>
      <c r="I294" s="91">
        <v>18</v>
      </c>
      <c r="J294" s="87" t="s">
        <v>400</v>
      </c>
      <c r="K294" s="91">
        <v>3</v>
      </c>
      <c r="L294" s="92">
        <v>18</v>
      </c>
      <c r="M294" s="93"/>
      <c r="N294" s="92"/>
      <c r="O294" s="92"/>
      <c r="P294" s="92"/>
    </row>
    <row r="295" spans="1:16" ht="15">
      <c r="A295" s="73"/>
      <c r="B295" s="86"/>
      <c r="C295" s="87">
        <v>4</v>
      </c>
      <c r="D295" s="88" t="s">
        <v>361</v>
      </c>
      <c r="E295" s="87" t="s">
        <v>35</v>
      </c>
      <c r="F295" s="89" t="s">
        <v>49</v>
      </c>
      <c r="G295" s="87">
        <v>2005</v>
      </c>
      <c r="H295" s="90"/>
      <c r="I295" s="91">
        <v>17</v>
      </c>
      <c r="J295" s="87" t="s">
        <v>400</v>
      </c>
      <c r="K295" s="91">
        <v>4</v>
      </c>
      <c r="L295" s="92">
        <v>17</v>
      </c>
      <c r="M295" s="93"/>
      <c r="N295" s="92"/>
      <c r="O295" s="92"/>
      <c r="P295" s="92"/>
    </row>
    <row r="296" spans="1:16" ht="15">
      <c r="A296" s="73"/>
      <c r="B296" s="86"/>
      <c r="C296" s="87">
        <v>5</v>
      </c>
      <c r="D296" s="88" t="s">
        <v>362</v>
      </c>
      <c r="E296" s="87" t="s">
        <v>35</v>
      </c>
      <c r="F296" s="89" t="s">
        <v>36</v>
      </c>
      <c r="G296" s="87">
        <v>2006</v>
      </c>
      <c r="H296" s="90"/>
      <c r="I296" s="91">
        <v>16</v>
      </c>
      <c r="J296" s="87" t="s">
        <v>400</v>
      </c>
      <c r="K296" s="91">
        <v>5</v>
      </c>
      <c r="L296" s="92">
        <v>16</v>
      </c>
      <c r="M296" s="93"/>
      <c r="N296" s="92"/>
      <c r="O296" s="92"/>
      <c r="P296" s="92"/>
    </row>
    <row r="297" spans="1:16" ht="15">
      <c r="A297" s="73"/>
      <c r="B297" s="86"/>
      <c r="C297" s="87"/>
      <c r="D297" s="94" t="s">
        <v>438</v>
      </c>
      <c r="E297" s="87"/>
      <c r="F297" s="89"/>
      <c r="G297" s="87"/>
      <c r="H297" s="90"/>
      <c r="I297" s="91"/>
      <c r="J297" s="87"/>
      <c r="K297" s="91"/>
      <c r="L297" s="92"/>
      <c r="M297" s="93"/>
      <c r="N297" s="92"/>
      <c r="O297" s="92"/>
      <c r="P297" s="92"/>
    </row>
    <row r="298" spans="1:16" ht="15">
      <c r="A298" s="73"/>
      <c r="B298" s="86"/>
      <c r="C298" s="87">
        <v>1</v>
      </c>
      <c r="D298" s="88" t="s">
        <v>367</v>
      </c>
      <c r="E298" s="87" t="s">
        <v>35</v>
      </c>
      <c r="F298" s="89" t="s">
        <v>38</v>
      </c>
      <c r="G298" s="87">
        <v>2003</v>
      </c>
      <c r="H298" s="90"/>
      <c r="I298" s="91">
        <v>20</v>
      </c>
      <c r="J298" s="87">
        <v>0</v>
      </c>
      <c r="K298" s="91" t="s">
        <v>404</v>
      </c>
      <c r="L298" s="92" t="s">
        <v>405</v>
      </c>
      <c r="M298" s="93"/>
      <c r="N298" s="92"/>
      <c r="O298" s="92"/>
      <c r="P298" s="92"/>
    </row>
    <row r="299" spans="1:16" ht="15">
      <c r="A299" s="73"/>
      <c r="B299" s="86"/>
      <c r="C299" s="87">
        <v>2</v>
      </c>
      <c r="D299" s="88" t="s">
        <v>370</v>
      </c>
      <c r="E299" s="87" t="s">
        <v>35</v>
      </c>
      <c r="F299" s="89" t="s">
        <v>36</v>
      </c>
      <c r="G299" s="87">
        <v>2003</v>
      </c>
      <c r="H299" s="90"/>
      <c r="I299" s="91">
        <v>19</v>
      </c>
      <c r="J299" s="87" t="s">
        <v>400</v>
      </c>
      <c r="K299" s="91">
        <v>1</v>
      </c>
      <c r="L299" s="92">
        <v>20</v>
      </c>
      <c r="M299" s="93"/>
      <c r="N299" s="92"/>
      <c r="O299" s="92"/>
      <c r="P299" s="92"/>
    </row>
    <row r="300" spans="1:16" ht="15">
      <c r="A300" s="73"/>
      <c r="B300" s="86"/>
      <c r="C300" s="87"/>
      <c r="D300" s="94" t="s">
        <v>439</v>
      </c>
      <c r="E300" s="87"/>
      <c r="F300" s="89"/>
      <c r="G300" s="87"/>
      <c r="H300" s="90"/>
      <c r="I300" s="91"/>
      <c r="J300" s="87"/>
      <c r="K300" s="91"/>
      <c r="L300" s="92"/>
      <c r="M300" s="93"/>
      <c r="N300" s="92"/>
      <c r="O300" s="92"/>
      <c r="P300" s="92"/>
    </row>
    <row r="301" spans="1:16" ht="15">
      <c r="A301" s="73"/>
      <c r="B301" s="86"/>
      <c r="C301" s="87">
        <v>1</v>
      </c>
      <c r="D301" s="88" t="s">
        <v>371</v>
      </c>
      <c r="E301" s="87" t="s">
        <v>35</v>
      </c>
      <c r="F301" s="89" t="s">
        <v>38</v>
      </c>
      <c r="G301" s="87">
        <v>2002</v>
      </c>
      <c r="H301" s="90"/>
      <c r="I301" s="91">
        <v>20</v>
      </c>
      <c r="J301" s="87" t="s">
        <v>400</v>
      </c>
      <c r="K301" s="91">
        <v>1</v>
      </c>
      <c r="L301" s="92">
        <v>20</v>
      </c>
      <c r="M301" s="93"/>
      <c r="N301" s="92"/>
      <c r="O301" s="92"/>
      <c r="P301" s="92"/>
    </row>
    <row r="302" spans="1:16" ht="15">
      <c r="A302" s="73"/>
      <c r="B302" s="86"/>
      <c r="C302" s="87"/>
      <c r="D302" s="94" t="s">
        <v>440</v>
      </c>
      <c r="E302" s="87"/>
      <c r="F302" s="89"/>
      <c r="G302" s="87"/>
      <c r="H302" s="90"/>
      <c r="I302" s="91"/>
      <c r="J302" s="87"/>
      <c r="K302" s="91"/>
      <c r="L302" s="92"/>
      <c r="M302" s="93"/>
      <c r="N302" s="92"/>
      <c r="O302" s="92"/>
      <c r="P302" s="92"/>
    </row>
    <row r="303" spans="1:16" ht="15">
      <c r="A303" s="73"/>
      <c r="B303" s="86"/>
      <c r="C303" s="87">
        <v>1</v>
      </c>
      <c r="D303" s="88" t="s">
        <v>374</v>
      </c>
      <c r="E303" s="87" t="s">
        <v>35</v>
      </c>
      <c r="F303" s="89" t="s">
        <v>38</v>
      </c>
      <c r="G303" s="87">
        <v>1999</v>
      </c>
      <c r="H303" s="90"/>
      <c r="I303" s="91">
        <v>20</v>
      </c>
      <c r="J303" s="87" t="s">
        <v>400</v>
      </c>
      <c r="K303" s="91">
        <v>1</v>
      </c>
      <c r="L303" s="92">
        <v>20</v>
      </c>
      <c r="M303" s="93"/>
      <c r="N303" s="92"/>
      <c r="O303" s="92"/>
      <c r="P303" s="92"/>
    </row>
    <row r="304" spans="1:16" ht="15">
      <c r="A304" s="73"/>
      <c r="B304" s="86"/>
      <c r="C304" s="87">
        <v>2</v>
      </c>
      <c r="D304" s="88" t="s">
        <v>375</v>
      </c>
      <c r="E304" s="87" t="s">
        <v>35</v>
      </c>
      <c r="F304" s="89" t="s">
        <v>38</v>
      </c>
      <c r="G304" s="87">
        <v>1999</v>
      </c>
      <c r="H304" s="90"/>
      <c r="I304" s="91">
        <v>19</v>
      </c>
      <c r="J304" s="87" t="s">
        <v>400</v>
      </c>
      <c r="K304" s="91">
        <v>2</v>
      </c>
      <c r="L304" s="92">
        <v>19</v>
      </c>
      <c r="M304" s="93"/>
      <c r="N304" s="92"/>
      <c r="O304" s="92"/>
      <c r="P304" s="92"/>
    </row>
    <row r="305" spans="1:16" ht="15">
      <c r="A305" s="73"/>
      <c r="B305" s="86"/>
      <c r="C305" s="87">
        <v>3</v>
      </c>
      <c r="D305" s="88" t="s">
        <v>376</v>
      </c>
      <c r="E305" s="87" t="s">
        <v>35</v>
      </c>
      <c r="F305" s="89" t="s">
        <v>38</v>
      </c>
      <c r="G305" s="87">
        <v>1999</v>
      </c>
      <c r="H305" s="90"/>
      <c r="I305" s="91">
        <v>18</v>
      </c>
      <c r="J305" s="87" t="s">
        <v>400</v>
      </c>
      <c r="K305" s="91">
        <v>3</v>
      </c>
      <c r="L305" s="92">
        <v>18</v>
      </c>
      <c r="M305" s="93"/>
      <c r="N305" s="92"/>
      <c r="O305" s="92"/>
      <c r="P305" s="92"/>
    </row>
    <row r="306" spans="1:16" ht="15">
      <c r="A306" s="73"/>
      <c r="B306" s="86"/>
      <c r="C306" s="87"/>
      <c r="D306" s="94" t="s">
        <v>441</v>
      </c>
      <c r="E306" s="87"/>
      <c r="F306" s="89"/>
      <c r="G306" s="87"/>
      <c r="H306" s="90"/>
      <c r="I306" s="91"/>
      <c r="J306" s="87"/>
      <c r="K306" s="91"/>
      <c r="L306" s="92"/>
      <c r="M306" s="93"/>
      <c r="N306" s="92"/>
      <c r="O306" s="92"/>
      <c r="P306" s="92"/>
    </row>
    <row r="307" spans="1:16" ht="15">
      <c r="A307" s="73"/>
      <c r="B307" s="86"/>
      <c r="C307" s="87">
        <v>1</v>
      </c>
      <c r="D307" s="88" t="s">
        <v>352</v>
      </c>
      <c r="E307" s="87" t="s">
        <v>75</v>
      </c>
      <c r="F307" s="89" t="s">
        <v>36</v>
      </c>
      <c r="G307" s="87">
        <v>2009</v>
      </c>
      <c r="H307" s="90"/>
      <c r="I307" s="91">
        <v>20</v>
      </c>
      <c r="J307" s="87" t="s">
        <v>400</v>
      </c>
      <c r="K307" s="91">
        <v>1</v>
      </c>
      <c r="L307" s="92">
        <v>20</v>
      </c>
      <c r="M307" s="93"/>
      <c r="N307" s="92"/>
      <c r="O307" s="92"/>
      <c r="P307" s="92"/>
    </row>
    <row r="308" spans="1:16" ht="15">
      <c r="A308" s="73"/>
      <c r="B308" s="86"/>
      <c r="C308" s="87">
        <v>2</v>
      </c>
      <c r="D308" s="88" t="s">
        <v>355</v>
      </c>
      <c r="E308" s="87" t="s">
        <v>75</v>
      </c>
      <c r="F308" s="89" t="s">
        <v>77</v>
      </c>
      <c r="G308" s="87">
        <v>2010</v>
      </c>
      <c r="H308" s="90"/>
      <c r="I308" s="91">
        <v>19</v>
      </c>
      <c r="J308" s="87" t="s">
        <v>400</v>
      </c>
      <c r="K308" s="91">
        <v>2</v>
      </c>
      <c r="L308" s="92">
        <v>19</v>
      </c>
      <c r="M308" s="93"/>
      <c r="N308" s="92"/>
      <c r="O308" s="92"/>
      <c r="P308" s="92"/>
    </row>
    <row r="309" spans="1:16" ht="15">
      <c r="A309" s="73"/>
      <c r="B309" s="86"/>
      <c r="C309" s="87"/>
      <c r="D309" s="94" t="s">
        <v>442</v>
      </c>
      <c r="E309" s="87"/>
      <c r="F309" s="89"/>
      <c r="G309" s="87"/>
      <c r="H309" s="90"/>
      <c r="I309" s="91"/>
      <c r="J309" s="87"/>
      <c r="K309" s="91"/>
      <c r="L309" s="92"/>
      <c r="M309" s="93"/>
      <c r="N309" s="92"/>
      <c r="O309" s="92"/>
      <c r="P309" s="92"/>
    </row>
    <row r="310" spans="1:16" ht="15">
      <c r="A310" s="73"/>
      <c r="B310" s="86"/>
      <c r="C310" s="87">
        <v>1</v>
      </c>
      <c r="D310" s="88" t="s">
        <v>350</v>
      </c>
      <c r="E310" s="87" t="s">
        <v>75</v>
      </c>
      <c r="F310" s="89" t="s">
        <v>98</v>
      </c>
      <c r="G310" s="87">
        <v>2007</v>
      </c>
      <c r="H310" s="90"/>
      <c r="I310" s="91">
        <v>20</v>
      </c>
      <c r="J310" s="87" t="s">
        <v>400</v>
      </c>
      <c r="K310" s="91">
        <v>1</v>
      </c>
      <c r="L310" s="92">
        <v>20</v>
      </c>
      <c r="M310" s="93"/>
      <c r="N310" s="92"/>
      <c r="O310" s="92"/>
      <c r="P310" s="92"/>
    </row>
    <row r="311" spans="1:16" ht="15">
      <c r="A311" s="73"/>
      <c r="B311" s="86"/>
      <c r="C311" s="87">
        <v>2</v>
      </c>
      <c r="D311" s="88" t="s">
        <v>354</v>
      </c>
      <c r="E311" s="87" t="s">
        <v>75</v>
      </c>
      <c r="F311" s="89" t="s">
        <v>49</v>
      </c>
      <c r="G311" s="87">
        <v>2007</v>
      </c>
      <c r="H311" s="90"/>
      <c r="I311" s="91">
        <v>19</v>
      </c>
      <c r="J311" s="87" t="s">
        <v>400</v>
      </c>
      <c r="K311" s="91">
        <v>2</v>
      </c>
      <c r="L311" s="92">
        <v>19</v>
      </c>
      <c r="M311" s="93"/>
      <c r="N311" s="92"/>
      <c r="O311" s="92"/>
      <c r="P311" s="92"/>
    </row>
    <row r="312" spans="1:16" ht="15">
      <c r="A312" s="73"/>
      <c r="B312" s="86"/>
      <c r="C312" s="87">
        <v>3</v>
      </c>
      <c r="D312" s="88" t="s">
        <v>357</v>
      </c>
      <c r="E312" s="87" t="s">
        <v>75</v>
      </c>
      <c r="F312" s="89" t="s">
        <v>49</v>
      </c>
      <c r="G312" s="87">
        <v>2008</v>
      </c>
      <c r="H312" s="90"/>
      <c r="I312" s="91">
        <v>18</v>
      </c>
      <c r="J312" s="87" t="s">
        <v>400</v>
      </c>
      <c r="K312" s="91">
        <v>3</v>
      </c>
      <c r="L312" s="92">
        <v>18</v>
      </c>
      <c r="M312" s="93"/>
      <c r="N312" s="92"/>
      <c r="O312" s="92"/>
      <c r="P312" s="92"/>
    </row>
    <row r="313" spans="1:16" ht="15">
      <c r="A313" s="73"/>
      <c r="B313" s="86"/>
      <c r="C313" s="87"/>
      <c r="D313" s="94" t="s">
        <v>443</v>
      </c>
      <c r="E313" s="87"/>
      <c r="F313" s="89"/>
      <c r="G313" s="87"/>
      <c r="H313" s="90"/>
      <c r="I313" s="91"/>
      <c r="J313" s="87"/>
      <c r="K313" s="91"/>
      <c r="L313" s="92"/>
      <c r="M313" s="93"/>
      <c r="N313" s="92"/>
      <c r="O313" s="92"/>
      <c r="P313" s="92"/>
    </row>
    <row r="314" spans="2:16" ht="15">
      <c r="B314" s="86"/>
      <c r="C314" s="87">
        <v>1</v>
      </c>
      <c r="D314" s="88" t="s">
        <v>363</v>
      </c>
      <c r="E314" s="87" t="s">
        <v>75</v>
      </c>
      <c r="F314" s="89" t="s">
        <v>49</v>
      </c>
      <c r="G314" s="87">
        <v>2006</v>
      </c>
      <c r="H314" s="90"/>
      <c r="I314" s="91">
        <v>20</v>
      </c>
      <c r="J314" s="87" t="s">
        <v>400</v>
      </c>
      <c r="K314" s="91">
        <v>1</v>
      </c>
      <c r="L314" s="92">
        <v>20</v>
      </c>
      <c r="M314" s="93"/>
      <c r="N314" s="92"/>
      <c r="O314" s="92"/>
      <c r="P314" s="92"/>
    </row>
    <row r="315" spans="2:16" ht="15">
      <c r="B315" s="86"/>
      <c r="C315" s="87">
        <v>2</v>
      </c>
      <c r="D315" s="88" t="s">
        <v>364</v>
      </c>
      <c r="E315" s="87" t="s">
        <v>75</v>
      </c>
      <c r="F315" s="89" t="s">
        <v>42</v>
      </c>
      <c r="G315" s="87">
        <v>2006</v>
      </c>
      <c r="H315" s="90"/>
      <c r="I315" s="91">
        <v>19</v>
      </c>
      <c r="J315" s="87" t="s">
        <v>400</v>
      </c>
      <c r="K315" s="91">
        <v>2</v>
      </c>
      <c r="L315" s="92">
        <v>19</v>
      </c>
      <c r="M315" s="93"/>
      <c r="N315" s="92"/>
      <c r="O315" s="92"/>
      <c r="P315" s="92"/>
    </row>
    <row r="316" spans="2:16" ht="15">
      <c r="B316" s="86"/>
      <c r="C316" s="87"/>
      <c r="D316" s="94" t="s">
        <v>444</v>
      </c>
      <c r="E316" s="87"/>
      <c r="F316" s="89"/>
      <c r="G316" s="87"/>
      <c r="H316" s="90"/>
      <c r="I316" s="91"/>
      <c r="J316" s="87"/>
      <c r="K316" s="91"/>
      <c r="L316" s="92"/>
      <c r="M316" s="93"/>
      <c r="N316" s="92"/>
      <c r="O316" s="92"/>
      <c r="P316" s="92"/>
    </row>
    <row r="317" spans="2:16" ht="15">
      <c r="B317" s="86"/>
      <c r="C317" s="87">
        <v>1</v>
      </c>
      <c r="D317" s="88" t="s">
        <v>365</v>
      </c>
      <c r="E317" s="87" t="s">
        <v>75</v>
      </c>
      <c r="F317" s="89" t="s">
        <v>38</v>
      </c>
      <c r="G317" s="87">
        <v>2004</v>
      </c>
      <c r="H317" s="90"/>
      <c r="I317" s="91">
        <v>20</v>
      </c>
      <c r="J317" s="87" t="s">
        <v>400</v>
      </c>
      <c r="K317" s="91">
        <v>1</v>
      </c>
      <c r="L317" s="92">
        <v>20</v>
      </c>
      <c r="M317" s="93"/>
      <c r="N317" s="92"/>
      <c r="O317" s="92"/>
      <c r="P317" s="92"/>
    </row>
    <row r="318" spans="2:16" ht="15">
      <c r="B318" s="86"/>
      <c r="C318" s="87">
        <v>2</v>
      </c>
      <c r="D318" s="88" t="s">
        <v>366</v>
      </c>
      <c r="E318" s="87" t="s">
        <v>75</v>
      </c>
      <c r="F318" s="89" t="s">
        <v>42</v>
      </c>
      <c r="G318" s="87">
        <v>2004</v>
      </c>
      <c r="H318" s="90"/>
      <c r="I318" s="91">
        <v>19</v>
      </c>
      <c r="J318" s="87" t="s">
        <v>400</v>
      </c>
      <c r="K318" s="91">
        <v>2</v>
      </c>
      <c r="L318" s="92">
        <v>19</v>
      </c>
      <c r="M318" s="93"/>
      <c r="N318" s="92"/>
      <c r="O318" s="92"/>
      <c r="P318" s="92"/>
    </row>
    <row r="319" spans="2:16" ht="15">
      <c r="B319" s="86"/>
      <c r="C319" s="87">
        <v>3</v>
      </c>
      <c r="D319" s="88" t="s">
        <v>368</v>
      </c>
      <c r="E319" s="87" t="s">
        <v>75</v>
      </c>
      <c r="F319" s="89" t="s">
        <v>49</v>
      </c>
      <c r="G319" s="87">
        <v>2003</v>
      </c>
      <c r="H319" s="90"/>
      <c r="I319" s="91">
        <v>18</v>
      </c>
      <c r="J319" s="87" t="s">
        <v>400</v>
      </c>
      <c r="K319" s="91">
        <v>3</v>
      </c>
      <c r="L319" s="92">
        <v>18</v>
      </c>
      <c r="M319" s="93"/>
      <c r="N319" s="92"/>
      <c r="O319" s="92"/>
      <c r="P319" s="92"/>
    </row>
    <row r="320" spans="2:16" ht="15">
      <c r="B320" s="86"/>
      <c r="C320" s="87">
        <v>4</v>
      </c>
      <c r="D320" s="88" t="s">
        <v>369</v>
      </c>
      <c r="E320" s="87" t="s">
        <v>75</v>
      </c>
      <c r="F320" s="89" t="s">
        <v>49</v>
      </c>
      <c r="G320" s="87">
        <v>2003</v>
      </c>
      <c r="H320" s="90"/>
      <c r="I320" s="91">
        <v>17</v>
      </c>
      <c r="J320" s="87" t="s">
        <v>400</v>
      </c>
      <c r="K320" s="91">
        <v>4</v>
      </c>
      <c r="L320" s="92">
        <v>17</v>
      </c>
      <c r="M320" s="93"/>
      <c r="N320" s="92"/>
      <c r="O320" s="92"/>
      <c r="P320" s="92"/>
    </row>
    <row r="321" spans="2:16" ht="15">
      <c r="B321" s="86"/>
      <c r="C321" s="87"/>
      <c r="D321" s="94" t="s">
        <v>445</v>
      </c>
      <c r="E321" s="87"/>
      <c r="F321" s="89"/>
      <c r="G321" s="87"/>
      <c r="H321" s="90"/>
      <c r="I321" s="91"/>
      <c r="J321" s="87"/>
      <c r="K321" s="91"/>
      <c r="L321" s="92"/>
      <c r="M321" s="93"/>
      <c r="N321" s="92"/>
      <c r="O321" s="92"/>
      <c r="P321" s="92"/>
    </row>
    <row r="322" spans="2:16" ht="15">
      <c r="B322" s="86"/>
      <c r="C322" s="87">
        <v>1</v>
      </c>
      <c r="D322" s="88" t="s">
        <v>372</v>
      </c>
      <c r="E322" s="87" t="s">
        <v>75</v>
      </c>
      <c r="F322" s="89" t="s">
        <v>46</v>
      </c>
      <c r="G322" s="87">
        <v>2002</v>
      </c>
      <c r="H322" s="90"/>
      <c r="I322" s="91">
        <v>20</v>
      </c>
      <c r="J322" s="87" t="s">
        <v>400</v>
      </c>
      <c r="K322" s="91">
        <v>1</v>
      </c>
      <c r="L322" s="92">
        <v>20</v>
      </c>
      <c r="M322" s="93"/>
      <c r="N322" s="92"/>
      <c r="O322" s="92"/>
      <c r="P322" s="92"/>
    </row>
    <row r="323" spans="2:16" ht="15">
      <c r="B323" s="86"/>
      <c r="C323" s="87">
        <v>2</v>
      </c>
      <c r="D323" s="88" t="s">
        <v>373</v>
      </c>
      <c r="E323" s="87" t="s">
        <v>75</v>
      </c>
      <c r="F323" s="89" t="s">
        <v>38</v>
      </c>
      <c r="G323" s="87">
        <v>2001</v>
      </c>
      <c r="H323" s="90"/>
      <c r="I323" s="91">
        <v>19</v>
      </c>
      <c r="J323" s="87" t="s">
        <v>400</v>
      </c>
      <c r="K323" s="91">
        <v>2</v>
      </c>
      <c r="L323" s="92">
        <v>19</v>
      </c>
      <c r="M323" s="93"/>
      <c r="N323" s="92"/>
      <c r="O323" s="92"/>
      <c r="P323" s="92"/>
    </row>
    <row r="324" spans="1:16" ht="15">
      <c r="A324" s="73"/>
      <c r="B324" s="74"/>
      <c r="C324" s="74"/>
      <c r="D324" s="75" t="s">
        <v>446</v>
      </c>
      <c r="E324" s="74"/>
      <c r="F324" s="73"/>
      <c r="G324" s="74"/>
      <c r="H324" s="73"/>
      <c r="I324" s="73"/>
      <c r="J324" s="73"/>
      <c r="K324" s="73"/>
      <c r="L324" s="76"/>
      <c r="M324" s="76"/>
      <c r="N324" s="95"/>
      <c r="O324" s="95"/>
      <c r="P324" s="95"/>
    </row>
    <row r="325" spans="1:16" ht="15">
      <c r="A325" s="73"/>
      <c r="B325" s="74"/>
      <c r="C325" s="74" t="s">
        <v>447</v>
      </c>
      <c r="D325" s="73" t="s">
        <v>448</v>
      </c>
      <c r="E325" s="74" t="s">
        <v>35</v>
      </c>
      <c r="F325" s="73" t="s">
        <v>49</v>
      </c>
      <c r="G325" s="74">
        <v>2012</v>
      </c>
      <c r="H325" s="73"/>
      <c r="I325" s="74">
        <v>2</v>
      </c>
      <c r="J325" s="73"/>
      <c r="K325" s="73"/>
      <c r="L325" s="76"/>
      <c r="M325" s="76"/>
      <c r="N325" s="95"/>
      <c r="O325" s="95"/>
      <c r="P325" s="95"/>
    </row>
    <row r="326" spans="1:13" ht="15">
      <c r="A326" s="73"/>
      <c r="B326" s="74"/>
      <c r="C326" s="74" t="s">
        <v>447</v>
      </c>
      <c r="D326" s="73" t="s">
        <v>449</v>
      </c>
      <c r="E326" s="74" t="s">
        <v>75</v>
      </c>
      <c r="F326" s="73" t="s">
        <v>49</v>
      </c>
      <c r="G326" s="74">
        <v>2009</v>
      </c>
      <c r="H326" s="73"/>
      <c r="I326" s="74">
        <v>2</v>
      </c>
      <c r="J326" s="73"/>
      <c r="K326" s="73"/>
      <c r="L326" s="76"/>
      <c r="M326" s="73"/>
    </row>
    <row r="327" spans="1:13" ht="15">
      <c r="A327" s="73"/>
      <c r="B327" s="74"/>
      <c r="C327" s="74" t="s">
        <v>447</v>
      </c>
      <c r="D327" s="73" t="s">
        <v>450</v>
      </c>
      <c r="E327" s="74" t="s">
        <v>75</v>
      </c>
      <c r="F327" s="73" t="s">
        <v>49</v>
      </c>
      <c r="G327" s="74">
        <v>2008</v>
      </c>
      <c r="H327" s="73"/>
      <c r="I327" s="74">
        <v>2</v>
      </c>
      <c r="J327" s="73"/>
      <c r="K327" s="73"/>
      <c r="L327" s="76"/>
      <c r="M327" s="73"/>
    </row>
    <row r="328" spans="1:13" ht="15">
      <c r="A328" s="73"/>
      <c r="B328" s="74"/>
      <c r="C328" s="74" t="s">
        <v>447</v>
      </c>
      <c r="D328" s="73" t="s">
        <v>451</v>
      </c>
      <c r="E328" s="74" t="s">
        <v>35</v>
      </c>
      <c r="F328" s="89" t="s">
        <v>36</v>
      </c>
      <c r="G328" s="74">
        <v>2012</v>
      </c>
      <c r="H328" s="73"/>
      <c r="I328" s="74">
        <v>2</v>
      </c>
      <c r="J328" s="73"/>
      <c r="K328" s="73"/>
      <c r="L328" s="76"/>
      <c r="M328" s="73"/>
    </row>
    <row r="329" spans="1:13" ht="15">
      <c r="A329" s="73"/>
      <c r="B329" s="74"/>
      <c r="C329" s="74" t="s">
        <v>447</v>
      </c>
      <c r="D329" s="73" t="s">
        <v>452</v>
      </c>
      <c r="E329" s="74" t="s">
        <v>35</v>
      </c>
      <c r="F329" s="89" t="s">
        <v>36</v>
      </c>
      <c r="G329" s="74">
        <v>2009</v>
      </c>
      <c r="H329" s="73"/>
      <c r="I329" s="74">
        <v>2</v>
      </c>
      <c r="J329" s="73"/>
      <c r="K329" s="73"/>
      <c r="L329" s="76"/>
      <c r="M329" s="73"/>
    </row>
    <row r="330" spans="1:13" ht="15">
      <c r="A330" s="73"/>
      <c r="B330" s="74"/>
      <c r="C330" s="74" t="s">
        <v>447</v>
      </c>
      <c r="D330" s="73" t="s">
        <v>453</v>
      </c>
      <c r="E330" s="74" t="s">
        <v>35</v>
      </c>
      <c r="F330" s="89" t="s">
        <v>77</v>
      </c>
      <c r="G330" s="74">
        <v>2002</v>
      </c>
      <c r="H330" s="73"/>
      <c r="I330" s="74">
        <v>2</v>
      </c>
      <c r="J330" s="73"/>
      <c r="K330" s="73"/>
      <c r="L330" s="76"/>
      <c r="M330" s="73"/>
    </row>
    <row r="331" spans="1:13" ht="15">
      <c r="A331" s="73"/>
      <c r="B331" s="74">
        <v>7</v>
      </c>
      <c r="C331" s="74" t="s">
        <v>447</v>
      </c>
      <c r="D331" s="73" t="s">
        <v>454</v>
      </c>
      <c r="E331" s="74" t="s">
        <v>35</v>
      </c>
      <c r="F331" s="73" t="s">
        <v>77</v>
      </c>
      <c r="G331" s="74">
        <v>2002</v>
      </c>
      <c r="H331" s="73"/>
      <c r="I331" s="74">
        <v>2</v>
      </c>
      <c r="J331" s="73"/>
      <c r="K331" s="73"/>
      <c r="L331" s="76"/>
      <c r="M331" s="73"/>
    </row>
    <row r="332" spans="1:13" ht="15">
      <c r="A332" s="73"/>
      <c r="B332" s="74"/>
      <c r="C332" s="74"/>
      <c r="D332" s="75" t="s">
        <v>455</v>
      </c>
      <c r="E332" s="74"/>
      <c r="F332" s="73"/>
      <c r="G332" s="74"/>
      <c r="H332" s="73"/>
      <c r="I332" s="74">
        <v>2</v>
      </c>
      <c r="J332" s="73"/>
      <c r="K332" s="73"/>
      <c r="L332" s="76"/>
      <c r="M332" s="73"/>
    </row>
    <row r="333" spans="1:13" ht="15">
      <c r="A333" s="73"/>
      <c r="B333" s="74"/>
      <c r="C333" s="74" t="s">
        <v>447</v>
      </c>
      <c r="D333" s="73" t="s">
        <v>456</v>
      </c>
      <c r="E333" s="74" t="s">
        <v>35</v>
      </c>
      <c r="F333" s="73" t="s">
        <v>49</v>
      </c>
      <c r="G333" s="74">
        <v>1938</v>
      </c>
      <c r="H333" s="73"/>
      <c r="I333" s="74">
        <v>2</v>
      </c>
      <c r="J333" s="73"/>
      <c r="K333" s="73"/>
      <c r="L333" s="76"/>
      <c r="M333" s="73"/>
    </row>
    <row r="334" spans="1:13" ht="15">
      <c r="A334" s="73"/>
      <c r="B334" s="74"/>
      <c r="C334" s="74" t="s">
        <v>447</v>
      </c>
      <c r="D334" s="73" t="s">
        <v>457</v>
      </c>
      <c r="E334" s="74" t="s">
        <v>35</v>
      </c>
      <c r="F334" s="73" t="s">
        <v>49</v>
      </c>
      <c r="G334" s="74">
        <v>1947</v>
      </c>
      <c r="H334" s="73"/>
      <c r="I334" s="74">
        <v>2</v>
      </c>
      <c r="J334" s="73"/>
      <c r="K334" s="73"/>
      <c r="L334" s="76"/>
      <c r="M334" s="73"/>
    </row>
    <row r="335" spans="1:13" ht="15">
      <c r="A335" s="73"/>
      <c r="B335" s="74"/>
      <c r="C335" s="74" t="s">
        <v>447</v>
      </c>
      <c r="D335" s="73" t="s">
        <v>458</v>
      </c>
      <c r="E335" s="74" t="s">
        <v>75</v>
      </c>
      <c r="F335" s="73" t="s">
        <v>49</v>
      </c>
      <c r="G335" s="74">
        <v>1940</v>
      </c>
      <c r="H335" s="73"/>
      <c r="I335" s="74">
        <v>2</v>
      </c>
      <c r="J335" s="73"/>
      <c r="K335" s="73"/>
      <c r="L335" s="76"/>
      <c r="M335" s="73"/>
    </row>
    <row r="336" spans="1:13" ht="15">
      <c r="A336" s="73"/>
      <c r="B336" s="74"/>
      <c r="C336" s="74" t="s">
        <v>447</v>
      </c>
      <c r="D336" s="73" t="s">
        <v>459</v>
      </c>
      <c r="E336" s="74" t="s">
        <v>35</v>
      </c>
      <c r="F336" s="73" t="s">
        <v>49</v>
      </c>
      <c r="G336" s="74">
        <v>1938</v>
      </c>
      <c r="H336" s="73"/>
      <c r="I336" s="74">
        <v>2</v>
      </c>
      <c r="J336" s="73"/>
      <c r="K336" s="73"/>
      <c r="L336" s="76"/>
      <c r="M336" s="73"/>
    </row>
    <row r="337" spans="1:13" ht="15">
      <c r="A337" s="73"/>
      <c r="B337" s="74"/>
      <c r="C337" s="74" t="s">
        <v>447</v>
      </c>
      <c r="D337" s="73" t="s">
        <v>460</v>
      </c>
      <c r="E337" s="74" t="s">
        <v>75</v>
      </c>
      <c r="F337" s="73" t="s">
        <v>49</v>
      </c>
      <c r="G337" s="74">
        <v>1945</v>
      </c>
      <c r="H337" s="73"/>
      <c r="I337" s="74">
        <v>2</v>
      </c>
      <c r="J337" s="73"/>
      <c r="K337" s="73"/>
      <c r="L337" s="76"/>
      <c r="M337" s="73"/>
    </row>
    <row r="338" spans="1:13" ht="15">
      <c r="A338" s="73"/>
      <c r="B338" s="74"/>
      <c r="C338" s="74" t="s">
        <v>447</v>
      </c>
      <c r="D338" s="73" t="s">
        <v>461</v>
      </c>
      <c r="E338" s="74" t="s">
        <v>35</v>
      </c>
      <c r="F338" s="73" t="s">
        <v>49</v>
      </c>
      <c r="G338" s="74">
        <v>1938</v>
      </c>
      <c r="H338" s="73"/>
      <c r="I338" s="74">
        <v>2</v>
      </c>
      <c r="J338" s="73"/>
      <c r="K338" s="73"/>
      <c r="L338" s="76"/>
      <c r="M338" s="73"/>
    </row>
    <row r="339" spans="1:13" ht="15">
      <c r="A339" s="73"/>
      <c r="B339" s="74"/>
      <c r="C339" s="74" t="s">
        <v>447</v>
      </c>
      <c r="D339" s="73" t="s">
        <v>462</v>
      </c>
      <c r="E339" s="74" t="s">
        <v>75</v>
      </c>
      <c r="F339" s="73" t="s">
        <v>49</v>
      </c>
      <c r="G339" s="74">
        <v>1947</v>
      </c>
      <c r="H339" s="73"/>
      <c r="I339" s="74">
        <v>2</v>
      </c>
      <c r="J339" s="73"/>
      <c r="K339" s="73"/>
      <c r="L339" s="76"/>
      <c r="M339" s="73"/>
    </row>
    <row r="340" spans="1:13" ht="15">
      <c r="A340" s="73"/>
      <c r="B340" s="74"/>
      <c r="C340" s="74" t="s">
        <v>447</v>
      </c>
      <c r="D340" s="73" t="s">
        <v>463</v>
      </c>
      <c r="E340" s="74" t="s">
        <v>75</v>
      </c>
      <c r="F340" s="73" t="s">
        <v>49</v>
      </c>
      <c r="G340" s="74">
        <v>1963</v>
      </c>
      <c r="H340" s="73"/>
      <c r="I340" s="74">
        <v>2</v>
      </c>
      <c r="J340" s="73"/>
      <c r="K340" s="73"/>
      <c r="L340" s="76"/>
      <c r="M340" s="73"/>
    </row>
    <row r="341" spans="1:13" ht="15">
      <c r="A341" s="73"/>
      <c r="B341" s="74"/>
      <c r="C341" s="74" t="s">
        <v>447</v>
      </c>
      <c r="D341" s="73" t="s">
        <v>464</v>
      </c>
      <c r="E341" s="74" t="s">
        <v>35</v>
      </c>
      <c r="F341" s="73" t="s">
        <v>49</v>
      </c>
      <c r="G341" s="74">
        <v>1975</v>
      </c>
      <c r="H341" s="73"/>
      <c r="I341" s="74">
        <v>2</v>
      </c>
      <c r="J341" s="73"/>
      <c r="K341" s="73"/>
      <c r="L341" s="76"/>
      <c r="M341" s="73"/>
    </row>
    <row r="342" spans="1:13" ht="15">
      <c r="A342" s="73"/>
      <c r="B342" s="74"/>
      <c r="C342" s="74" t="s">
        <v>447</v>
      </c>
      <c r="D342" s="73" t="s">
        <v>465</v>
      </c>
      <c r="E342" s="74" t="s">
        <v>75</v>
      </c>
      <c r="F342" s="73" t="s">
        <v>49</v>
      </c>
      <c r="G342" s="74">
        <v>1979</v>
      </c>
      <c r="H342" s="73"/>
      <c r="I342" s="74">
        <v>2</v>
      </c>
      <c r="J342" s="73"/>
      <c r="K342" s="73"/>
      <c r="L342" s="76"/>
      <c r="M342" s="73"/>
    </row>
    <row r="343" spans="1:13" ht="15">
      <c r="A343" s="73"/>
      <c r="B343" s="74"/>
      <c r="C343" s="74" t="s">
        <v>447</v>
      </c>
      <c r="D343" s="73" t="s">
        <v>466</v>
      </c>
      <c r="E343" s="74" t="s">
        <v>35</v>
      </c>
      <c r="F343" s="73" t="s">
        <v>49</v>
      </c>
      <c r="G343" s="74">
        <v>1939</v>
      </c>
      <c r="H343" s="73"/>
      <c r="I343" s="74">
        <v>2</v>
      </c>
      <c r="J343" s="73"/>
      <c r="K343" s="73"/>
      <c r="L343" s="76"/>
      <c r="M343" s="73"/>
    </row>
    <row r="344" spans="1:13" ht="15">
      <c r="A344" s="73"/>
      <c r="B344" s="74"/>
      <c r="C344" s="74" t="s">
        <v>447</v>
      </c>
      <c r="D344" s="73" t="s">
        <v>467</v>
      </c>
      <c r="E344" s="74" t="s">
        <v>75</v>
      </c>
      <c r="F344" s="73" t="s">
        <v>49</v>
      </c>
      <c r="G344" s="74">
        <v>1938</v>
      </c>
      <c r="H344" s="73"/>
      <c r="I344" s="74">
        <v>2</v>
      </c>
      <c r="J344" s="73"/>
      <c r="K344" s="73"/>
      <c r="L344" s="76"/>
      <c r="M344" s="73"/>
    </row>
    <row r="345" spans="1:13" ht="15">
      <c r="A345" s="73"/>
      <c r="B345" s="74"/>
      <c r="C345" s="74" t="s">
        <v>447</v>
      </c>
      <c r="D345" s="73" t="s">
        <v>468</v>
      </c>
      <c r="E345" s="74" t="s">
        <v>75</v>
      </c>
      <c r="F345" s="73" t="s">
        <v>49</v>
      </c>
      <c r="G345" s="74">
        <v>1974</v>
      </c>
      <c r="H345" s="73"/>
      <c r="I345" s="74">
        <v>2</v>
      </c>
      <c r="J345" s="73"/>
      <c r="K345" s="73"/>
      <c r="L345" s="76"/>
      <c r="M345" s="73"/>
    </row>
    <row r="346" spans="1:13" ht="15">
      <c r="A346" s="73"/>
      <c r="B346" s="74"/>
      <c r="C346" s="74" t="s">
        <v>447</v>
      </c>
      <c r="D346" s="73" t="s">
        <v>469</v>
      </c>
      <c r="E346" s="74" t="s">
        <v>75</v>
      </c>
      <c r="F346" s="73" t="s">
        <v>49</v>
      </c>
      <c r="G346" s="74">
        <v>1983</v>
      </c>
      <c r="H346" s="73"/>
      <c r="I346" s="74">
        <v>2</v>
      </c>
      <c r="J346" s="73"/>
      <c r="K346" s="73"/>
      <c r="L346" s="76"/>
      <c r="M346" s="73"/>
    </row>
    <row r="347" spans="1:13" ht="15">
      <c r="A347" s="73"/>
      <c r="B347" s="74"/>
      <c r="C347" s="74" t="s">
        <v>447</v>
      </c>
      <c r="D347" s="73" t="s">
        <v>470</v>
      </c>
      <c r="E347" s="74" t="s">
        <v>75</v>
      </c>
      <c r="F347" s="73" t="s">
        <v>49</v>
      </c>
      <c r="G347" s="74">
        <v>1987</v>
      </c>
      <c r="H347" s="73"/>
      <c r="I347" s="74">
        <v>2</v>
      </c>
      <c r="J347" s="73"/>
      <c r="K347" s="73"/>
      <c r="L347" s="76"/>
      <c r="M347" s="73"/>
    </row>
    <row r="348" spans="1:13" ht="15">
      <c r="A348" s="73"/>
      <c r="B348" s="74"/>
      <c r="C348" s="74" t="s">
        <v>447</v>
      </c>
      <c r="D348" s="73" t="s">
        <v>471</v>
      </c>
      <c r="E348" s="74" t="s">
        <v>35</v>
      </c>
      <c r="F348" s="89" t="s">
        <v>36</v>
      </c>
      <c r="G348" s="74">
        <v>1937</v>
      </c>
      <c r="H348" s="73"/>
      <c r="I348" s="74">
        <v>2</v>
      </c>
      <c r="J348" s="73"/>
      <c r="K348" s="73"/>
      <c r="L348" s="76"/>
      <c r="M348" s="73"/>
    </row>
    <row r="349" spans="1:13" ht="15">
      <c r="A349" s="73"/>
      <c r="B349" s="74"/>
      <c r="C349" s="74" t="s">
        <v>447</v>
      </c>
      <c r="D349" s="73" t="s">
        <v>472</v>
      </c>
      <c r="E349" s="74" t="s">
        <v>75</v>
      </c>
      <c r="F349" s="89" t="s">
        <v>36</v>
      </c>
      <c r="G349" s="74">
        <v>1994</v>
      </c>
      <c r="H349" s="73"/>
      <c r="I349" s="74">
        <v>2</v>
      </c>
      <c r="J349" s="73"/>
      <c r="K349" s="73"/>
      <c r="L349" s="76"/>
      <c r="M349" s="73"/>
    </row>
    <row r="350" spans="1:13" ht="15">
      <c r="A350" s="73"/>
      <c r="B350" s="74"/>
      <c r="C350" s="74" t="s">
        <v>447</v>
      </c>
      <c r="D350" s="73" t="s">
        <v>473</v>
      </c>
      <c r="E350" s="74" t="s">
        <v>75</v>
      </c>
      <c r="F350" s="89" t="s">
        <v>36</v>
      </c>
      <c r="G350" s="74">
        <v>1978</v>
      </c>
      <c r="H350" s="73"/>
      <c r="I350" s="74">
        <v>2</v>
      </c>
      <c r="J350" s="73"/>
      <c r="K350" s="73"/>
      <c r="L350" s="76"/>
      <c r="M350" s="73"/>
    </row>
    <row r="351" spans="1:13" ht="15">
      <c r="A351" s="73"/>
      <c r="B351" s="74"/>
      <c r="C351" s="74" t="s">
        <v>447</v>
      </c>
      <c r="D351" s="73" t="s">
        <v>474</v>
      </c>
      <c r="E351" s="74" t="s">
        <v>75</v>
      </c>
      <c r="F351" s="89" t="s">
        <v>36</v>
      </c>
      <c r="G351" s="74"/>
      <c r="H351" s="73"/>
      <c r="I351" s="74">
        <v>2</v>
      </c>
      <c r="J351" s="73"/>
      <c r="K351" s="73"/>
      <c r="L351" s="76"/>
      <c r="M351" s="73"/>
    </row>
    <row r="352" spans="1:13" ht="15">
      <c r="A352" s="73"/>
      <c r="B352" s="74"/>
      <c r="C352" s="74" t="s">
        <v>447</v>
      </c>
      <c r="D352" s="73" t="s">
        <v>475</v>
      </c>
      <c r="E352" s="74" t="s">
        <v>75</v>
      </c>
      <c r="F352" s="89" t="s">
        <v>36</v>
      </c>
      <c r="G352" s="74"/>
      <c r="H352" s="73"/>
      <c r="I352" s="74">
        <v>2</v>
      </c>
      <c r="J352" s="73"/>
      <c r="K352" s="73"/>
      <c r="L352" s="76"/>
      <c r="M352" s="73"/>
    </row>
    <row r="353" spans="1:13" ht="15">
      <c r="A353" s="73"/>
      <c r="B353" s="74"/>
      <c r="C353" s="74" t="s">
        <v>447</v>
      </c>
      <c r="D353" s="73" t="s">
        <v>476</v>
      </c>
      <c r="E353" s="74" t="s">
        <v>75</v>
      </c>
      <c r="F353" s="89" t="s">
        <v>36</v>
      </c>
      <c r="G353" s="74">
        <v>1970</v>
      </c>
      <c r="H353" s="73"/>
      <c r="I353" s="74">
        <v>2</v>
      </c>
      <c r="J353" s="73"/>
      <c r="K353" s="73"/>
      <c r="L353" s="76"/>
      <c r="M353" s="73"/>
    </row>
    <row r="354" spans="1:13" ht="15">
      <c r="A354" s="73"/>
      <c r="B354" s="74"/>
      <c r="C354" s="74" t="s">
        <v>447</v>
      </c>
      <c r="D354" s="73" t="s">
        <v>477</v>
      </c>
      <c r="E354" s="74" t="s">
        <v>75</v>
      </c>
      <c r="F354" s="89" t="s">
        <v>36</v>
      </c>
      <c r="G354" s="74">
        <v>1969</v>
      </c>
      <c r="H354" s="73"/>
      <c r="I354" s="74">
        <v>2</v>
      </c>
      <c r="J354" s="73"/>
      <c r="K354" s="73"/>
      <c r="L354" s="76"/>
      <c r="M354" s="73"/>
    </row>
    <row r="355" spans="1:13" ht="15">
      <c r="A355" s="73"/>
      <c r="B355" s="74"/>
      <c r="C355" s="74" t="s">
        <v>447</v>
      </c>
      <c r="D355" s="73" t="s">
        <v>478</v>
      </c>
      <c r="E355" s="74" t="s">
        <v>75</v>
      </c>
      <c r="F355" s="89" t="s">
        <v>36</v>
      </c>
      <c r="G355" s="74">
        <v>1943</v>
      </c>
      <c r="H355" s="73"/>
      <c r="I355" s="74">
        <v>2</v>
      </c>
      <c r="J355" s="73"/>
      <c r="K355" s="73"/>
      <c r="L355" s="76"/>
      <c r="M355" s="73"/>
    </row>
    <row r="356" spans="1:13" ht="15">
      <c r="A356" s="73"/>
      <c r="B356" s="74"/>
      <c r="C356" s="74" t="s">
        <v>447</v>
      </c>
      <c r="D356" s="73" t="s">
        <v>479</v>
      </c>
      <c r="E356" s="74" t="s">
        <v>75</v>
      </c>
      <c r="F356" s="89" t="s">
        <v>36</v>
      </c>
      <c r="G356" s="74">
        <v>1943</v>
      </c>
      <c r="H356" s="73"/>
      <c r="I356" s="74">
        <v>2</v>
      </c>
      <c r="J356" s="73"/>
      <c r="K356" s="73"/>
      <c r="L356" s="76"/>
      <c r="M356" s="73"/>
    </row>
    <row r="357" spans="1:13" ht="15">
      <c r="A357" s="73"/>
      <c r="B357" s="74"/>
      <c r="C357" s="74" t="s">
        <v>447</v>
      </c>
      <c r="D357" s="73" t="s">
        <v>480</v>
      </c>
      <c r="E357" s="74" t="s">
        <v>35</v>
      </c>
      <c r="F357" s="89" t="s">
        <v>36</v>
      </c>
      <c r="G357" s="74">
        <v>1939</v>
      </c>
      <c r="H357" s="73"/>
      <c r="I357" s="74">
        <v>2</v>
      </c>
      <c r="J357" s="73"/>
      <c r="K357" s="73"/>
      <c r="L357" s="76"/>
      <c r="M357" s="73"/>
    </row>
    <row r="358" spans="1:13" ht="15">
      <c r="A358" s="73"/>
      <c r="B358" s="74"/>
      <c r="C358" s="74" t="s">
        <v>447</v>
      </c>
      <c r="D358" s="73" t="s">
        <v>481</v>
      </c>
      <c r="E358" s="74" t="s">
        <v>75</v>
      </c>
      <c r="F358" s="89" t="s">
        <v>36</v>
      </c>
      <c r="G358" s="74">
        <v>1977</v>
      </c>
      <c r="H358" s="73"/>
      <c r="I358" s="74">
        <v>2</v>
      </c>
      <c r="J358" s="73"/>
      <c r="K358" s="73"/>
      <c r="L358" s="76"/>
      <c r="M358" s="73"/>
    </row>
    <row r="359" spans="1:13" ht="15">
      <c r="A359" s="73"/>
      <c r="B359" s="74"/>
      <c r="C359" s="74" t="s">
        <v>447</v>
      </c>
      <c r="D359" s="73" t="s">
        <v>482</v>
      </c>
      <c r="E359" s="74" t="s">
        <v>35</v>
      </c>
      <c r="F359" s="89" t="s">
        <v>36</v>
      </c>
      <c r="G359" s="74">
        <v>1972</v>
      </c>
      <c r="H359" s="73"/>
      <c r="I359" s="74">
        <v>2</v>
      </c>
      <c r="J359" s="73"/>
      <c r="K359" s="73"/>
      <c r="L359" s="76"/>
      <c r="M359" s="73"/>
    </row>
    <row r="360" spans="1:13" ht="15">
      <c r="A360" s="73"/>
      <c r="B360" s="74"/>
      <c r="C360" s="74" t="s">
        <v>447</v>
      </c>
      <c r="D360" s="73" t="s">
        <v>483</v>
      </c>
      <c r="E360" s="74" t="s">
        <v>75</v>
      </c>
      <c r="F360" s="89" t="s">
        <v>36</v>
      </c>
      <c r="G360" s="74">
        <v>1984</v>
      </c>
      <c r="H360" s="73"/>
      <c r="I360" s="74">
        <v>2</v>
      </c>
      <c r="J360" s="73"/>
      <c r="K360" s="73"/>
      <c r="L360" s="76"/>
      <c r="M360" s="73"/>
    </row>
    <row r="361" spans="1:13" ht="15">
      <c r="A361" s="73"/>
      <c r="B361" s="74"/>
      <c r="C361" s="74" t="s">
        <v>447</v>
      </c>
      <c r="D361" s="73" t="s">
        <v>484</v>
      </c>
      <c r="E361" s="74" t="s">
        <v>75</v>
      </c>
      <c r="F361" s="89" t="s">
        <v>36</v>
      </c>
      <c r="G361" s="74">
        <v>1983</v>
      </c>
      <c r="H361" s="73"/>
      <c r="I361" s="74">
        <v>2</v>
      </c>
      <c r="J361" s="73"/>
      <c r="K361" s="73"/>
      <c r="L361" s="76"/>
      <c r="M361" s="73"/>
    </row>
    <row r="362" spans="1:13" ht="15">
      <c r="A362" s="73"/>
      <c r="B362" s="74"/>
      <c r="C362" s="74" t="s">
        <v>447</v>
      </c>
      <c r="D362" s="73" t="s">
        <v>485</v>
      </c>
      <c r="E362" s="74" t="s">
        <v>35</v>
      </c>
      <c r="F362" s="89" t="s">
        <v>42</v>
      </c>
      <c r="G362" s="74">
        <v>1935</v>
      </c>
      <c r="H362" s="73"/>
      <c r="I362" s="74">
        <v>2</v>
      </c>
      <c r="J362" s="73"/>
      <c r="K362" s="73"/>
      <c r="L362" s="76"/>
      <c r="M362" s="73"/>
    </row>
    <row r="363" spans="1:13" ht="15">
      <c r="A363" s="73"/>
      <c r="B363" s="74"/>
      <c r="C363" s="74" t="s">
        <v>447</v>
      </c>
      <c r="D363" s="73" t="s">
        <v>486</v>
      </c>
      <c r="E363" s="74" t="s">
        <v>35</v>
      </c>
      <c r="F363" s="89" t="s">
        <v>42</v>
      </c>
      <c r="G363" s="74">
        <v>1951</v>
      </c>
      <c r="H363" s="73"/>
      <c r="I363" s="74">
        <v>2</v>
      </c>
      <c r="J363" s="73"/>
      <c r="K363" s="73"/>
      <c r="L363" s="76"/>
      <c r="M363" s="73"/>
    </row>
    <row r="364" spans="1:13" ht="15">
      <c r="A364" s="73"/>
      <c r="B364" s="74"/>
      <c r="C364" s="74" t="s">
        <v>447</v>
      </c>
      <c r="D364" s="73" t="s">
        <v>487</v>
      </c>
      <c r="E364" s="74" t="s">
        <v>75</v>
      </c>
      <c r="F364" s="89" t="s">
        <v>42</v>
      </c>
      <c r="G364" s="74">
        <v>1939</v>
      </c>
      <c r="H364" s="73"/>
      <c r="I364" s="74">
        <v>2</v>
      </c>
      <c r="J364" s="73"/>
      <c r="K364" s="73"/>
      <c r="L364" s="76"/>
      <c r="M364" s="73"/>
    </row>
    <row r="365" spans="1:13" ht="15">
      <c r="A365" s="73"/>
      <c r="B365" s="74"/>
      <c r="C365" s="74" t="s">
        <v>447</v>
      </c>
      <c r="D365" s="73" t="s">
        <v>488</v>
      </c>
      <c r="E365" s="74" t="s">
        <v>75</v>
      </c>
      <c r="F365" s="89" t="s">
        <v>42</v>
      </c>
      <c r="G365" s="74">
        <v>1955</v>
      </c>
      <c r="H365" s="73"/>
      <c r="I365" s="74">
        <v>2</v>
      </c>
      <c r="J365" s="73"/>
      <c r="K365" s="73"/>
      <c r="L365" s="76"/>
      <c r="M365" s="73"/>
    </row>
    <row r="366" spans="1:13" ht="15">
      <c r="A366" s="73"/>
      <c r="B366" s="74"/>
      <c r="C366" s="74" t="s">
        <v>447</v>
      </c>
      <c r="D366" s="73" t="s">
        <v>489</v>
      </c>
      <c r="E366" s="74" t="s">
        <v>35</v>
      </c>
      <c r="F366" s="89" t="s">
        <v>42</v>
      </c>
      <c r="G366" s="74">
        <v>1935</v>
      </c>
      <c r="H366" s="73"/>
      <c r="I366" s="74">
        <v>2</v>
      </c>
      <c r="J366" s="73"/>
      <c r="K366" s="73"/>
      <c r="L366" s="76"/>
      <c r="M366" s="73"/>
    </row>
    <row r="367" spans="1:13" ht="15">
      <c r="A367" s="73"/>
      <c r="B367" s="74"/>
      <c r="C367" s="74" t="s">
        <v>447</v>
      </c>
      <c r="D367" s="73" t="s">
        <v>490</v>
      </c>
      <c r="E367" s="74" t="s">
        <v>75</v>
      </c>
      <c r="F367" s="89" t="s">
        <v>42</v>
      </c>
      <c r="G367" s="74">
        <v>1940</v>
      </c>
      <c r="H367" s="73"/>
      <c r="I367" s="74">
        <v>2</v>
      </c>
      <c r="J367" s="73"/>
      <c r="K367" s="73"/>
      <c r="L367" s="76"/>
      <c r="M367" s="73"/>
    </row>
    <row r="368" spans="1:13" ht="15">
      <c r="A368" s="73"/>
      <c r="B368" s="74"/>
      <c r="C368" s="74" t="s">
        <v>447</v>
      </c>
      <c r="D368" s="73" t="s">
        <v>491</v>
      </c>
      <c r="E368" s="74" t="s">
        <v>35</v>
      </c>
      <c r="F368" s="89" t="s">
        <v>42</v>
      </c>
      <c r="G368" s="74">
        <v>1941</v>
      </c>
      <c r="H368" s="73"/>
      <c r="I368" s="74">
        <v>2</v>
      </c>
      <c r="J368" s="73"/>
      <c r="K368" s="73"/>
      <c r="L368" s="76"/>
      <c r="M368" s="73"/>
    </row>
    <row r="369" spans="1:13" ht="15">
      <c r="A369" s="73"/>
      <c r="B369" s="74"/>
      <c r="C369" s="74" t="s">
        <v>447</v>
      </c>
      <c r="D369" s="73" t="s">
        <v>492</v>
      </c>
      <c r="E369" s="74" t="s">
        <v>35</v>
      </c>
      <c r="F369" s="89" t="s">
        <v>42</v>
      </c>
      <c r="G369" s="74">
        <v>1961</v>
      </c>
      <c r="H369" s="73"/>
      <c r="I369" s="74">
        <v>2</v>
      </c>
      <c r="J369" s="73"/>
      <c r="K369" s="73"/>
      <c r="L369" s="76"/>
      <c r="M369" s="73"/>
    </row>
    <row r="370" spans="1:13" ht="15">
      <c r="A370" s="73"/>
      <c r="B370" s="74"/>
      <c r="C370" s="74" t="s">
        <v>447</v>
      </c>
      <c r="D370" s="73" t="s">
        <v>493</v>
      </c>
      <c r="E370" s="74" t="s">
        <v>35</v>
      </c>
      <c r="F370" s="89" t="s">
        <v>42</v>
      </c>
      <c r="G370" s="74">
        <v>1958</v>
      </c>
      <c r="H370" s="73"/>
      <c r="I370" s="74">
        <v>2</v>
      </c>
      <c r="J370" s="73"/>
      <c r="K370" s="73"/>
      <c r="L370" s="76"/>
      <c r="M370" s="73"/>
    </row>
    <row r="371" spans="1:13" ht="15">
      <c r="A371" s="73"/>
      <c r="B371" s="74"/>
      <c r="C371" s="74" t="s">
        <v>447</v>
      </c>
      <c r="D371" s="73" t="s">
        <v>494</v>
      </c>
      <c r="E371" s="74" t="s">
        <v>75</v>
      </c>
      <c r="F371" s="89" t="s">
        <v>77</v>
      </c>
      <c r="G371" s="74">
        <v>1949</v>
      </c>
      <c r="H371" s="73"/>
      <c r="I371" s="74">
        <v>2</v>
      </c>
      <c r="J371" s="73"/>
      <c r="K371" s="73"/>
      <c r="L371" s="76"/>
      <c r="M371" s="73"/>
    </row>
    <row r="372" spans="1:13" ht="15">
      <c r="A372" s="73"/>
      <c r="B372" s="74"/>
      <c r="C372" s="74" t="s">
        <v>447</v>
      </c>
      <c r="D372" s="73" t="s">
        <v>495</v>
      </c>
      <c r="E372" s="74" t="s">
        <v>75</v>
      </c>
      <c r="F372" s="89" t="s">
        <v>77</v>
      </c>
      <c r="G372" s="74">
        <v>1964</v>
      </c>
      <c r="H372" s="73"/>
      <c r="I372" s="74">
        <v>2</v>
      </c>
      <c r="J372" s="73"/>
      <c r="K372" s="73"/>
      <c r="L372" s="76"/>
      <c r="M372" s="73"/>
    </row>
    <row r="373" spans="1:13" ht="15">
      <c r="A373" s="73"/>
      <c r="B373" s="74"/>
      <c r="C373" s="74" t="s">
        <v>447</v>
      </c>
      <c r="D373" s="73" t="s">
        <v>496</v>
      </c>
      <c r="E373" s="74" t="s">
        <v>75</v>
      </c>
      <c r="F373" s="89" t="s">
        <v>77</v>
      </c>
      <c r="G373" s="74">
        <v>1949</v>
      </c>
      <c r="H373" s="73"/>
      <c r="I373" s="74">
        <v>2</v>
      </c>
      <c r="J373" s="73"/>
      <c r="K373" s="73"/>
      <c r="L373" s="76"/>
      <c r="M373" s="73"/>
    </row>
    <row r="374" spans="1:13" ht="15">
      <c r="A374" s="73"/>
      <c r="B374" s="74"/>
      <c r="C374" s="74" t="s">
        <v>447</v>
      </c>
      <c r="D374" s="73" t="s">
        <v>497</v>
      </c>
      <c r="E374" s="74" t="s">
        <v>35</v>
      </c>
      <c r="F374" s="89" t="s">
        <v>77</v>
      </c>
      <c r="G374" s="74">
        <v>1943</v>
      </c>
      <c r="H374" s="73"/>
      <c r="I374" s="74">
        <v>2</v>
      </c>
      <c r="J374" s="73"/>
      <c r="K374" s="73"/>
      <c r="L374" s="76"/>
      <c r="M374" s="73"/>
    </row>
    <row r="375" spans="1:13" ht="15">
      <c r="A375" s="73"/>
      <c r="B375" s="74"/>
      <c r="C375" s="74" t="s">
        <v>447</v>
      </c>
      <c r="D375" s="73" t="s">
        <v>498</v>
      </c>
      <c r="E375" s="74" t="s">
        <v>35</v>
      </c>
      <c r="F375" s="89" t="s">
        <v>77</v>
      </c>
      <c r="G375" s="74">
        <v>1949</v>
      </c>
      <c r="H375" s="73"/>
      <c r="I375" s="74">
        <v>2</v>
      </c>
      <c r="J375" s="73"/>
      <c r="K375" s="73"/>
      <c r="L375" s="76"/>
      <c r="M375" s="73"/>
    </row>
    <row r="376" spans="1:13" ht="15">
      <c r="A376" s="73"/>
      <c r="B376" s="74"/>
      <c r="C376" s="74" t="s">
        <v>447</v>
      </c>
      <c r="D376" s="73" t="s">
        <v>499</v>
      </c>
      <c r="E376" s="74" t="s">
        <v>35</v>
      </c>
      <c r="F376" s="89" t="s">
        <v>77</v>
      </c>
      <c r="G376" s="74">
        <v>1947</v>
      </c>
      <c r="H376" s="73"/>
      <c r="I376" s="74">
        <v>2</v>
      </c>
      <c r="J376" s="73"/>
      <c r="K376" s="73"/>
      <c r="L376" s="76"/>
      <c r="M376" s="73"/>
    </row>
    <row r="377" spans="1:13" ht="15">
      <c r="A377" s="73"/>
      <c r="B377" s="74"/>
      <c r="C377" s="74" t="s">
        <v>447</v>
      </c>
      <c r="D377" s="73" t="s">
        <v>500</v>
      </c>
      <c r="E377" s="74" t="s">
        <v>35</v>
      </c>
      <c r="F377" s="80" t="s">
        <v>198</v>
      </c>
      <c r="G377" s="74">
        <v>1957</v>
      </c>
      <c r="H377" s="73"/>
      <c r="I377" s="74">
        <v>2</v>
      </c>
      <c r="J377" s="73"/>
      <c r="K377" s="73"/>
      <c r="L377" s="76"/>
      <c r="M377" s="73"/>
    </row>
    <row r="378" spans="1:13" ht="15">
      <c r="A378" s="73"/>
      <c r="B378" s="74"/>
      <c r="C378" s="74" t="s">
        <v>447</v>
      </c>
      <c r="D378" s="73" t="s">
        <v>501</v>
      </c>
      <c r="E378" s="74" t="s">
        <v>35</v>
      </c>
      <c r="F378" s="80" t="s">
        <v>198</v>
      </c>
      <c r="G378" s="74">
        <v>1937</v>
      </c>
      <c r="H378" s="73"/>
      <c r="I378" s="74">
        <v>2</v>
      </c>
      <c r="J378" s="73"/>
      <c r="K378" s="73"/>
      <c r="L378" s="76"/>
      <c r="M378" s="73"/>
    </row>
    <row r="379" spans="1:13" ht="15">
      <c r="A379" s="73"/>
      <c r="B379" s="74"/>
      <c r="C379" s="74" t="s">
        <v>447</v>
      </c>
      <c r="D379" s="73" t="s">
        <v>502</v>
      </c>
      <c r="E379" s="74" t="s">
        <v>35</v>
      </c>
      <c r="F379" s="80" t="s">
        <v>198</v>
      </c>
      <c r="G379" s="74">
        <v>1937</v>
      </c>
      <c r="H379" s="73"/>
      <c r="I379" s="74">
        <v>2</v>
      </c>
      <c r="J379" s="73"/>
      <c r="K379" s="73"/>
      <c r="L379" s="76"/>
      <c r="M379" s="73"/>
    </row>
    <row r="380" spans="1:13" ht="15">
      <c r="A380" s="73"/>
      <c r="B380" s="74"/>
      <c r="C380" s="74" t="s">
        <v>447</v>
      </c>
      <c r="D380" s="73" t="s">
        <v>503</v>
      </c>
      <c r="E380" s="74" t="s">
        <v>35</v>
      </c>
      <c r="F380" s="73" t="s">
        <v>174</v>
      </c>
      <c r="G380" s="74">
        <v>1949</v>
      </c>
      <c r="H380" s="73"/>
      <c r="I380" s="74">
        <v>2</v>
      </c>
      <c r="J380" s="73"/>
      <c r="K380" s="73"/>
      <c r="L380" s="76"/>
      <c r="M380" s="73"/>
    </row>
    <row r="381" spans="1:13" ht="15">
      <c r="A381" s="73"/>
      <c r="B381" s="74"/>
      <c r="C381" s="74" t="s">
        <v>447</v>
      </c>
      <c r="D381" s="73" t="s">
        <v>504</v>
      </c>
      <c r="E381" s="74" t="s">
        <v>75</v>
      </c>
      <c r="F381" s="73" t="s">
        <v>174</v>
      </c>
      <c r="G381" s="74">
        <v>1954</v>
      </c>
      <c r="H381" s="73"/>
      <c r="I381" s="74">
        <v>2</v>
      </c>
      <c r="J381" s="73"/>
      <c r="K381" s="73"/>
      <c r="L381" s="76"/>
      <c r="M381" s="73"/>
    </row>
    <row r="382" spans="1:13" ht="15">
      <c r="A382" s="73"/>
      <c r="B382" s="74"/>
      <c r="C382" s="74" t="s">
        <v>447</v>
      </c>
      <c r="D382" s="73" t="s">
        <v>505</v>
      </c>
      <c r="E382" s="74" t="s">
        <v>35</v>
      </c>
      <c r="F382" s="73" t="s">
        <v>174</v>
      </c>
      <c r="G382" s="74">
        <v>1947</v>
      </c>
      <c r="H382" s="73"/>
      <c r="I382" s="74">
        <v>2</v>
      </c>
      <c r="J382" s="73"/>
      <c r="K382" s="73"/>
      <c r="L382" s="76"/>
      <c r="M382" s="73"/>
    </row>
    <row r="383" spans="1:13" ht="15">
      <c r="A383" s="73"/>
      <c r="B383" s="74"/>
      <c r="C383" s="74" t="s">
        <v>447</v>
      </c>
      <c r="D383" s="73" t="s">
        <v>506</v>
      </c>
      <c r="E383" s="74" t="s">
        <v>35</v>
      </c>
      <c r="F383" s="73" t="s">
        <v>85</v>
      </c>
      <c r="G383" s="74">
        <v>1945</v>
      </c>
      <c r="H383" s="73"/>
      <c r="I383" s="74">
        <v>2</v>
      </c>
      <c r="J383" s="73"/>
      <c r="K383" s="73"/>
      <c r="L383" s="76"/>
      <c r="M383" s="73"/>
    </row>
    <row r="384" spans="1:13" ht="15">
      <c r="A384" s="73"/>
      <c r="B384" s="74"/>
      <c r="C384" s="74" t="s">
        <v>447</v>
      </c>
      <c r="D384" s="73" t="s">
        <v>507</v>
      </c>
      <c r="E384" s="74" t="s">
        <v>35</v>
      </c>
      <c r="F384" s="73" t="s">
        <v>85</v>
      </c>
      <c r="G384" s="74">
        <v>1959</v>
      </c>
      <c r="H384" s="73"/>
      <c r="I384" s="74">
        <v>2</v>
      </c>
      <c r="J384" s="73"/>
      <c r="K384" s="73"/>
      <c r="L384" s="76"/>
      <c r="M384" s="73"/>
    </row>
    <row r="385" spans="1:13" ht="15">
      <c r="A385" s="73"/>
      <c r="B385" s="74"/>
      <c r="C385" s="74" t="s">
        <v>447</v>
      </c>
      <c r="D385" s="73" t="s">
        <v>508</v>
      </c>
      <c r="E385" s="74" t="s">
        <v>75</v>
      </c>
      <c r="F385" s="73" t="s">
        <v>52</v>
      </c>
      <c r="G385" s="74">
        <v>1993</v>
      </c>
      <c r="H385" s="73"/>
      <c r="I385" s="74">
        <v>2</v>
      </c>
      <c r="J385" s="73"/>
      <c r="K385" s="73"/>
      <c r="L385" s="76"/>
      <c r="M385" s="73"/>
    </row>
    <row r="386" spans="1:13" ht="15">
      <c r="A386" s="73"/>
      <c r="B386" s="74"/>
      <c r="C386" s="74" t="s">
        <v>447</v>
      </c>
      <c r="D386" s="73" t="s">
        <v>509</v>
      </c>
      <c r="E386" s="74" t="s">
        <v>75</v>
      </c>
      <c r="F386" s="73" t="s">
        <v>98</v>
      </c>
      <c r="G386" s="74">
        <v>1966</v>
      </c>
      <c r="H386" s="73"/>
      <c r="I386" s="74">
        <v>2</v>
      </c>
      <c r="J386" s="73"/>
      <c r="K386" s="73"/>
      <c r="L386" s="76"/>
      <c r="M386" s="73"/>
    </row>
    <row r="387" spans="1:13" ht="15">
      <c r="A387" s="73"/>
      <c r="B387" s="74"/>
      <c r="C387" s="74" t="s">
        <v>447</v>
      </c>
      <c r="D387" s="73" t="s">
        <v>510</v>
      </c>
      <c r="E387" s="74" t="s">
        <v>75</v>
      </c>
      <c r="F387" s="73" t="s">
        <v>73</v>
      </c>
      <c r="G387" s="74">
        <v>1960</v>
      </c>
      <c r="H387" s="73"/>
      <c r="I387" s="74">
        <v>2</v>
      </c>
      <c r="J387" s="73"/>
      <c r="K387" s="73"/>
      <c r="L387" s="76"/>
      <c r="M387" s="73"/>
    </row>
    <row r="388" spans="1:13" ht="15">
      <c r="A388" s="73"/>
      <c r="B388" s="74"/>
      <c r="C388" s="74" t="s">
        <v>447</v>
      </c>
      <c r="D388" s="73" t="s">
        <v>511</v>
      </c>
      <c r="E388" s="74" t="s">
        <v>35</v>
      </c>
      <c r="F388" s="73" t="s">
        <v>146</v>
      </c>
      <c r="G388" s="74">
        <v>1942</v>
      </c>
      <c r="H388" s="73"/>
      <c r="I388" s="74">
        <v>2</v>
      </c>
      <c r="J388" s="73"/>
      <c r="K388" s="73"/>
      <c r="L388" s="76"/>
      <c r="M388" s="73"/>
    </row>
    <row r="389" spans="1:13" ht="15">
      <c r="A389" s="73"/>
      <c r="B389" s="74"/>
      <c r="C389" s="74" t="s">
        <v>447</v>
      </c>
      <c r="D389" s="73" t="s">
        <v>512</v>
      </c>
      <c r="E389" s="74" t="s">
        <v>35</v>
      </c>
      <c r="F389" s="73" t="s">
        <v>146</v>
      </c>
      <c r="G389" s="74">
        <v>1938</v>
      </c>
      <c r="H389" s="73"/>
      <c r="I389" s="74">
        <v>2</v>
      </c>
      <c r="J389" s="73"/>
      <c r="K389" s="73"/>
      <c r="L389" s="76"/>
      <c r="M389" s="73"/>
    </row>
    <row r="390" spans="1:13" ht="15">
      <c r="A390" s="73"/>
      <c r="B390" s="74"/>
      <c r="C390" s="74" t="s">
        <v>447</v>
      </c>
      <c r="D390" s="73" t="s">
        <v>513</v>
      </c>
      <c r="E390" s="74" t="s">
        <v>75</v>
      </c>
      <c r="F390" s="73" t="s">
        <v>205</v>
      </c>
      <c r="G390" s="74">
        <v>1960</v>
      </c>
      <c r="H390" s="73"/>
      <c r="I390" s="74">
        <v>2</v>
      </c>
      <c r="J390" s="73"/>
      <c r="K390" s="73"/>
      <c r="L390" s="76"/>
      <c r="M390" s="73"/>
    </row>
    <row r="391" spans="1:13" ht="15">
      <c r="A391" s="73"/>
      <c r="B391" s="74"/>
      <c r="C391" s="74" t="s">
        <v>447</v>
      </c>
      <c r="D391" s="73" t="s">
        <v>514</v>
      </c>
      <c r="E391" s="74" t="s">
        <v>75</v>
      </c>
      <c r="F391" s="73" t="s">
        <v>205</v>
      </c>
      <c r="G391" s="74">
        <v>1958</v>
      </c>
      <c r="H391" s="73"/>
      <c r="I391" s="74">
        <v>2</v>
      </c>
      <c r="J391" s="73"/>
      <c r="K391" s="73"/>
      <c r="L391" s="76"/>
      <c r="M391" s="73"/>
    </row>
    <row r="392" spans="1:13" ht="15">
      <c r="A392" s="73"/>
      <c r="B392" s="74"/>
      <c r="C392" s="74" t="s">
        <v>447</v>
      </c>
      <c r="D392" s="73" t="s">
        <v>515</v>
      </c>
      <c r="E392" s="74" t="s">
        <v>75</v>
      </c>
      <c r="F392" s="73" t="s">
        <v>205</v>
      </c>
      <c r="G392" s="74">
        <v>1972</v>
      </c>
      <c r="H392" s="73"/>
      <c r="I392" s="74">
        <v>2</v>
      </c>
      <c r="J392" s="73"/>
      <c r="K392" s="73"/>
      <c r="L392" s="76"/>
      <c r="M392" s="73"/>
    </row>
    <row r="393" spans="1:13" ht="15">
      <c r="A393" s="73"/>
      <c r="B393" s="74"/>
      <c r="C393" s="74" t="s">
        <v>447</v>
      </c>
      <c r="D393" s="73" t="s">
        <v>516</v>
      </c>
      <c r="E393" s="74" t="s">
        <v>75</v>
      </c>
      <c r="F393" s="73" t="s">
        <v>205</v>
      </c>
      <c r="G393" s="74">
        <v>1965</v>
      </c>
      <c r="H393" s="73"/>
      <c r="I393" s="74">
        <v>2</v>
      </c>
      <c r="J393" s="73"/>
      <c r="K393" s="73"/>
      <c r="L393" s="76"/>
      <c r="M393" s="73"/>
    </row>
    <row r="394" spans="1:13" ht="15">
      <c r="A394" s="73"/>
      <c r="B394" s="74"/>
      <c r="C394" s="74" t="s">
        <v>447</v>
      </c>
      <c r="D394" s="73" t="s">
        <v>517</v>
      </c>
      <c r="E394" s="74" t="s">
        <v>35</v>
      </c>
      <c r="F394" s="73" t="s">
        <v>205</v>
      </c>
      <c r="G394" s="74">
        <v>1992</v>
      </c>
      <c r="H394" s="73"/>
      <c r="I394" s="74">
        <v>2</v>
      </c>
      <c r="J394" s="73"/>
      <c r="K394" s="73"/>
      <c r="L394" s="76"/>
      <c r="M394" s="73"/>
    </row>
    <row r="395" spans="1:13" ht="15">
      <c r="A395" s="73"/>
      <c r="B395" s="74"/>
      <c r="C395" s="74" t="s">
        <v>447</v>
      </c>
      <c r="D395" s="73" t="s">
        <v>518</v>
      </c>
      <c r="E395" s="74" t="s">
        <v>75</v>
      </c>
      <c r="F395" s="73" t="s">
        <v>205</v>
      </c>
      <c r="G395" s="74">
        <v>1972</v>
      </c>
      <c r="H395" s="73"/>
      <c r="I395" s="74">
        <v>2</v>
      </c>
      <c r="J395" s="73"/>
      <c r="K395" s="73"/>
      <c r="L395" s="76"/>
      <c r="M395" s="73"/>
    </row>
    <row r="396" spans="1:13" ht="15">
      <c r="A396" s="73"/>
      <c r="B396" s="74">
        <v>64</v>
      </c>
      <c r="C396" s="74" t="s">
        <v>447</v>
      </c>
      <c r="D396" s="73" t="s">
        <v>519</v>
      </c>
      <c r="E396" s="74" t="s">
        <v>75</v>
      </c>
      <c r="F396" s="73" t="s">
        <v>205</v>
      </c>
      <c r="G396" s="74">
        <v>1979</v>
      </c>
      <c r="H396" s="73"/>
      <c r="I396" s="74">
        <v>2</v>
      </c>
      <c r="J396" s="73"/>
      <c r="K396" s="73"/>
      <c r="L396" s="76"/>
      <c r="M396" s="73"/>
    </row>
    <row r="397" spans="1:13" ht="15">
      <c r="A397" s="73"/>
      <c r="B397" s="74"/>
      <c r="C397" s="74"/>
      <c r="D397" s="73"/>
      <c r="E397" s="74"/>
      <c r="F397" s="73"/>
      <c r="G397" s="74"/>
      <c r="H397" s="73"/>
      <c r="I397" s="73"/>
      <c r="J397" s="73"/>
      <c r="K397" s="73"/>
      <c r="L397" s="76"/>
      <c r="M397" s="73"/>
    </row>
    <row r="398" spans="1:13" ht="22.5" customHeight="1">
      <c r="A398" s="73"/>
      <c r="B398" s="74"/>
      <c r="C398" s="74"/>
      <c r="D398" s="70" t="s">
        <v>520</v>
      </c>
      <c r="E398" s="96"/>
      <c r="F398" s="97"/>
      <c r="G398" s="96"/>
      <c r="H398" s="70" t="s">
        <v>7</v>
      </c>
      <c r="I398" s="68" t="s">
        <v>521</v>
      </c>
      <c r="J398" s="98" t="s">
        <v>522</v>
      </c>
      <c r="K398" s="68" t="s">
        <v>523</v>
      </c>
      <c r="L398" s="99" t="s">
        <v>524</v>
      </c>
      <c r="M398" s="73"/>
    </row>
    <row r="399" spans="3:13" ht="15">
      <c r="C399" s="74">
        <v>1</v>
      </c>
      <c r="D399" s="100" t="s">
        <v>49</v>
      </c>
      <c r="E399" s="100"/>
      <c r="F399" s="100"/>
      <c r="G399" s="74"/>
      <c r="H399" s="74">
        <v>616</v>
      </c>
      <c r="I399" s="74">
        <v>66</v>
      </c>
      <c r="J399" s="74">
        <v>8</v>
      </c>
      <c r="K399" s="73">
        <v>40</v>
      </c>
      <c r="L399" s="74">
        <v>18</v>
      </c>
      <c r="M399" s="73"/>
    </row>
    <row r="400" spans="3:13" ht="15">
      <c r="C400" s="74">
        <v>2</v>
      </c>
      <c r="D400" s="100" t="s">
        <v>36</v>
      </c>
      <c r="E400" s="100"/>
      <c r="F400" s="100"/>
      <c r="G400" s="74"/>
      <c r="H400" s="74">
        <v>569</v>
      </c>
      <c r="I400" s="74">
        <v>58</v>
      </c>
      <c r="J400" s="74">
        <v>6</v>
      </c>
      <c r="K400" s="73">
        <v>36</v>
      </c>
      <c r="L400" s="74">
        <v>16</v>
      </c>
      <c r="M400" s="73"/>
    </row>
    <row r="401" spans="3:13" ht="15">
      <c r="C401" s="74">
        <v>3</v>
      </c>
      <c r="D401" s="100" t="s">
        <v>38</v>
      </c>
      <c r="E401" s="100"/>
      <c r="F401" s="100"/>
      <c r="G401" s="74"/>
      <c r="H401" s="74">
        <v>293</v>
      </c>
      <c r="I401" s="74">
        <v>18</v>
      </c>
      <c r="J401" s="74">
        <v>7</v>
      </c>
      <c r="K401" s="73">
        <v>11</v>
      </c>
      <c r="L401" s="74">
        <v>0</v>
      </c>
      <c r="M401" s="73"/>
    </row>
    <row r="402" spans="3:13" ht="15">
      <c r="C402" s="74">
        <v>4</v>
      </c>
      <c r="D402" s="100" t="s">
        <v>77</v>
      </c>
      <c r="E402" s="100"/>
      <c r="F402" s="100"/>
      <c r="G402" s="74"/>
      <c r="H402" s="74">
        <v>262</v>
      </c>
      <c r="I402" s="74">
        <v>26</v>
      </c>
      <c r="J402" s="74">
        <v>2</v>
      </c>
      <c r="K402" s="73">
        <v>16</v>
      </c>
      <c r="L402" s="74">
        <v>8</v>
      </c>
      <c r="M402" s="73"/>
    </row>
    <row r="403" spans="3:13" ht="15">
      <c r="C403" s="74">
        <v>5</v>
      </c>
      <c r="D403" s="100" t="s">
        <v>42</v>
      </c>
      <c r="E403" s="100"/>
      <c r="F403" s="100"/>
      <c r="G403" s="74"/>
      <c r="H403" s="74">
        <v>245</v>
      </c>
      <c r="I403" s="74">
        <v>27</v>
      </c>
      <c r="J403" s="74">
        <v>2</v>
      </c>
      <c r="K403" s="73">
        <v>16</v>
      </c>
      <c r="L403" s="74">
        <v>9</v>
      </c>
      <c r="M403" s="73"/>
    </row>
    <row r="404" spans="3:13" ht="15">
      <c r="C404" s="74">
        <v>6</v>
      </c>
      <c r="D404" s="100" t="s">
        <v>46</v>
      </c>
      <c r="E404" s="100"/>
      <c r="F404" s="100"/>
      <c r="G404" s="74"/>
      <c r="H404" s="74">
        <v>182</v>
      </c>
      <c r="I404" s="74">
        <v>11</v>
      </c>
      <c r="J404" s="74">
        <v>3</v>
      </c>
      <c r="K404" s="73">
        <v>8</v>
      </c>
      <c r="L404" s="74">
        <v>0</v>
      </c>
      <c r="M404" s="73"/>
    </row>
    <row r="405" spans="3:13" ht="15">
      <c r="C405" s="74">
        <v>7</v>
      </c>
      <c r="D405" s="100" t="s">
        <v>98</v>
      </c>
      <c r="E405" s="100"/>
      <c r="F405" s="100"/>
      <c r="G405" s="74"/>
      <c r="H405" s="74">
        <v>165</v>
      </c>
      <c r="I405" s="74">
        <v>19</v>
      </c>
      <c r="J405" s="74">
        <v>1</v>
      </c>
      <c r="K405" s="73">
        <v>17</v>
      </c>
      <c r="L405" s="74">
        <v>1</v>
      </c>
      <c r="M405" s="73"/>
    </row>
    <row r="406" spans="3:13" ht="15">
      <c r="C406" s="74">
        <v>8</v>
      </c>
      <c r="D406" s="100" t="s">
        <v>73</v>
      </c>
      <c r="E406" s="100"/>
      <c r="F406" s="100"/>
      <c r="G406" s="74"/>
      <c r="H406" s="74">
        <v>161</v>
      </c>
      <c r="I406" s="74">
        <v>17</v>
      </c>
      <c r="J406" s="74">
        <v>0</v>
      </c>
      <c r="K406" s="73">
        <v>16</v>
      </c>
      <c r="L406" s="74">
        <v>1</v>
      </c>
      <c r="M406" s="73"/>
    </row>
    <row r="407" spans="3:13" ht="15">
      <c r="C407" s="74">
        <v>9</v>
      </c>
      <c r="D407" s="100" t="s">
        <v>52</v>
      </c>
      <c r="E407" s="100"/>
      <c r="F407" s="100"/>
      <c r="G407" s="74"/>
      <c r="H407" s="74">
        <v>157</v>
      </c>
      <c r="I407" s="74">
        <v>15</v>
      </c>
      <c r="J407" s="74">
        <v>0</v>
      </c>
      <c r="K407" s="73">
        <v>14</v>
      </c>
      <c r="L407" s="74">
        <v>1</v>
      </c>
      <c r="M407" s="73"/>
    </row>
    <row r="408" spans="3:13" ht="15">
      <c r="C408" s="74">
        <v>10</v>
      </c>
      <c r="D408" s="100" t="s">
        <v>85</v>
      </c>
      <c r="E408" s="100"/>
      <c r="F408" s="100"/>
      <c r="G408" s="74"/>
      <c r="H408" s="74">
        <v>126</v>
      </c>
      <c r="I408" s="74">
        <v>11</v>
      </c>
      <c r="J408" s="74">
        <v>0</v>
      </c>
      <c r="K408" s="73">
        <v>9</v>
      </c>
      <c r="L408" s="74">
        <v>2</v>
      </c>
      <c r="M408" s="73"/>
    </row>
    <row r="409" spans="3:13" ht="15">
      <c r="C409" s="74">
        <v>11</v>
      </c>
      <c r="D409" s="100" t="s">
        <v>102</v>
      </c>
      <c r="E409" s="100"/>
      <c r="F409" s="100"/>
      <c r="G409" s="74"/>
      <c r="H409" s="74">
        <v>83</v>
      </c>
      <c r="I409" s="74">
        <v>8</v>
      </c>
      <c r="J409" s="74">
        <v>0</v>
      </c>
      <c r="K409" s="73">
        <v>8</v>
      </c>
      <c r="L409" s="74">
        <v>0</v>
      </c>
      <c r="M409" s="73"/>
    </row>
    <row r="410" spans="3:13" ht="15">
      <c r="C410" s="74">
        <v>12</v>
      </c>
      <c r="D410" s="100" t="s">
        <v>174</v>
      </c>
      <c r="E410" s="100"/>
      <c r="F410" s="100"/>
      <c r="G410" s="74"/>
      <c r="H410" s="74">
        <v>71</v>
      </c>
      <c r="I410" s="74">
        <v>9</v>
      </c>
      <c r="J410" s="74">
        <v>0</v>
      </c>
      <c r="K410" s="73">
        <v>6</v>
      </c>
      <c r="L410" s="74">
        <v>3</v>
      </c>
      <c r="M410" s="73"/>
    </row>
    <row r="411" spans="3:13" ht="15">
      <c r="C411" s="74">
        <v>13</v>
      </c>
      <c r="D411" s="100" t="s">
        <v>148</v>
      </c>
      <c r="E411" s="100"/>
      <c r="F411" s="100"/>
      <c r="G411" s="74"/>
      <c r="H411" s="74">
        <v>57</v>
      </c>
      <c r="I411" s="74">
        <v>7</v>
      </c>
      <c r="J411" s="74">
        <v>0</v>
      </c>
      <c r="K411" s="73">
        <v>7</v>
      </c>
      <c r="L411" s="74">
        <v>0</v>
      </c>
      <c r="M411" s="73"/>
    </row>
    <row r="412" spans="3:13" ht="15">
      <c r="C412" s="74">
        <v>14</v>
      </c>
      <c r="D412" s="100" t="s">
        <v>100</v>
      </c>
      <c r="E412" s="100"/>
      <c r="F412" s="100"/>
      <c r="G412" s="74"/>
      <c r="H412" s="74">
        <v>55</v>
      </c>
      <c r="I412" s="74">
        <v>4</v>
      </c>
      <c r="J412" s="74">
        <v>0</v>
      </c>
      <c r="K412" s="73">
        <v>4</v>
      </c>
      <c r="L412" s="74">
        <v>0</v>
      </c>
      <c r="M412" s="73"/>
    </row>
    <row r="413" spans="3:13" ht="15">
      <c r="C413" s="74">
        <v>15</v>
      </c>
      <c r="D413" s="100" t="s">
        <v>198</v>
      </c>
      <c r="E413" s="100"/>
      <c r="F413" s="100"/>
      <c r="G413" s="74"/>
      <c r="H413" s="74">
        <v>45</v>
      </c>
      <c r="I413" s="74">
        <v>9</v>
      </c>
      <c r="J413" s="74">
        <v>0</v>
      </c>
      <c r="K413" s="73">
        <v>6</v>
      </c>
      <c r="L413" s="74">
        <v>3</v>
      </c>
      <c r="M413" s="73"/>
    </row>
    <row r="414" spans="3:13" ht="15">
      <c r="C414" s="74">
        <v>16</v>
      </c>
      <c r="D414" s="100" t="s">
        <v>93</v>
      </c>
      <c r="E414" s="100"/>
      <c r="F414" s="100"/>
      <c r="G414" s="74"/>
      <c r="H414" s="74">
        <v>41</v>
      </c>
      <c r="I414" s="74">
        <v>3</v>
      </c>
      <c r="J414" s="74">
        <v>0</v>
      </c>
      <c r="K414" s="73">
        <v>3</v>
      </c>
      <c r="L414" s="74">
        <v>0</v>
      </c>
      <c r="M414" s="73"/>
    </row>
    <row r="415" spans="3:13" ht="15">
      <c r="C415" s="74">
        <v>17</v>
      </c>
      <c r="D415" s="100" t="s">
        <v>68</v>
      </c>
      <c r="E415" s="100"/>
      <c r="F415" s="100"/>
      <c r="G415" s="74"/>
      <c r="H415" s="74">
        <v>38</v>
      </c>
      <c r="I415" s="74">
        <v>4</v>
      </c>
      <c r="J415" s="74">
        <v>0</v>
      </c>
      <c r="K415" s="73">
        <v>4</v>
      </c>
      <c r="L415" s="74">
        <v>0</v>
      </c>
      <c r="M415" s="73"/>
    </row>
    <row r="416" spans="3:13" ht="15">
      <c r="C416" s="74">
        <v>18</v>
      </c>
      <c r="D416" s="100" t="s">
        <v>65</v>
      </c>
      <c r="E416" s="100"/>
      <c r="F416" s="100"/>
      <c r="G416" s="74"/>
      <c r="H416" s="74">
        <v>37</v>
      </c>
      <c r="I416" s="74">
        <v>3</v>
      </c>
      <c r="J416" s="74">
        <v>0</v>
      </c>
      <c r="K416" s="73">
        <v>3</v>
      </c>
      <c r="L416" s="74">
        <v>0</v>
      </c>
      <c r="M416" s="73"/>
    </row>
    <row r="417" spans="3:13" ht="15">
      <c r="C417" s="74">
        <v>19</v>
      </c>
      <c r="D417" s="100" t="s">
        <v>60</v>
      </c>
      <c r="E417" s="100"/>
      <c r="F417" s="100"/>
      <c r="G417" s="74"/>
      <c r="H417" s="74">
        <v>33</v>
      </c>
      <c r="I417" s="74">
        <v>2</v>
      </c>
      <c r="J417" s="74">
        <v>0</v>
      </c>
      <c r="K417" s="73">
        <v>2</v>
      </c>
      <c r="L417" s="74">
        <v>0</v>
      </c>
      <c r="M417" s="73"/>
    </row>
    <row r="418" spans="3:13" ht="15">
      <c r="C418" s="74">
        <v>20</v>
      </c>
      <c r="D418" s="100" t="s">
        <v>62</v>
      </c>
      <c r="E418" s="100"/>
      <c r="F418" s="100"/>
      <c r="G418" s="74"/>
      <c r="H418" s="74">
        <v>30</v>
      </c>
      <c r="I418" s="74">
        <v>3</v>
      </c>
      <c r="J418" s="74">
        <v>0</v>
      </c>
      <c r="K418" s="73">
        <v>3</v>
      </c>
      <c r="L418" s="74">
        <v>0</v>
      </c>
      <c r="M418" s="73"/>
    </row>
    <row r="419" spans="3:13" ht="15">
      <c r="C419" s="74">
        <v>21</v>
      </c>
      <c r="D419" s="100" t="s">
        <v>56</v>
      </c>
      <c r="E419" s="100"/>
      <c r="F419" s="100"/>
      <c r="G419" s="74"/>
      <c r="H419" s="74">
        <v>28</v>
      </c>
      <c r="I419" s="74">
        <v>2</v>
      </c>
      <c r="J419" s="74">
        <v>0</v>
      </c>
      <c r="K419" s="73">
        <v>2</v>
      </c>
      <c r="L419" s="74">
        <v>0</v>
      </c>
      <c r="M419" s="73"/>
    </row>
    <row r="420" spans="3:13" ht="15">
      <c r="C420" s="74">
        <v>22</v>
      </c>
      <c r="D420" s="100" t="s">
        <v>104</v>
      </c>
      <c r="E420" s="100"/>
      <c r="F420" s="100"/>
      <c r="G420" s="74"/>
      <c r="H420" s="74">
        <v>27</v>
      </c>
      <c r="I420" s="74">
        <v>3</v>
      </c>
      <c r="J420" s="74">
        <v>0</v>
      </c>
      <c r="K420" s="73">
        <v>3</v>
      </c>
      <c r="L420" s="74">
        <v>0</v>
      </c>
      <c r="M420" s="73"/>
    </row>
    <row r="421" spans="3:13" ht="15">
      <c r="C421" s="74">
        <v>23</v>
      </c>
      <c r="D421" s="100" t="s">
        <v>215</v>
      </c>
      <c r="E421" s="100"/>
      <c r="F421" s="100"/>
      <c r="G421" s="74"/>
      <c r="H421" s="74">
        <v>24</v>
      </c>
      <c r="I421" s="74">
        <v>2</v>
      </c>
      <c r="J421" s="74">
        <v>0</v>
      </c>
      <c r="K421" s="73">
        <v>2</v>
      </c>
      <c r="L421" s="74">
        <v>0</v>
      </c>
      <c r="M421" s="73"/>
    </row>
    <row r="422" spans="3:13" ht="15">
      <c r="C422" s="74">
        <v>24</v>
      </c>
      <c r="D422" s="100" t="s">
        <v>184</v>
      </c>
      <c r="E422" s="100"/>
      <c r="F422" s="100"/>
      <c r="G422" s="74"/>
      <c r="H422" s="74">
        <v>20</v>
      </c>
      <c r="I422" s="74">
        <v>1</v>
      </c>
      <c r="J422" s="74">
        <v>0</v>
      </c>
      <c r="K422" s="73">
        <v>1</v>
      </c>
      <c r="L422" s="74">
        <v>0</v>
      </c>
      <c r="M422" s="73"/>
    </row>
    <row r="423" spans="3:13" ht="15">
      <c r="C423" s="74">
        <v>25</v>
      </c>
      <c r="D423" s="100" t="s">
        <v>179</v>
      </c>
      <c r="E423" s="100"/>
      <c r="F423" s="100"/>
      <c r="G423" s="74"/>
      <c r="H423" s="74">
        <v>20</v>
      </c>
      <c r="I423" s="74">
        <v>1</v>
      </c>
      <c r="J423" s="74">
        <v>0</v>
      </c>
      <c r="K423" s="73">
        <v>1</v>
      </c>
      <c r="L423" s="74">
        <v>0</v>
      </c>
      <c r="M423" s="73"/>
    </row>
    <row r="424" spans="3:13" ht="15">
      <c r="C424" s="74">
        <v>26</v>
      </c>
      <c r="D424" s="100" t="s">
        <v>40</v>
      </c>
      <c r="E424" s="100"/>
      <c r="F424" s="100"/>
      <c r="G424" s="74"/>
      <c r="H424" s="74">
        <v>18</v>
      </c>
      <c r="I424" s="74">
        <v>1</v>
      </c>
      <c r="J424" s="74">
        <v>0</v>
      </c>
      <c r="K424" s="73">
        <v>1</v>
      </c>
      <c r="L424" s="74">
        <v>0</v>
      </c>
      <c r="M424" s="73"/>
    </row>
    <row r="425" spans="3:13" ht="15">
      <c r="C425" s="74">
        <v>27</v>
      </c>
      <c r="D425" s="100" t="s">
        <v>212</v>
      </c>
      <c r="E425" s="100"/>
      <c r="F425" s="100"/>
      <c r="G425" s="74"/>
      <c r="H425" s="74">
        <v>17</v>
      </c>
      <c r="I425" s="74">
        <v>1</v>
      </c>
      <c r="J425" s="74">
        <v>0</v>
      </c>
      <c r="K425" s="73">
        <v>1</v>
      </c>
      <c r="L425" s="74">
        <v>0</v>
      </c>
      <c r="M425" s="73"/>
    </row>
    <row r="426" spans="3:13" ht="15">
      <c r="C426" s="74">
        <v>28</v>
      </c>
      <c r="D426" s="100" t="s">
        <v>70</v>
      </c>
      <c r="E426" s="100"/>
      <c r="F426" s="100"/>
      <c r="G426" s="74"/>
      <c r="H426" s="74">
        <v>14</v>
      </c>
      <c r="I426" s="74">
        <v>1</v>
      </c>
      <c r="J426" s="74">
        <v>0</v>
      </c>
      <c r="K426" s="73">
        <v>1</v>
      </c>
      <c r="L426" s="74">
        <v>0</v>
      </c>
      <c r="M426" s="73"/>
    </row>
    <row r="427" spans="3:13" ht="15">
      <c r="C427" s="74">
        <v>29</v>
      </c>
      <c r="D427" s="100" t="s">
        <v>121</v>
      </c>
      <c r="E427" s="100"/>
      <c r="F427" s="100"/>
      <c r="G427" s="74"/>
      <c r="H427" s="74">
        <v>14</v>
      </c>
      <c r="I427" s="74">
        <v>3</v>
      </c>
      <c r="J427" s="74">
        <v>0</v>
      </c>
      <c r="K427" s="73">
        <v>3</v>
      </c>
      <c r="L427" s="74">
        <v>0</v>
      </c>
      <c r="M427" s="73"/>
    </row>
    <row r="428" spans="3:13" ht="15">
      <c r="C428" s="74">
        <v>30</v>
      </c>
      <c r="D428" s="100" t="s">
        <v>290</v>
      </c>
      <c r="E428" s="100"/>
      <c r="F428" s="100"/>
      <c r="G428" s="74"/>
      <c r="H428" s="74">
        <v>13</v>
      </c>
      <c r="I428" s="74">
        <v>3</v>
      </c>
      <c r="J428" s="74">
        <v>0</v>
      </c>
      <c r="K428" s="73">
        <v>3</v>
      </c>
      <c r="L428" s="74">
        <v>0</v>
      </c>
      <c r="M428" s="73"/>
    </row>
    <row r="429" spans="3:13" ht="15">
      <c r="C429" s="74">
        <v>31</v>
      </c>
      <c r="D429" s="100" t="s">
        <v>118</v>
      </c>
      <c r="E429" s="100"/>
      <c r="F429" s="100"/>
      <c r="G429" s="74"/>
      <c r="H429" s="74">
        <v>13</v>
      </c>
      <c r="I429" s="74">
        <v>3</v>
      </c>
      <c r="J429" s="74">
        <v>0</v>
      </c>
      <c r="K429" s="73">
        <v>3</v>
      </c>
      <c r="L429" s="74">
        <v>0</v>
      </c>
      <c r="M429" s="73"/>
    </row>
    <row r="430" spans="3:13" ht="15">
      <c r="C430" s="74">
        <v>32</v>
      </c>
      <c r="D430" s="100" t="s">
        <v>229</v>
      </c>
      <c r="E430" s="100"/>
      <c r="F430" s="100"/>
      <c r="G430" s="74"/>
      <c r="H430" s="74">
        <v>10</v>
      </c>
      <c r="I430" s="74">
        <v>1</v>
      </c>
      <c r="J430" s="74">
        <v>0</v>
      </c>
      <c r="K430" s="73">
        <v>1</v>
      </c>
      <c r="L430" s="74">
        <v>0</v>
      </c>
      <c r="M430" s="73"/>
    </row>
    <row r="431" spans="3:13" ht="15">
      <c r="C431" s="74">
        <v>33</v>
      </c>
      <c r="D431" s="100" t="s">
        <v>146</v>
      </c>
      <c r="E431" s="100"/>
      <c r="F431" s="100"/>
      <c r="G431" s="74"/>
      <c r="H431" s="74">
        <v>10</v>
      </c>
      <c r="I431" s="74">
        <v>5</v>
      </c>
      <c r="J431" s="74">
        <v>0</v>
      </c>
      <c r="K431" s="73">
        <v>3</v>
      </c>
      <c r="L431" s="74">
        <v>2</v>
      </c>
      <c r="M431" s="73"/>
    </row>
    <row r="432" spans="3:13" ht="15">
      <c r="C432" s="74">
        <v>34</v>
      </c>
      <c r="D432" s="100" t="s">
        <v>151</v>
      </c>
      <c r="E432" s="100"/>
      <c r="F432" s="100"/>
      <c r="G432" s="74"/>
      <c r="H432" s="74">
        <v>2</v>
      </c>
      <c r="I432" s="74">
        <v>1</v>
      </c>
      <c r="J432" s="74">
        <v>0</v>
      </c>
      <c r="K432" s="73">
        <v>1</v>
      </c>
      <c r="L432" s="74">
        <v>0</v>
      </c>
      <c r="M432" s="73"/>
    </row>
    <row r="433" spans="3:13" ht="15">
      <c r="C433" s="74"/>
      <c r="D433" s="100" t="s">
        <v>205</v>
      </c>
      <c r="E433" s="100"/>
      <c r="F433" s="100"/>
      <c r="G433" s="74"/>
      <c r="H433" s="74">
        <v>42</v>
      </c>
      <c r="I433" s="74">
        <v>9</v>
      </c>
      <c r="J433" s="74">
        <v>1</v>
      </c>
      <c r="K433" s="73">
        <v>1</v>
      </c>
      <c r="L433" s="74">
        <v>7</v>
      </c>
      <c r="M433" s="73"/>
    </row>
    <row r="434" spans="1:13" ht="15">
      <c r="A434" s="73"/>
      <c r="B434" s="74"/>
      <c r="C434" s="100"/>
      <c r="D434" s="100"/>
      <c r="E434" s="100"/>
      <c r="F434" s="101" t="s">
        <v>525</v>
      </c>
      <c r="G434" s="102">
        <v>357</v>
      </c>
      <c r="H434" s="73"/>
      <c r="I434" s="103"/>
      <c r="J434" s="73"/>
      <c r="K434" s="73"/>
      <c r="L434" s="76"/>
      <c r="M434" s="73"/>
    </row>
    <row r="435" spans="1:13" ht="15">
      <c r="A435" s="73"/>
      <c r="B435" s="74"/>
      <c r="C435" s="100"/>
      <c r="D435" s="100"/>
      <c r="E435" s="100"/>
      <c r="F435" s="101"/>
      <c r="G435" s="102"/>
      <c r="H435" s="73"/>
      <c r="I435" s="103"/>
      <c r="J435" s="73"/>
      <c r="K435" s="73"/>
      <c r="L435" s="76"/>
      <c r="M435" s="73"/>
    </row>
    <row r="436" spans="1:13" ht="15">
      <c r="A436" s="73"/>
      <c r="B436" s="74"/>
      <c r="C436" s="74"/>
      <c r="D436" s="75" t="s">
        <v>526</v>
      </c>
      <c r="E436" s="74"/>
      <c r="F436" s="73"/>
      <c r="G436" s="74"/>
      <c r="H436" s="73"/>
      <c r="I436" s="73"/>
      <c r="J436" s="73"/>
      <c r="K436" s="73"/>
      <c r="L436" s="76"/>
      <c r="M436" s="73"/>
    </row>
    <row r="437" spans="1:13" ht="15">
      <c r="A437" s="73"/>
      <c r="B437" s="74"/>
      <c r="C437" s="74">
        <v>1</v>
      </c>
      <c r="D437" s="73" t="s">
        <v>49</v>
      </c>
      <c r="E437" s="74"/>
      <c r="F437" s="73"/>
      <c r="G437" s="74"/>
      <c r="H437" s="74">
        <v>594</v>
      </c>
      <c r="I437" s="74">
        <v>48</v>
      </c>
      <c r="J437" s="73"/>
      <c r="K437" s="73"/>
      <c r="L437" s="76"/>
      <c r="M437" s="73"/>
    </row>
    <row r="438" spans="1:13" ht="15">
      <c r="A438" s="73"/>
      <c r="B438" s="74"/>
      <c r="C438" s="74">
        <v>2</v>
      </c>
      <c r="D438" s="73" t="s">
        <v>36</v>
      </c>
      <c r="E438" s="74"/>
      <c r="F438" s="73"/>
      <c r="G438" s="74"/>
      <c r="H438" s="74">
        <v>549</v>
      </c>
      <c r="I438" s="74">
        <v>42</v>
      </c>
      <c r="J438" s="73"/>
      <c r="K438" s="73"/>
      <c r="L438" s="76"/>
      <c r="M438" s="73"/>
    </row>
    <row r="439" spans="1:13" ht="15">
      <c r="A439" s="73"/>
      <c r="B439" s="74"/>
      <c r="C439" s="74">
        <v>3</v>
      </c>
      <c r="D439" s="73" t="s">
        <v>38</v>
      </c>
      <c r="E439" s="74"/>
      <c r="F439" s="73"/>
      <c r="G439" s="74"/>
      <c r="H439" s="74">
        <v>275</v>
      </c>
      <c r="I439" s="74">
        <v>17</v>
      </c>
      <c r="J439" s="73"/>
      <c r="K439" s="73"/>
      <c r="L439" s="76"/>
      <c r="M439" s="73"/>
    </row>
    <row r="440" spans="1:13" ht="15">
      <c r="A440" s="73"/>
      <c r="B440" s="74"/>
      <c r="C440" s="74">
        <v>4</v>
      </c>
      <c r="D440" s="73" t="s">
        <v>77</v>
      </c>
      <c r="E440" s="74"/>
      <c r="F440" s="73"/>
      <c r="G440" s="74"/>
      <c r="H440" s="74">
        <v>250</v>
      </c>
      <c r="I440" s="74">
        <v>18</v>
      </c>
      <c r="J440" s="73"/>
      <c r="K440" s="73"/>
      <c r="L440" s="76"/>
      <c r="M440" s="73"/>
    </row>
    <row r="441" spans="1:13" ht="15">
      <c r="A441" s="73"/>
      <c r="B441" s="74"/>
      <c r="C441" s="74">
        <v>5</v>
      </c>
      <c r="D441" s="73" t="s">
        <v>42</v>
      </c>
      <c r="E441" s="74"/>
      <c r="F441" s="73"/>
      <c r="G441" s="74"/>
      <c r="H441" s="74">
        <v>237</v>
      </c>
      <c r="I441" s="74">
        <v>18</v>
      </c>
      <c r="J441" s="73"/>
      <c r="K441" s="73"/>
      <c r="L441" s="76"/>
      <c r="M441" s="73"/>
    </row>
    <row r="442" spans="1:13" ht="15">
      <c r="A442" s="73"/>
      <c r="B442" s="74"/>
      <c r="C442" s="74">
        <v>6</v>
      </c>
      <c r="D442" s="73" t="s">
        <v>46</v>
      </c>
      <c r="E442" s="74"/>
      <c r="F442" s="73"/>
      <c r="G442" s="74"/>
      <c r="H442" s="74">
        <v>185</v>
      </c>
      <c r="I442" s="74">
        <v>11</v>
      </c>
      <c r="J442" s="73"/>
      <c r="K442" s="73"/>
      <c r="L442" s="76"/>
      <c r="M442" s="73"/>
    </row>
    <row r="443" spans="1:13" ht="15">
      <c r="A443" s="73"/>
      <c r="B443" s="74"/>
      <c r="C443" s="74">
        <v>7</v>
      </c>
      <c r="D443" s="73" t="s">
        <v>98</v>
      </c>
      <c r="E443" s="74"/>
      <c r="F443" s="73"/>
      <c r="G443" s="74"/>
      <c r="H443" s="74">
        <v>177</v>
      </c>
      <c r="I443" s="74">
        <v>18</v>
      </c>
      <c r="J443" s="73"/>
      <c r="K443" s="73"/>
      <c r="L443" s="76"/>
      <c r="M443" s="73"/>
    </row>
    <row r="444" spans="1:13" ht="15">
      <c r="A444" s="73"/>
      <c r="B444" s="74"/>
      <c r="C444" s="74">
        <v>8</v>
      </c>
      <c r="D444" s="73" t="s">
        <v>73</v>
      </c>
      <c r="E444" s="74"/>
      <c r="F444" s="73"/>
      <c r="G444" s="74"/>
      <c r="H444" s="74">
        <v>169</v>
      </c>
      <c r="I444" s="74">
        <v>16</v>
      </c>
      <c r="J444" s="73"/>
      <c r="K444" s="73"/>
      <c r="L444" s="76"/>
      <c r="M444" s="73"/>
    </row>
    <row r="445" spans="1:13" ht="15">
      <c r="A445" s="73"/>
      <c r="B445" s="74"/>
      <c r="C445" s="74">
        <v>9</v>
      </c>
      <c r="D445" s="73" t="s">
        <v>52</v>
      </c>
      <c r="E445" s="74"/>
      <c r="F445" s="73"/>
      <c r="G445" s="74"/>
      <c r="H445" s="74">
        <v>160</v>
      </c>
      <c r="I445" s="74">
        <v>14</v>
      </c>
      <c r="J445" s="73"/>
      <c r="K445" s="73"/>
      <c r="L445" s="76"/>
      <c r="M445" s="73"/>
    </row>
    <row r="446" spans="1:13" ht="15">
      <c r="A446" s="73"/>
      <c r="B446" s="74"/>
      <c r="C446" s="74">
        <v>10</v>
      </c>
      <c r="D446" s="73" t="s">
        <v>85</v>
      </c>
      <c r="E446" s="74"/>
      <c r="F446" s="73"/>
      <c r="G446" s="74"/>
      <c r="H446" s="74">
        <v>124</v>
      </c>
      <c r="I446" s="74">
        <v>9</v>
      </c>
      <c r="J446" s="73"/>
      <c r="K446" s="73"/>
      <c r="L446" s="76"/>
      <c r="M446" s="73"/>
    </row>
    <row r="447" spans="1:13" ht="15">
      <c r="A447" s="73"/>
      <c r="B447" s="74"/>
      <c r="C447" s="74">
        <v>11</v>
      </c>
      <c r="D447" s="73" t="s">
        <v>102</v>
      </c>
      <c r="E447" s="74"/>
      <c r="F447" s="73"/>
      <c r="G447" s="74"/>
      <c r="H447" s="74">
        <v>86</v>
      </c>
      <c r="I447" s="74">
        <v>8</v>
      </c>
      <c r="J447" s="73"/>
      <c r="K447" s="73"/>
      <c r="L447" s="76"/>
      <c r="M447" s="73"/>
    </row>
    <row r="448" spans="1:13" ht="15">
      <c r="A448" s="73"/>
      <c r="B448" s="74"/>
      <c r="C448" s="74">
        <v>12</v>
      </c>
      <c r="D448" s="73" t="s">
        <v>174</v>
      </c>
      <c r="E448" s="74"/>
      <c r="F448" s="73"/>
      <c r="G448" s="74"/>
      <c r="H448" s="74">
        <v>72</v>
      </c>
      <c r="I448" s="74">
        <v>6</v>
      </c>
      <c r="J448" s="73"/>
      <c r="K448" s="73"/>
      <c r="L448" s="76"/>
      <c r="M448" s="73"/>
    </row>
    <row r="449" spans="1:13" ht="15">
      <c r="A449" s="73"/>
      <c r="B449" s="74"/>
      <c r="C449" s="74">
        <v>13</v>
      </c>
      <c r="D449" s="73" t="s">
        <v>100</v>
      </c>
      <c r="E449" s="74"/>
      <c r="F449" s="73"/>
      <c r="G449" s="74"/>
      <c r="H449" s="74">
        <v>58</v>
      </c>
      <c r="I449" s="74">
        <v>4</v>
      </c>
      <c r="J449" s="73"/>
      <c r="K449" s="73"/>
      <c r="L449" s="76"/>
      <c r="M449" s="73"/>
    </row>
    <row r="450" spans="1:13" ht="15">
      <c r="A450" s="73"/>
      <c r="B450" s="74"/>
      <c r="C450" s="74">
        <v>14</v>
      </c>
      <c r="D450" s="73" t="s">
        <v>198</v>
      </c>
      <c r="E450" s="74"/>
      <c r="F450" s="73"/>
      <c r="G450" s="74"/>
      <c r="H450" s="74">
        <v>43</v>
      </c>
      <c r="I450" s="74">
        <v>6</v>
      </c>
      <c r="J450" s="73"/>
      <c r="K450" s="73"/>
      <c r="L450" s="76"/>
      <c r="M450" s="73"/>
    </row>
    <row r="451" spans="1:13" ht="15">
      <c r="A451" s="73"/>
      <c r="B451" s="74"/>
      <c r="C451" s="74">
        <v>15</v>
      </c>
      <c r="D451" s="73" t="s">
        <v>68</v>
      </c>
      <c r="E451" s="74"/>
      <c r="F451" s="73"/>
      <c r="G451" s="74"/>
      <c r="H451" s="74">
        <v>41</v>
      </c>
      <c r="I451" s="74">
        <v>4</v>
      </c>
      <c r="J451" s="73"/>
      <c r="K451" s="73"/>
      <c r="L451" s="76"/>
      <c r="M451" s="73"/>
    </row>
    <row r="452" spans="1:13" ht="15">
      <c r="A452" s="73"/>
      <c r="B452" s="74"/>
      <c r="C452" s="74">
        <v>16</v>
      </c>
      <c r="D452" s="73" t="s">
        <v>93</v>
      </c>
      <c r="E452" s="74"/>
      <c r="F452" s="73"/>
      <c r="G452" s="74"/>
      <c r="H452" s="74">
        <v>41</v>
      </c>
      <c r="I452" s="74">
        <v>3</v>
      </c>
      <c r="J452" s="73"/>
      <c r="K452" s="73"/>
      <c r="L452" s="76"/>
      <c r="M452" s="73"/>
    </row>
    <row r="453" spans="1:13" ht="15">
      <c r="A453" s="73"/>
      <c r="B453" s="74"/>
      <c r="C453" s="74">
        <v>17</v>
      </c>
      <c r="D453" s="73" t="s">
        <v>60</v>
      </c>
      <c r="E453" s="74"/>
      <c r="F453" s="73"/>
      <c r="G453" s="74"/>
      <c r="H453" s="74">
        <v>35</v>
      </c>
      <c r="I453" s="74">
        <v>2</v>
      </c>
      <c r="J453" s="73"/>
      <c r="K453" s="73"/>
      <c r="L453" s="76"/>
      <c r="M453" s="73"/>
    </row>
    <row r="454" spans="1:13" ht="15">
      <c r="A454" s="73"/>
      <c r="B454" s="74"/>
      <c r="C454" s="74">
        <v>18</v>
      </c>
      <c r="D454" s="73" t="s">
        <v>62</v>
      </c>
      <c r="E454" s="74"/>
      <c r="F454" s="73"/>
      <c r="G454" s="74"/>
      <c r="H454" s="74">
        <v>32</v>
      </c>
      <c r="I454" s="74">
        <v>3</v>
      </c>
      <c r="J454" s="73"/>
      <c r="K454" s="73"/>
      <c r="L454" s="76"/>
      <c r="M454" s="73"/>
    </row>
    <row r="455" spans="1:13" ht="15">
      <c r="A455" s="73"/>
      <c r="B455" s="74"/>
      <c r="C455" s="74">
        <v>19</v>
      </c>
      <c r="D455" s="73" t="s">
        <v>56</v>
      </c>
      <c r="E455" s="74"/>
      <c r="F455" s="73"/>
      <c r="G455" s="74"/>
      <c r="H455" s="74">
        <v>30</v>
      </c>
      <c r="I455" s="74">
        <v>2</v>
      </c>
      <c r="J455" s="73"/>
      <c r="K455" s="73"/>
      <c r="L455" s="76"/>
      <c r="M455" s="73"/>
    </row>
    <row r="456" spans="1:13" ht="15">
      <c r="A456" s="73"/>
      <c r="B456" s="74"/>
      <c r="C456" s="74">
        <v>20</v>
      </c>
      <c r="D456" s="73" t="s">
        <v>104</v>
      </c>
      <c r="E456" s="74"/>
      <c r="F456" s="73"/>
      <c r="G456" s="74"/>
      <c r="H456" s="74">
        <v>29</v>
      </c>
      <c r="I456" s="74">
        <v>3</v>
      </c>
      <c r="J456" s="73"/>
      <c r="K456" s="73"/>
      <c r="L456" s="76"/>
      <c r="M456" s="73"/>
    </row>
    <row r="457" spans="1:13" ht="15">
      <c r="A457" s="73"/>
      <c r="B457" s="74"/>
      <c r="C457" s="74">
        <v>21</v>
      </c>
      <c r="D457" s="73" t="s">
        <v>184</v>
      </c>
      <c r="E457" s="74"/>
      <c r="F457" s="73"/>
      <c r="G457" s="74"/>
      <c r="H457" s="74">
        <v>20</v>
      </c>
      <c r="I457" s="74">
        <v>1</v>
      </c>
      <c r="J457" s="73"/>
      <c r="K457" s="73"/>
      <c r="L457" s="76"/>
      <c r="M457" s="73"/>
    </row>
    <row r="458" spans="1:13" ht="15">
      <c r="A458" s="73"/>
      <c r="B458" s="74"/>
      <c r="C458" s="74">
        <v>22</v>
      </c>
      <c r="D458" s="73" t="s">
        <v>290</v>
      </c>
      <c r="E458" s="74"/>
      <c r="F458" s="73"/>
      <c r="G458" s="74"/>
      <c r="H458" s="74">
        <v>16</v>
      </c>
      <c r="I458" s="74">
        <v>3</v>
      </c>
      <c r="J458" s="73"/>
      <c r="K458" s="73"/>
      <c r="L458" s="76"/>
      <c r="M458" s="73"/>
    </row>
    <row r="459" spans="1:13" ht="15">
      <c r="A459" s="73"/>
      <c r="B459" s="74"/>
      <c r="C459" s="74">
        <v>23</v>
      </c>
      <c r="D459" s="73" t="s">
        <v>121</v>
      </c>
      <c r="E459" s="74"/>
      <c r="F459" s="73"/>
      <c r="G459" s="74"/>
      <c r="H459" s="74">
        <v>15</v>
      </c>
      <c r="I459" s="74">
        <v>3</v>
      </c>
      <c r="J459" s="73"/>
      <c r="K459" s="73"/>
      <c r="L459" s="76"/>
      <c r="M459" s="73"/>
    </row>
    <row r="460" spans="1:13" ht="15">
      <c r="A460" s="73"/>
      <c r="B460" s="74"/>
      <c r="C460" s="74">
        <v>24</v>
      </c>
      <c r="D460" s="73" t="s">
        <v>118</v>
      </c>
      <c r="E460" s="74"/>
      <c r="F460" s="73"/>
      <c r="G460" s="74"/>
      <c r="H460" s="74">
        <v>13</v>
      </c>
      <c r="I460" s="74">
        <v>3</v>
      </c>
      <c r="J460" s="73"/>
      <c r="K460" s="73"/>
      <c r="L460" s="76"/>
      <c r="M460" s="73"/>
    </row>
    <row r="461" spans="1:13" ht="15">
      <c r="A461" s="73"/>
      <c r="B461" s="74"/>
      <c r="C461" s="74">
        <v>25</v>
      </c>
      <c r="D461" s="73" t="s">
        <v>229</v>
      </c>
      <c r="E461" s="74"/>
      <c r="F461" s="73"/>
      <c r="G461" s="74"/>
      <c r="H461" s="74">
        <v>11</v>
      </c>
      <c r="I461" s="74">
        <v>1</v>
      </c>
      <c r="J461" s="73"/>
      <c r="K461" s="73"/>
      <c r="L461" s="76"/>
      <c r="M461" s="73"/>
    </row>
    <row r="462" spans="1:13" ht="15">
      <c r="A462" s="73"/>
      <c r="B462" s="74"/>
      <c r="C462" s="74">
        <v>26</v>
      </c>
      <c r="D462" s="73" t="s">
        <v>151</v>
      </c>
      <c r="E462" s="74"/>
      <c r="F462" s="73"/>
      <c r="G462" s="74"/>
      <c r="H462" s="74">
        <v>3</v>
      </c>
      <c r="I462" s="74">
        <v>1</v>
      </c>
      <c r="J462" s="73"/>
      <c r="K462" s="73"/>
      <c r="L462" s="76"/>
      <c r="M462" s="73"/>
    </row>
    <row r="463" spans="1:13" ht="15">
      <c r="A463" s="73"/>
      <c r="B463" s="74"/>
      <c r="C463" s="74"/>
      <c r="D463" s="104"/>
      <c r="E463" s="74"/>
      <c r="F463" s="140" t="s">
        <v>538</v>
      </c>
      <c r="G463" s="74"/>
      <c r="H463" s="139">
        <f>SUM(H437:H462)</f>
        <v>3265</v>
      </c>
      <c r="I463" s="138">
        <f>SUM(I437:I462)</f>
        <v>264</v>
      </c>
      <c r="J463" s="73"/>
      <c r="K463" s="73"/>
      <c r="L463" s="76"/>
      <c r="M463" s="73"/>
    </row>
    <row r="464" spans="1:13" ht="15">
      <c r="A464" s="73"/>
      <c r="B464" s="74"/>
      <c r="C464" s="74"/>
      <c r="D464" s="104" t="s">
        <v>527</v>
      </c>
      <c r="E464" s="74"/>
      <c r="F464" s="73"/>
      <c r="G464" s="74"/>
      <c r="H464" s="74"/>
      <c r="I464" s="74"/>
      <c r="J464" s="73"/>
      <c r="K464" s="73"/>
      <c r="L464" s="76"/>
      <c r="M464" s="73"/>
    </row>
    <row r="465" spans="1:13" ht="15">
      <c r="A465" s="73"/>
      <c r="B465" s="74"/>
      <c r="C465" s="74"/>
      <c r="D465" s="73" t="s">
        <v>528</v>
      </c>
      <c r="E465" s="74"/>
      <c r="F465" s="73"/>
      <c r="G465" s="74"/>
      <c r="H465" s="73"/>
      <c r="I465" s="73"/>
      <c r="J465" s="73"/>
      <c r="K465" s="73"/>
      <c r="L465" s="76"/>
      <c r="M465" s="73"/>
    </row>
    <row r="466" spans="1:13" ht="15">
      <c r="A466" s="73"/>
      <c r="B466" s="74"/>
      <c r="C466" s="74"/>
      <c r="D466" s="73" t="s">
        <v>529</v>
      </c>
      <c r="E466" s="74"/>
      <c r="F466" s="73"/>
      <c r="G466" s="74"/>
      <c r="H466" s="73"/>
      <c r="I466" s="73"/>
      <c r="J466" s="73"/>
      <c r="K466" s="73"/>
      <c r="L466" s="76"/>
      <c r="M466" s="73"/>
    </row>
    <row r="467" spans="1:13" ht="15">
      <c r="A467" s="73"/>
      <c r="B467" s="74"/>
      <c r="C467" s="74"/>
      <c r="D467" s="73" t="s">
        <v>530</v>
      </c>
      <c r="E467" s="74"/>
      <c r="F467" s="73"/>
      <c r="G467" s="74"/>
      <c r="H467" s="73"/>
      <c r="I467" s="73"/>
      <c r="J467" s="73"/>
      <c r="K467" s="73"/>
      <c r="L467" s="76"/>
      <c r="M467" s="73"/>
    </row>
    <row r="468" spans="1:13" ht="15">
      <c r="A468" s="73"/>
      <c r="B468" s="74"/>
      <c r="C468" s="74"/>
      <c r="D468" s="73" t="s">
        <v>531</v>
      </c>
      <c r="E468" s="74"/>
      <c r="F468" s="73"/>
      <c r="G468" s="74"/>
      <c r="H468" s="73"/>
      <c r="I468" s="73"/>
      <c r="J468" s="73"/>
      <c r="K468" s="73"/>
      <c r="L468" s="76"/>
      <c r="M468" s="73"/>
    </row>
    <row r="469" spans="1:13" ht="15">
      <c r="A469" s="73"/>
      <c r="B469" s="74"/>
      <c r="C469" s="74"/>
      <c r="D469" s="73" t="s">
        <v>532</v>
      </c>
      <c r="E469" s="74"/>
      <c r="F469" s="73"/>
      <c r="G469" s="74"/>
      <c r="H469" s="73"/>
      <c r="I469" s="73"/>
      <c r="J469" s="73"/>
      <c r="K469" s="73"/>
      <c r="L469" s="76"/>
      <c r="M469" s="73"/>
    </row>
    <row r="470" spans="1:13" ht="15">
      <c r="A470" s="73"/>
      <c r="B470" s="74"/>
      <c r="C470" s="74"/>
      <c r="D470" s="73" t="s">
        <v>533</v>
      </c>
      <c r="E470" s="74"/>
      <c r="F470" s="73"/>
      <c r="G470" s="74"/>
      <c r="H470" s="73"/>
      <c r="I470" s="73"/>
      <c r="J470" s="73"/>
      <c r="K470" s="73"/>
      <c r="L470" s="76"/>
      <c r="M470" s="73"/>
    </row>
    <row r="471" spans="1:13" ht="15">
      <c r="A471" s="73"/>
      <c r="B471" s="74"/>
      <c r="C471" s="74"/>
      <c r="D471" s="73" t="s">
        <v>534</v>
      </c>
      <c r="E471" s="74"/>
      <c r="F471" s="73"/>
      <c r="G471" s="74"/>
      <c r="H471" s="73"/>
      <c r="I471" s="73"/>
      <c r="J471" s="73"/>
      <c r="K471" s="73"/>
      <c r="L471" s="76"/>
      <c r="M471" s="73"/>
    </row>
    <row r="472" spans="1:13" ht="15">
      <c r="A472" s="73"/>
      <c r="B472" s="74"/>
      <c r="C472" s="74"/>
      <c r="D472" s="73" t="s">
        <v>535</v>
      </c>
      <c r="E472" s="74"/>
      <c r="F472" s="73"/>
      <c r="G472" s="74"/>
      <c r="H472" s="73"/>
      <c r="I472" s="73"/>
      <c r="J472" s="73"/>
      <c r="K472" s="73"/>
      <c r="L472" s="76"/>
      <c r="M472" s="73"/>
    </row>
    <row r="473" spans="1:13" ht="15">
      <c r="A473" s="73"/>
      <c r="B473" s="74"/>
      <c r="C473" s="74"/>
      <c r="D473" s="73" t="s">
        <v>536</v>
      </c>
      <c r="E473" s="74"/>
      <c r="F473" s="73"/>
      <c r="G473" s="74"/>
      <c r="H473" s="73"/>
      <c r="I473" s="73"/>
      <c r="J473" s="73"/>
      <c r="K473" s="73"/>
      <c r="L473" s="76"/>
      <c r="M473" s="73"/>
    </row>
    <row r="474" spans="1:13" ht="15">
      <c r="A474" s="73"/>
      <c r="B474" s="74"/>
      <c r="C474" s="74"/>
      <c r="D474" s="73"/>
      <c r="E474" s="74"/>
      <c r="F474" s="73"/>
      <c r="G474" s="74"/>
      <c r="H474" s="73"/>
      <c r="I474" s="73"/>
      <c r="J474" s="73"/>
      <c r="K474" s="73"/>
      <c r="L474" s="76"/>
      <c r="M474" s="73"/>
    </row>
    <row r="475" spans="1:13" ht="15">
      <c r="A475" s="73"/>
      <c r="B475" s="74"/>
      <c r="C475" s="74"/>
      <c r="D475" s="73"/>
      <c r="E475" s="74"/>
      <c r="F475" s="73"/>
      <c r="G475" s="74"/>
      <c r="H475" s="73"/>
      <c r="I475" s="73"/>
      <c r="J475" s="73"/>
      <c r="K475" s="73"/>
      <c r="L475" s="76"/>
      <c r="M475" s="73"/>
    </row>
    <row r="476" spans="1:13" ht="15">
      <c r="A476" s="73"/>
      <c r="B476" s="74"/>
      <c r="C476" s="74"/>
      <c r="D476" s="73"/>
      <c r="E476" s="74"/>
      <c r="F476" s="73"/>
      <c r="G476" s="74"/>
      <c r="H476" s="73"/>
      <c r="I476" s="73"/>
      <c r="J476" s="73"/>
      <c r="K476" s="73"/>
      <c r="L476" s="76"/>
      <c r="M476" s="73"/>
    </row>
    <row r="477" spans="1:13" ht="15">
      <c r="A477" s="73"/>
      <c r="B477" s="74"/>
      <c r="C477" s="74"/>
      <c r="D477" s="73"/>
      <c r="E477" s="74"/>
      <c r="F477" s="73"/>
      <c r="G477" s="74"/>
      <c r="H477" s="73"/>
      <c r="I477" s="73"/>
      <c r="J477" s="73"/>
      <c r="K477" s="73"/>
      <c r="L477" s="76"/>
      <c r="M477" s="73"/>
    </row>
    <row r="478" spans="1:13" ht="15">
      <c r="A478" s="73"/>
      <c r="B478" s="74"/>
      <c r="C478" s="74"/>
      <c r="D478" s="73"/>
      <c r="E478" s="74"/>
      <c r="F478" s="73" t="s">
        <v>537</v>
      </c>
      <c r="G478" s="74"/>
      <c r="H478" s="73"/>
      <c r="I478" s="73"/>
      <c r="J478" s="73"/>
      <c r="K478" s="73"/>
      <c r="L478" s="76"/>
      <c r="M478" s="73"/>
    </row>
    <row r="479" spans="1:13" ht="15">
      <c r="A479" s="73"/>
      <c r="B479" s="74"/>
      <c r="C479" s="74"/>
      <c r="D479" s="73"/>
      <c r="E479" s="74"/>
      <c r="F479" s="73"/>
      <c r="G479" s="74"/>
      <c r="H479" s="73"/>
      <c r="I479" s="73"/>
      <c r="J479" s="73"/>
      <c r="K479" s="73"/>
      <c r="L479" s="76"/>
      <c r="M479" s="73"/>
    </row>
    <row r="480" spans="1:13" ht="15">
      <c r="A480" s="73"/>
      <c r="B480" s="74"/>
      <c r="C480" s="74"/>
      <c r="D480" s="73"/>
      <c r="E480" s="74"/>
      <c r="F480" s="73"/>
      <c r="G480" s="74"/>
      <c r="H480" s="73"/>
      <c r="I480" s="73"/>
      <c r="J480" s="73"/>
      <c r="K480" s="73"/>
      <c r="L480" s="76"/>
      <c r="M480" s="73"/>
    </row>
    <row r="481" spans="1:13" ht="15">
      <c r="A481" s="73"/>
      <c r="B481" s="74"/>
      <c r="C481" s="74"/>
      <c r="D481" s="73"/>
      <c r="E481" s="74"/>
      <c r="F481" s="73"/>
      <c r="G481" s="74"/>
      <c r="H481" s="73"/>
      <c r="I481" s="73"/>
      <c r="J481" s="73"/>
      <c r="K481" s="73"/>
      <c r="L481" s="76"/>
      <c r="M481" s="73"/>
    </row>
    <row r="482" spans="1:13" ht="15">
      <c r="A482" s="73"/>
      <c r="B482" s="74"/>
      <c r="C482" s="74"/>
      <c r="D482" s="73"/>
      <c r="E482" s="74"/>
      <c r="F482" s="73"/>
      <c r="G482" s="74"/>
      <c r="H482" s="73"/>
      <c r="I482" s="73"/>
      <c r="J482" s="73"/>
      <c r="K482" s="73"/>
      <c r="L482" s="76"/>
      <c r="M482" s="73"/>
    </row>
    <row r="483" spans="1:13" ht="15">
      <c r="A483" s="73"/>
      <c r="B483" s="74"/>
      <c r="C483" s="74"/>
      <c r="D483" s="73"/>
      <c r="E483" s="74"/>
      <c r="F483" s="73"/>
      <c r="G483" s="74"/>
      <c r="H483" s="73"/>
      <c r="I483" s="73"/>
      <c r="J483" s="73"/>
      <c r="K483" s="73"/>
      <c r="L483" s="76"/>
      <c r="M483" s="73"/>
    </row>
    <row r="484" spans="1:13" ht="15">
      <c r="A484" s="73"/>
      <c r="B484" s="74"/>
      <c r="C484" s="74"/>
      <c r="D484" s="73"/>
      <c r="E484" s="74"/>
      <c r="F484" s="73"/>
      <c r="G484" s="74"/>
      <c r="H484" s="73"/>
      <c r="I484" s="73"/>
      <c r="J484" s="73"/>
      <c r="K484" s="73"/>
      <c r="L484" s="76"/>
      <c r="M484" s="73"/>
    </row>
    <row r="485" spans="1:13" ht="15">
      <c r="A485" s="73"/>
      <c r="B485" s="74"/>
      <c r="C485" s="74"/>
      <c r="D485" s="73"/>
      <c r="E485" s="74"/>
      <c r="F485" s="73"/>
      <c r="G485" s="74"/>
      <c r="H485" s="73"/>
      <c r="I485" s="73"/>
      <c r="J485" s="73"/>
      <c r="K485" s="73"/>
      <c r="L485" s="76"/>
      <c r="M485" s="73"/>
    </row>
    <row r="486" spans="1:13" ht="15">
      <c r="A486" s="73"/>
      <c r="B486" s="74"/>
      <c r="C486" s="74"/>
      <c r="D486" s="73"/>
      <c r="E486" s="74"/>
      <c r="F486" s="73"/>
      <c r="G486" s="74"/>
      <c r="H486" s="73"/>
      <c r="I486" s="73"/>
      <c r="J486" s="73"/>
      <c r="K486" s="73"/>
      <c r="L486" s="76"/>
      <c r="M486" s="73"/>
    </row>
    <row r="487" spans="1:13" ht="15">
      <c r="A487" s="73"/>
      <c r="B487" s="74"/>
      <c r="C487" s="74"/>
      <c r="D487" s="73"/>
      <c r="E487" s="74"/>
      <c r="F487" s="73"/>
      <c r="G487" s="74"/>
      <c r="H487" s="73"/>
      <c r="I487" s="73"/>
      <c r="J487" s="73"/>
      <c r="K487" s="73"/>
      <c r="L487" s="76"/>
      <c r="M487" s="73"/>
    </row>
    <row r="488" spans="1:13" ht="15">
      <c r="A488" s="73"/>
      <c r="B488" s="74"/>
      <c r="C488" s="74"/>
      <c r="D488" s="73"/>
      <c r="E488" s="74"/>
      <c r="F488" s="73"/>
      <c r="G488" s="74"/>
      <c r="H488" s="73"/>
      <c r="I488" s="73"/>
      <c r="J488" s="73"/>
      <c r="K488" s="73"/>
      <c r="L488" s="76"/>
      <c r="M488" s="73"/>
    </row>
    <row r="489" spans="1:13" ht="15">
      <c r="A489" s="73"/>
      <c r="B489" s="74"/>
      <c r="C489" s="74"/>
      <c r="D489" s="73"/>
      <c r="E489" s="74"/>
      <c r="F489" s="73"/>
      <c r="G489" s="74"/>
      <c r="H489" s="73"/>
      <c r="I489" s="73"/>
      <c r="J489" s="73"/>
      <c r="K489" s="73"/>
      <c r="L489" s="76"/>
      <c r="M489" s="73"/>
    </row>
    <row r="490" spans="1:13" ht="15">
      <c r="A490" s="73"/>
      <c r="B490" s="74"/>
      <c r="C490" s="74"/>
      <c r="D490" s="73"/>
      <c r="E490" s="74"/>
      <c r="F490" s="73"/>
      <c r="G490" s="74"/>
      <c r="H490" s="73"/>
      <c r="I490" s="73"/>
      <c r="J490" s="73"/>
      <c r="K490" s="73"/>
      <c r="L490" s="76"/>
      <c r="M490" s="73"/>
    </row>
    <row r="491" spans="1:13" ht="15">
      <c r="A491" s="73"/>
      <c r="B491" s="74"/>
      <c r="C491" s="74"/>
      <c r="D491" s="73"/>
      <c r="E491" s="74"/>
      <c r="F491" s="73"/>
      <c r="G491" s="74"/>
      <c r="H491" s="73"/>
      <c r="I491" s="73"/>
      <c r="J491" s="73"/>
      <c r="K491" s="73"/>
      <c r="L491" s="76"/>
      <c r="M491" s="73"/>
    </row>
    <row r="492" spans="1:13" ht="15">
      <c r="A492" s="73"/>
      <c r="B492" s="74"/>
      <c r="C492" s="74"/>
      <c r="D492" s="73"/>
      <c r="E492" s="74"/>
      <c r="F492" s="73"/>
      <c r="G492" s="74"/>
      <c r="H492" s="73"/>
      <c r="I492" s="73"/>
      <c r="J492" s="73"/>
      <c r="K492" s="73"/>
      <c r="L492" s="76"/>
      <c r="M492" s="73"/>
    </row>
    <row r="493" spans="1:13" ht="15">
      <c r="A493" s="73"/>
      <c r="B493" s="74"/>
      <c r="C493" s="74"/>
      <c r="D493" s="73"/>
      <c r="E493" s="74"/>
      <c r="F493" s="73"/>
      <c r="G493" s="74"/>
      <c r="H493" s="73"/>
      <c r="I493" s="73"/>
      <c r="J493" s="73"/>
      <c r="K493" s="73"/>
      <c r="L493" s="76"/>
      <c r="M493" s="73"/>
    </row>
    <row r="494" spans="1:13" ht="15">
      <c r="A494" s="73"/>
      <c r="B494" s="74"/>
      <c r="C494" s="74"/>
      <c r="D494" s="73"/>
      <c r="E494" s="74"/>
      <c r="F494" s="73"/>
      <c r="G494" s="74"/>
      <c r="H494" s="73"/>
      <c r="I494" s="73"/>
      <c r="J494" s="73"/>
      <c r="K494" s="73"/>
      <c r="L494" s="76"/>
      <c r="M494" s="73"/>
    </row>
    <row r="495" spans="1:13" ht="15">
      <c r="A495" s="73"/>
      <c r="B495" s="74"/>
      <c r="C495" s="74"/>
      <c r="D495" s="73"/>
      <c r="E495" s="74"/>
      <c r="F495" s="73"/>
      <c r="G495" s="74"/>
      <c r="H495" s="73"/>
      <c r="I495" s="73"/>
      <c r="J495" s="73"/>
      <c r="K495" s="73"/>
      <c r="L495" s="76"/>
      <c r="M495" s="73"/>
    </row>
    <row r="496" spans="1:13" ht="15">
      <c r="A496" s="73"/>
      <c r="B496" s="74"/>
      <c r="C496" s="74"/>
      <c r="D496" s="73"/>
      <c r="E496" s="74"/>
      <c r="F496" s="73"/>
      <c r="G496" s="74"/>
      <c r="H496" s="73"/>
      <c r="I496" s="73"/>
      <c r="J496" s="73"/>
      <c r="K496" s="73"/>
      <c r="L496" s="76"/>
      <c r="M496" s="73"/>
    </row>
    <row r="497" spans="1:13" ht="15">
      <c r="A497" s="73"/>
      <c r="B497" s="74"/>
      <c r="C497" s="74"/>
      <c r="D497" s="73"/>
      <c r="E497" s="74"/>
      <c r="F497" s="73"/>
      <c r="G497" s="74"/>
      <c r="H497" s="73"/>
      <c r="I497" s="73"/>
      <c r="J497" s="73"/>
      <c r="K497" s="73"/>
      <c r="L497" s="76"/>
      <c r="M497" s="73"/>
    </row>
    <row r="498" spans="1:13" ht="15">
      <c r="A498" s="73"/>
      <c r="B498" s="74"/>
      <c r="C498" s="74"/>
      <c r="D498" s="73"/>
      <c r="E498" s="74"/>
      <c r="F498" s="73"/>
      <c r="G498" s="74"/>
      <c r="H498" s="73"/>
      <c r="I498" s="73"/>
      <c r="J498" s="73"/>
      <c r="K498" s="73"/>
      <c r="L498" s="76"/>
      <c r="M498" s="73"/>
    </row>
    <row r="499" spans="1:13" ht="15">
      <c r="A499" s="73"/>
      <c r="B499" s="74"/>
      <c r="C499" s="74"/>
      <c r="D499" s="73"/>
      <c r="E499" s="74"/>
      <c r="F499" s="73"/>
      <c r="G499" s="74"/>
      <c r="H499" s="73"/>
      <c r="I499" s="73"/>
      <c r="J499" s="73"/>
      <c r="K499" s="73"/>
      <c r="L499" s="76"/>
      <c r="M499" s="73"/>
    </row>
    <row r="500" spans="1:13" ht="15">
      <c r="A500" s="73"/>
      <c r="B500" s="74"/>
      <c r="C500" s="74"/>
      <c r="D500" s="73"/>
      <c r="E500" s="74"/>
      <c r="F500" s="73"/>
      <c r="G500" s="74"/>
      <c r="H500" s="73"/>
      <c r="I500" s="73"/>
      <c r="J500" s="73"/>
      <c r="K500" s="73"/>
      <c r="L500" s="76"/>
      <c r="M500" s="73"/>
    </row>
    <row r="501" spans="1:13" ht="15">
      <c r="A501" s="73"/>
      <c r="B501" s="74"/>
      <c r="C501" s="74"/>
      <c r="D501" s="73"/>
      <c r="E501" s="74"/>
      <c r="F501" s="73"/>
      <c r="G501" s="74"/>
      <c r="H501" s="73"/>
      <c r="I501" s="73"/>
      <c r="J501" s="73"/>
      <c r="K501" s="73"/>
      <c r="L501" s="76"/>
      <c r="M501" s="73"/>
    </row>
    <row r="502" spans="1:13" ht="15">
      <c r="A502" s="73"/>
      <c r="B502" s="74"/>
      <c r="C502" s="74"/>
      <c r="D502" s="73"/>
      <c r="E502" s="74"/>
      <c r="F502" s="73"/>
      <c r="G502" s="74"/>
      <c r="H502" s="73"/>
      <c r="I502" s="73"/>
      <c r="J502" s="73"/>
      <c r="K502" s="73"/>
      <c r="L502" s="76"/>
      <c r="M502" s="73"/>
    </row>
    <row r="503" spans="1:13" ht="15">
      <c r="A503" s="73"/>
      <c r="B503" s="74"/>
      <c r="C503" s="74"/>
      <c r="D503" s="73"/>
      <c r="E503" s="74"/>
      <c r="F503" s="73"/>
      <c r="G503" s="74"/>
      <c r="H503" s="73"/>
      <c r="I503" s="73"/>
      <c r="J503" s="73"/>
      <c r="K503" s="73"/>
      <c r="L503" s="76"/>
      <c r="M503" s="73"/>
    </row>
    <row r="504" spans="1:13" ht="15">
      <c r="A504" s="73"/>
      <c r="B504" s="74"/>
      <c r="C504" s="74"/>
      <c r="D504" s="73"/>
      <c r="E504" s="74"/>
      <c r="F504" s="73"/>
      <c r="G504" s="74"/>
      <c r="H504" s="73"/>
      <c r="I504" s="73"/>
      <c r="J504" s="73"/>
      <c r="K504" s="73"/>
      <c r="L504" s="76"/>
      <c r="M504" s="73"/>
    </row>
    <row r="505" spans="1:13" ht="15">
      <c r="A505" s="73"/>
      <c r="B505" s="74"/>
      <c r="C505" s="74"/>
      <c r="D505" s="73"/>
      <c r="E505" s="74"/>
      <c r="F505" s="73"/>
      <c r="G505" s="74"/>
      <c r="H505" s="73"/>
      <c r="I505" s="73"/>
      <c r="J505" s="73"/>
      <c r="K505" s="73"/>
      <c r="L505" s="76"/>
      <c r="M505" s="73"/>
    </row>
    <row r="506" spans="1:13" ht="15">
      <c r="A506" s="73"/>
      <c r="B506" s="74"/>
      <c r="C506" s="74"/>
      <c r="D506" s="73"/>
      <c r="E506" s="74"/>
      <c r="F506" s="73"/>
      <c r="G506" s="74"/>
      <c r="H506" s="73"/>
      <c r="I506" s="73"/>
      <c r="J506" s="73"/>
      <c r="K506" s="73"/>
      <c r="L506" s="76"/>
      <c r="M506" s="73"/>
    </row>
    <row r="507" spans="1:13" ht="15">
      <c r="A507" s="73"/>
      <c r="B507" s="74"/>
      <c r="C507" s="74"/>
      <c r="D507" s="73"/>
      <c r="E507" s="74"/>
      <c r="F507" s="73"/>
      <c r="G507" s="74"/>
      <c r="H507" s="73"/>
      <c r="I507" s="73"/>
      <c r="J507" s="73"/>
      <c r="K507" s="73"/>
      <c r="L507" s="76"/>
      <c r="M507" s="73"/>
    </row>
    <row r="508" spans="1:13" ht="15">
      <c r="A508" s="73"/>
      <c r="B508" s="74"/>
      <c r="C508" s="74"/>
      <c r="D508" s="73"/>
      <c r="E508" s="74"/>
      <c r="F508" s="73"/>
      <c r="G508" s="74"/>
      <c r="H508" s="73"/>
      <c r="I508" s="73"/>
      <c r="J508" s="73"/>
      <c r="K508" s="73"/>
      <c r="L508" s="76"/>
      <c r="M508" s="73"/>
    </row>
    <row r="509" spans="1:13" ht="15">
      <c r="A509" s="73"/>
      <c r="B509" s="74"/>
      <c r="C509" s="74"/>
      <c r="D509" s="73"/>
      <c r="E509" s="74"/>
      <c r="F509" s="73"/>
      <c r="G509" s="74"/>
      <c r="H509" s="73"/>
      <c r="I509" s="73"/>
      <c r="J509" s="73"/>
      <c r="K509" s="73"/>
      <c r="L509" s="76"/>
      <c r="M509" s="73"/>
    </row>
    <row r="510" spans="1:13" ht="15">
      <c r="A510" s="73"/>
      <c r="B510" s="74"/>
      <c r="C510" s="74"/>
      <c r="D510" s="73"/>
      <c r="E510" s="74"/>
      <c r="F510" s="73"/>
      <c r="G510" s="74"/>
      <c r="H510" s="73"/>
      <c r="I510" s="73"/>
      <c r="J510" s="73"/>
      <c r="K510" s="73"/>
      <c r="L510" s="76"/>
      <c r="M510" s="73"/>
    </row>
    <row r="511" spans="1:13" ht="15">
      <c r="A511" s="73"/>
      <c r="B511" s="74"/>
      <c r="C511" s="74"/>
      <c r="D511" s="73"/>
      <c r="E511" s="74"/>
      <c r="F511" s="73"/>
      <c r="G511" s="74"/>
      <c r="H511" s="73"/>
      <c r="I511" s="73"/>
      <c r="J511" s="73"/>
      <c r="K511" s="73"/>
      <c r="L511" s="76"/>
      <c r="M511" s="73"/>
    </row>
    <row r="512" spans="1:13" ht="15">
      <c r="A512" s="73"/>
      <c r="B512" s="74"/>
      <c r="C512" s="74"/>
      <c r="D512" s="73"/>
      <c r="E512" s="74"/>
      <c r="F512" s="73"/>
      <c r="G512" s="74"/>
      <c r="H512" s="73"/>
      <c r="I512" s="73"/>
      <c r="J512" s="73"/>
      <c r="K512" s="73"/>
      <c r="L512" s="76"/>
      <c r="M512" s="73"/>
    </row>
    <row r="513" spans="1:13" ht="15">
      <c r="A513" s="73"/>
      <c r="B513" s="74"/>
      <c r="C513" s="74"/>
      <c r="D513" s="73"/>
      <c r="E513" s="74"/>
      <c r="F513" s="73"/>
      <c r="G513" s="74"/>
      <c r="H513" s="73"/>
      <c r="I513" s="73"/>
      <c r="J513" s="73"/>
      <c r="K513" s="73"/>
      <c r="L513" s="76"/>
      <c r="M513" s="73"/>
    </row>
    <row r="514" spans="1:13" ht="15">
      <c r="A514" s="73"/>
      <c r="B514" s="74"/>
      <c r="C514" s="74"/>
      <c r="D514" s="73"/>
      <c r="E514" s="74"/>
      <c r="F514" s="73"/>
      <c r="G514" s="74"/>
      <c r="H514" s="73"/>
      <c r="I514" s="73"/>
      <c r="J514" s="73"/>
      <c r="K514" s="73"/>
      <c r="L514" s="76"/>
      <c r="M514" s="73"/>
    </row>
    <row r="515" spans="1:13" ht="15">
      <c r="A515" s="73"/>
      <c r="B515" s="74"/>
      <c r="C515" s="74"/>
      <c r="D515" s="73"/>
      <c r="E515" s="74"/>
      <c r="F515" s="73"/>
      <c r="G515" s="74"/>
      <c r="H515" s="73"/>
      <c r="I515" s="73"/>
      <c r="J515" s="73"/>
      <c r="K515" s="73"/>
      <c r="L515" s="76"/>
      <c r="M515" s="73"/>
    </row>
    <row r="516" spans="1:13" ht="15">
      <c r="A516" s="73"/>
      <c r="B516" s="74"/>
      <c r="C516" s="74"/>
      <c r="D516" s="73"/>
      <c r="E516" s="74"/>
      <c r="F516" s="73"/>
      <c r="G516" s="74"/>
      <c r="H516" s="73"/>
      <c r="I516" s="73"/>
      <c r="J516" s="73"/>
      <c r="K516" s="73"/>
      <c r="L516" s="76"/>
      <c r="M516" s="73"/>
    </row>
    <row r="517" spans="1:13" ht="15">
      <c r="A517" s="73"/>
      <c r="B517" s="74"/>
      <c r="C517" s="74"/>
      <c r="D517" s="73"/>
      <c r="E517" s="74"/>
      <c r="F517" s="73"/>
      <c r="G517" s="74"/>
      <c r="H517" s="73"/>
      <c r="I517" s="73"/>
      <c r="J517" s="73"/>
      <c r="K517" s="73"/>
      <c r="L517" s="76"/>
      <c r="M517" s="73"/>
    </row>
    <row r="518" spans="1:13" ht="15">
      <c r="A518" s="73"/>
      <c r="B518" s="74"/>
      <c r="C518" s="74"/>
      <c r="D518" s="73"/>
      <c r="E518" s="74"/>
      <c r="F518" s="73"/>
      <c r="G518" s="74"/>
      <c r="H518" s="73"/>
      <c r="I518" s="73"/>
      <c r="J518" s="73"/>
      <c r="K518" s="73"/>
      <c r="L518" s="76"/>
      <c r="M518" s="73"/>
    </row>
    <row r="519" spans="1:13" ht="15">
      <c r="A519" s="73"/>
      <c r="B519" s="74"/>
      <c r="C519" s="74"/>
      <c r="D519" s="73"/>
      <c r="E519" s="74"/>
      <c r="F519" s="73"/>
      <c r="G519" s="74"/>
      <c r="H519" s="73"/>
      <c r="I519" s="73"/>
      <c r="J519" s="73"/>
      <c r="K519" s="73"/>
      <c r="L519" s="76"/>
      <c r="M519" s="73"/>
    </row>
    <row r="520" spans="1:13" ht="15">
      <c r="A520" s="73"/>
      <c r="B520" s="74"/>
      <c r="C520" s="74"/>
      <c r="D520" s="73"/>
      <c r="E520" s="74"/>
      <c r="F520" s="73"/>
      <c r="G520" s="74"/>
      <c r="H520" s="73"/>
      <c r="I520" s="73"/>
      <c r="J520" s="73"/>
      <c r="K520" s="73"/>
      <c r="L520" s="76"/>
      <c r="M520" s="73"/>
    </row>
    <row r="521" spans="1:13" ht="15">
      <c r="A521" s="73"/>
      <c r="B521" s="74"/>
      <c r="C521" s="74"/>
      <c r="D521" s="73"/>
      <c r="E521" s="74"/>
      <c r="F521" s="73"/>
      <c r="G521" s="74"/>
      <c r="H521" s="73"/>
      <c r="I521" s="73"/>
      <c r="J521" s="73"/>
      <c r="K521" s="73"/>
      <c r="L521" s="76"/>
      <c r="M521" s="73"/>
    </row>
    <row r="522" spans="1:13" ht="15">
      <c r="A522" s="73"/>
      <c r="B522" s="74"/>
      <c r="C522" s="74"/>
      <c r="D522" s="73"/>
      <c r="E522" s="74"/>
      <c r="F522" s="73"/>
      <c r="G522" s="74"/>
      <c r="H522" s="73"/>
      <c r="I522" s="73"/>
      <c r="J522" s="73"/>
      <c r="K522" s="73"/>
      <c r="L522" s="76"/>
      <c r="M522" s="73"/>
    </row>
    <row r="523" spans="1:13" ht="15">
      <c r="A523" s="73"/>
      <c r="B523" s="74"/>
      <c r="C523" s="74"/>
      <c r="D523" s="73"/>
      <c r="E523" s="74"/>
      <c r="F523" s="73"/>
      <c r="G523" s="74"/>
      <c r="H523" s="73"/>
      <c r="I523" s="73"/>
      <c r="J523" s="73"/>
      <c r="K523" s="73"/>
      <c r="L523" s="76"/>
      <c r="M523" s="73"/>
    </row>
    <row r="524" spans="1:13" ht="15">
      <c r="A524" s="73"/>
      <c r="B524" s="74"/>
      <c r="C524" s="74"/>
      <c r="D524" s="73"/>
      <c r="E524" s="74"/>
      <c r="F524" s="73"/>
      <c r="G524" s="74"/>
      <c r="H524" s="73"/>
      <c r="I524" s="73"/>
      <c r="J524" s="73"/>
      <c r="K524" s="73"/>
      <c r="L524" s="76"/>
      <c r="M524" s="73"/>
    </row>
    <row r="525" spans="1:13" ht="15">
      <c r="A525" s="73"/>
      <c r="B525" s="74"/>
      <c r="C525" s="74"/>
      <c r="D525" s="73"/>
      <c r="E525" s="74"/>
      <c r="F525" s="73"/>
      <c r="G525" s="74"/>
      <c r="H525" s="73"/>
      <c r="I525" s="73"/>
      <c r="J525" s="73"/>
      <c r="K525" s="73"/>
      <c r="L525" s="76"/>
      <c r="M525" s="73"/>
    </row>
    <row r="526" spans="1:13" ht="15">
      <c r="A526" s="73"/>
      <c r="B526" s="74"/>
      <c r="C526" s="74"/>
      <c r="D526" s="73"/>
      <c r="E526" s="74"/>
      <c r="F526" s="73"/>
      <c r="G526" s="74"/>
      <c r="H526" s="73"/>
      <c r="I526" s="73"/>
      <c r="J526" s="73"/>
      <c r="K526" s="73"/>
      <c r="L526" s="76"/>
      <c r="M526" s="73"/>
    </row>
    <row r="527" spans="1:13" ht="15">
      <c r="A527" s="73"/>
      <c r="B527" s="74"/>
      <c r="C527" s="74"/>
      <c r="D527" s="73"/>
      <c r="E527" s="74"/>
      <c r="F527" s="73"/>
      <c r="G527" s="74"/>
      <c r="H527" s="73"/>
      <c r="I527" s="73"/>
      <c r="J527" s="73"/>
      <c r="K527" s="73"/>
      <c r="L527" s="76"/>
      <c r="M527" s="73"/>
    </row>
    <row r="528" spans="1:13" ht="15">
      <c r="A528" s="73"/>
      <c r="B528" s="74"/>
      <c r="C528" s="74"/>
      <c r="D528" s="73"/>
      <c r="E528" s="74"/>
      <c r="F528" s="73"/>
      <c r="G528" s="74"/>
      <c r="H528" s="73"/>
      <c r="I528" s="73"/>
      <c r="J528" s="73"/>
      <c r="K528" s="73"/>
      <c r="L528" s="76"/>
      <c r="M528" s="73"/>
    </row>
    <row r="529" spans="1:13" ht="15">
      <c r="A529" s="73"/>
      <c r="B529" s="74"/>
      <c r="C529" s="74"/>
      <c r="D529" s="73"/>
      <c r="E529" s="74"/>
      <c r="F529" s="73"/>
      <c r="G529" s="74"/>
      <c r="H529" s="73"/>
      <c r="I529" s="73"/>
      <c r="J529" s="73"/>
      <c r="K529" s="73"/>
      <c r="L529" s="76"/>
      <c r="M529" s="73"/>
    </row>
    <row r="530" spans="1:13" ht="15">
      <c r="A530" s="73"/>
      <c r="B530" s="74"/>
      <c r="C530" s="74"/>
      <c r="D530" s="73"/>
      <c r="E530" s="74"/>
      <c r="F530" s="73"/>
      <c r="G530" s="74"/>
      <c r="H530" s="73"/>
      <c r="I530" s="73"/>
      <c r="J530" s="73"/>
      <c r="K530" s="73"/>
      <c r="L530" s="76"/>
      <c r="M530" s="73"/>
    </row>
    <row r="531" spans="1:13" ht="15">
      <c r="A531" s="73"/>
      <c r="B531" s="74"/>
      <c r="C531" s="74"/>
      <c r="D531" s="73"/>
      <c r="E531" s="74"/>
      <c r="F531" s="73"/>
      <c r="G531" s="74"/>
      <c r="H531" s="73"/>
      <c r="I531" s="73"/>
      <c r="J531" s="73"/>
      <c r="K531" s="73"/>
      <c r="L531" s="76"/>
      <c r="M531" s="73"/>
    </row>
    <row r="532" spans="1:13" ht="15">
      <c r="A532" s="73"/>
      <c r="B532" s="74"/>
      <c r="C532" s="74"/>
      <c r="D532" s="73"/>
      <c r="E532" s="74"/>
      <c r="F532" s="73"/>
      <c r="G532" s="74"/>
      <c r="H532" s="73"/>
      <c r="I532" s="73"/>
      <c r="J532" s="73"/>
      <c r="K532" s="73"/>
      <c r="L532" s="76"/>
      <c r="M532" s="73"/>
    </row>
    <row r="533" spans="1:13" ht="15">
      <c r="A533" s="73"/>
      <c r="B533" s="74"/>
      <c r="C533" s="74"/>
      <c r="D533" s="73"/>
      <c r="E533" s="74"/>
      <c r="F533" s="73"/>
      <c r="G533" s="74"/>
      <c r="H533" s="73"/>
      <c r="I533" s="73"/>
      <c r="J533" s="73"/>
      <c r="K533" s="73"/>
      <c r="L533" s="76"/>
      <c r="M533" s="73"/>
    </row>
    <row r="534" spans="1:13" ht="15">
      <c r="A534" s="73"/>
      <c r="B534" s="74"/>
      <c r="C534" s="74"/>
      <c r="D534" s="73"/>
      <c r="E534" s="74"/>
      <c r="F534" s="73"/>
      <c r="G534" s="74"/>
      <c r="H534" s="73"/>
      <c r="I534" s="73"/>
      <c r="J534" s="73"/>
      <c r="K534" s="73"/>
      <c r="L534" s="76"/>
      <c r="M534" s="73"/>
    </row>
    <row r="535" spans="1:13" ht="15">
      <c r="A535" s="73"/>
      <c r="B535" s="74"/>
      <c r="C535" s="74"/>
      <c r="D535" s="73"/>
      <c r="E535" s="74"/>
      <c r="F535" s="73"/>
      <c r="G535" s="74"/>
      <c r="H535" s="73"/>
      <c r="I535" s="73"/>
      <c r="J535" s="73"/>
      <c r="K535" s="73"/>
      <c r="L535" s="76"/>
      <c r="M535" s="73"/>
    </row>
    <row r="536" spans="1:13" ht="15">
      <c r="A536" s="73"/>
      <c r="B536" s="74"/>
      <c r="C536" s="74"/>
      <c r="D536" s="73"/>
      <c r="E536" s="74"/>
      <c r="F536" s="73"/>
      <c r="G536" s="74"/>
      <c r="H536" s="73"/>
      <c r="I536" s="73"/>
      <c r="J536" s="73"/>
      <c r="K536" s="73"/>
      <c r="L536" s="76"/>
      <c r="M536" s="73"/>
    </row>
    <row r="537" spans="1:13" ht="15">
      <c r="A537" s="73"/>
      <c r="B537" s="74"/>
      <c r="C537" s="74"/>
      <c r="D537" s="73"/>
      <c r="E537" s="74"/>
      <c r="F537" s="73"/>
      <c r="G537" s="74"/>
      <c r="H537" s="73"/>
      <c r="I537" s="73"/>
      <c r="J537" s="73"/>
      <c r="K537" s="73"/>
      <c r="L537" s="76"/>
      <c r="M537" s="73"/>
    </row>
    <row r="538" spans="1:13" ht="15">
      <c r="A538" s="73"/>
      <c r="B538" s="74"/>
      <c r="C538" s="74"/>
      <c r="D538" s="73"/>
      <c r="E538" s="74"/>
      <c r="F538" s="73"/>
      <c r="G538" s="74"/>
      <c r="H538" s="73"/>
      <c r="I538" s="73"/>
      <c r="J538" s="73"/>
      <c r="K538" s="73"/>
      <c r="L538" s="76"/>
      <c r="M538" s="73"/>
    </row>
    <row r="539" spans="1:13" ht="15">
      <c r="A539" s="73"/>
      <c r="B539" s="74"/>
      <c r="C539" s="74"/>
      <c r="D539" s="73"/>
      <c r="E539" s="74"/>
      <c r="F539" s="73"/>
      <c r="G539" s="74"/>
      <c r="H539" s="73"/>
      <c r="I539" s="73"/>
      <c r="J539" s="73"/>
      <c r="K539" s="73"/>
      <c r="L539" s="76"/>
      <c r="M539" s="73"/>
    </row>
    <row r="540" spans="1:13" ht="15">
      <c r="A540" s="73"/>
      <c r="B540" s="74"/>
      <c r="C540" s="74"/>
      <c r="D540" s="73"/>
      <c r="E540" s="74"/>
      <c r="F540" s="73"/>
      <c r="G540" s="74"/>
      <c r="H540" s="73"/>
      <c r="I540" s="73"/>
      <c r="J540" s="73"/>
      <c r="K540" s="73"/>
      <c r="L540" s="76"/>
      <c r="M540" s="73"/>
    </row>
    <row r="541" spans="1:13" ht="15">
      <c r="A541" s="73"/>
      <c r="B541" s="74"/>
      <c r="C541" s="74"/>
      <c r="D541" s="73"/>
      <c r="E541" s="74"/>
      <c r="F541" s="73"/>
      <c r="G541" s="74"/>
      <c r="H541" s="73"/>
      <c r="I541" s="73"/>
      <c r="J541" s="73"/>
      <c r="K541" s="73"/>
      <c r="L541" s="76"/>
      <c r="M541" s="73"/>
    </row>
    <row r="542" spans="1:13" ht="15">
      <c r="A542" s="73"/>
      <c r="B542" s="74"/>
      <c r="C542" s="74"/>
      <c r="D542" s="73"/>
      <c r="E542" s="74"/>
      <c r="F542" s="73"/>
      <c r="G542" s="74"/>
      <c r="H542" s="73"/>
      <c r="I542" s="73"/>
      <c r="J542" s="73"/>
      <c r="K542" s="73"/>
      <c r="L542" s="76"/>
      <c r="M542" s="73"/>
    </row>
    <row r="543" spans="1:13" ht="15">
      <c r="A543" s="73"/>
      <c r="B543" s="74"/>
      <c r="C543" s="74"/>
      <c r="D543" s="73"/>
      <c r="E543" s="74"/>
      <c r="F543" s="73"/>
      <c r="G543" s="74"/>
      <c r="H543" s="73"/>
      <c r="I543" s="73"/>
      <c r="J543" s="73"/>
      <c r="K543" s="73"/>
      <c r="L543" s="76"/>
      <c r="M543" s="73"/>
    </row>
    <row r="544" spans="1:13" ht="15">
      <c r="A544" s="73"/>
      <c r="B544" s="74"/>
      <c r="C544" s="74"/>
      <c r="D544" s="73"/>
      <c r="E544" s="74"/>
      <c r="F544" s="73"/>
      <c r="G544" s="74"/>
      <c r="H544" s="73"/>
      <c r="I544" s="73"/>
      <c r="J544" s="73"/>
      <c r="K544" s="73"/>
      <c r="L544" s="76"/>
      <c r="M544" s="73"/>
    </row>
    <row r="545" spans="1:13" ht="15">
      <c r="A545" s="73"/>
      <c r="B545" s="74"/>
      <c r="C545" s="74"/>
      <c r="D545" s="73"/>
      <c r="E545" s="74"/>
      <c r="F545" s="73"/>
      <c r="G545" s="74"/>
      <c r="H545" s="73"/>
      <c r="I545" s="73"/>
      <c r="J545" s="73"/>
      <c r="K545" s="73"/>
      <c r="L545" s="76"/>
      <c r="M545" s="73"/>
    </row>
    <row r="546" spans="1:13" ht="15">
      <c r="A546" s="73"/>
      <c r="B546" s="74"/>
      <c r="C546" s="74"/>
      <c r="D546" s="73"/>
      <c r="E546" s="74"/>
      <c r="F546" s="73"/>
      <c r="G546" s="74"/>
      <c r="H546" s="73"/>
      <c r="I546" s="73"/>
      <c r="J546" s="73"/>
      <c r="K546" s="73"/>
      <c r="L546" s="76"/>
      <c r="M546" s="73"/>
    </row>
    <row r="547" spans="1:13" ht="15">
      <c r="A547" s="73"/>
      <c r="B547" s="74"/>
      <c r="C547" s="74"/>
      <c r="D547" s="73"/>
      <c r="E547" s="74"/>
      <c r="F547" s="73"/>
      <c r="G547" s="74"/>
      <c r="H547" s="73"/>
      <c r="I547" s="73"/>
      <c r="J547" s="73"/>
      <c r="K547" s="73"/>
      <c r="L547" s="76"/>
      <c r="M547" s="73"/>
    </row>
    <row r="548" spans="1:13" ht="15">
      <c r="A548" s="73"/>
      <c r="B548" s="74"/>
      <c r="C548" s="74"/>
      <c r="D548" s="73"/>
      <c r="E548" s="74"/>
      <c r="F548" s="73"/>
      <c r="G548" s="74"/>
      <c r="H548" s="73"/>
      <c r="I548" s="73"/>
      <c r="J548" s="73"/>
      <c r="K548" s="73"/>
      <c r="L548" s="76"/>
      <c r="M548" s="73"/>
    </row>
    <row r="549" spans="1:13" ht="15">
      <c r="A549" s="73"/>
      <c r="B549" s="74"/>
      <c r="C549" s="74"/>
      <c r="D549" s="73"/>
      <c r="E549" s="74"/>
      <c r="F549" s="73"/>
      <c r="G549" s="74"/>
      <c r="H549" s="73"/>
      <c r="I549" s="73"/>
      <c r="J549" s="73"/>
      <c r="K549" s="73"/>
      <c r="L549" s="76"/>
      <c r="M549" s="73"/>
    </row>
    <row r="550" spans="1:13" ht="15">
      <c r="A550" s="73"/>
      <c r="B550" s="74"/>
      <c r="C550" s="74"/>
      <c r="D550" s="73"/>
      <c r="E550" s="74"/>
      <c r="F550" s="73"/>
      <c r="G550" s="74"/>
      <c r="H550" s="73"/>
      <c r="I550" s="73"/>
      <c r="J550" s="73"/>
      <c r="K550" s="73"/>
      <c r="L550" s="76"/>
      <c r="M550" s="73"/>
    </row>
    <row r="551" spans="1:13" ht="15">
      <c r="A551" s="73"/>
      <c r="B551" s="74"/>
      <c r="C551" s="74"/>
      <c r="D551" s="73"/>
      <c r="E551" s="74"/>
      <c r="F551" s="73"/>
      <c r="G551" s="74"/>
      <c r="H551" s="73"/>
      <c r="I551" s="73"/>
      <c r="J551" s="73"/>
      <c r="K551" s="73"/>
      <c r="L551" s="76"/>
      <c r="M551" s="73"/>
    </row>
    <row r="552" spans="1:13" ht="15">
      <c r="A552" s="73"/>
      <c r="B552" s="74"/>
      <c r="C552" s="74"/>
      <c r="D552" s="73"/>
      <c r="E552" s="74"/>
      <c r="F552" s="73"/>
      <c r="G552" s="74"/>
      <c r="H552" s="73"/>
      <c r="I552" s="73"/>
      <c r="J552" s="73"/>
      <c r="K552" s="73"/>
      <c r="L552" s="76"/>
      <c r="M552" s="73"/>
    </row>
    <row r="553" spans="1:13" ht="15">
      <c r="A553" s="73"/>
      <c r="B553" s="74"/>
      <c r="C553" s="74"/>
      <c r="D553" s="73"/>
      <c r="E553" s="74"/>
      <c r="F553" s="73"/>
      <c r="G553" s="74"/>
      <c r="H553" s="73"/>
      <c r="I553" s="73"/>
      <c r="J553" s="73"/>
      <c r="K553" s="73"/>
      <c r="L553" s="76"/>
      <c r="M553" s="73"/>
    </row>
    <row r="554" spans="1:13" ht="15">
      <c r="A554" s="73"/>
      <c r="B554" s="74"/>
      <c r="C554" s="74"/>
      <c r="D554" s="73"/>
      <c r="E554" s="74"/>
      <c r="F554" s="73"/>
      <c r="G554" s="74"/>
      <c r="H554" s="73"/>
      <c r="I554" s="73"/>
      <c r="J554" s="73"/>
      <c r="K554" s="73"/>
      <c r="L554" s="76"/>
      <c r="M554" s="73"/>
    </row>
    <row r="555" spans="1:13" ht="15">
      <c r="A555" s="73"/>
      <c r="B555" s="74"/>
      <c r="C555" s="74"/>
      <c r="D555" s="73"/>
      <c r="E555" s="74"/>
      <c r="F555" s="73"/>
      <c r="G555" s="74"/>
      <c r="H555" s="73"/>
      <c r="I555" s="73"/>
      <c r="J555" s="73"/>
      <c r="K555" s="73"/>
      <c r="L555" s="76"/>
      <c r="M555" s="73"/>
    </row>
    <row r="556" spans="1:13" ht="15">
      <c r="A556" s="73"/>
      <c r="B556" s="74"/>
      <c r="C556" s="74"/>
      <c r="D556" s="73"/>
      <c r="E556" s="74"/>
      <c r="F556" s="73"/>
      <c r="G556" s="74"/>
      <c r="H556" s="73"/>
      <c r="I556" s="73"/>
      <c r="J556" s="73"/>
      <c r="K556" s="73"/>
      <c r="L556" s="76"/>
      <c r="M556" s="73"/>
    </row>
    <row r="557" spans="1:13" ht="15">
      <c r="A557" s="73"/>
      <c r="B557" s="74"/>
      <c r="C557" s="74"/>
      <c r="D557" s="73"/>
      <c r="E557" s="74"/>
      <c r="F557" s="73"/>
      <c r="G557" s="74"/>
      <c r="H557" s="73"/>
      <c r="I557" s="73"/>
      <c r="J557" s="73"/>
      <c r="K557" s="73"/>
      <c r="L557" s="76"/>
      <c r="M557" s="73"/>
    </row>
    <row r="558" spans="1:13" ht="15">
      <c r="A558" s="73"/>
      <c r="B558" s="74"/>
      <c r="C558" s="74"/>
      <c r="D558" s="73"/>
      <c r="E558" s="74"/>
      <c r="F558" s="73"/>
      <c r="G558" s="74"/>
      <c r="H558" s="73"/>
      <c r="I558" s="73"/>
      <c r="J558" s="73"/>
      <c r="K558" s="73"/>
      <c r="L558" s="76"/>
      <c r="M558" s="73"/>
    </row>
    <row r="559" spans="1:13" ht="15">
      <c r="A559" s="73"/>
      <c r="B559" s="74"/>
      <c r="C559" s="74"/>
      <c r="D559" s="73"/>
      <c r="E559" s="74"/>
      <c r="F559" s="73"/>
      <c r="G559" s="74"/>
      <c r="H559" s="73"/>
      <c r="I559" s="73"/>
      <c r="J559" s="73"/>
      <c r="K559" s="73"/>
      <c r="L559" s="76"/>
      <c r="M559" s="73"/>
    </row>
    <row r="560" spans="1:13" ht="15">
      <c r="A560" s="73"/>
      <c r="B560" s="74"/>
      <c r="C560" s="74"/>
      <c r="D560" s="73"/>
      <c r="E560" s="74"/>
      <c r="F560" s="73"/>
      <c r="G560" s="74"/>
      <c r="H560" s="73"/>
      <c r="I560" s="73"/>
      <c r="J560" s="73"/>
      <c r="K560" s="73"/>
      <c r="L560" s="76"/>
      <c r="M560" s="73"/>
    </row>
    <row r="561" spans="1:13" ht="15">
      <c r="A561" s="73"/>
      <c r="B561" s="74"/>
      <c r="C561" s="74"/>
      <c r="D561" s="73"/>
      <c r="E561" s="74"/>
      <c r="F561" s="73"/>
      <c r="G561" s="74"/>
      <c r="H561" s="73"/>
      <c r="I561" s="73"/>
      <c r="J561" s="73"/>
      <c r="K561" s="73"/>
      <c r="L561" s="76"/>
      <c r="M561" s="73"/>
    </row>
    <row r="562" spans="1:13" ht="15">
      <c r="A562" s="73"/>
      <c r="B562" s="74"/>
      <c r="C562" s="74"/>
      <c r="D562" s="73"/>
      <c r="E562" s="74"/>
      <c r="F562" s="73"/>
      <c r="G562" s="74"/>
      <c r="H562" s="73"/>
      <c r="I562" s="73"/>
      <c r="J562" s="73"/>
      <c r="K562" s="73"/>
      <c r="L562" s="76"/>
      <c r="M562" s="73"/>
    </row>
    <row r="563" spans="1:13" ht="15">
      <c r="A563" s="73"/>
      <c r="B563" s="74"/>
      <c r="C563" s="74"/>
      <c r="D563" s="73"/>
      <c r="E563" s="74"/>
      <c r="F563" s="73"/>
      <c r="G563" s="74"/>
      <c r="H563" s="73"/>
      <c r="I563" s="73"/>
      <c r="J563" s="73"/>
      <c r="K563" s="73"/>
      <c r="L563" s="76"/>
      <c r="M563" s="73"/>
    </row>
    <row r="564" spans="1:13" ht="15">
      <c r="A564" s="73"/>
      <c r="B564" s="74"/>
      <c r="C564" s="74"/>
      <c r="D564" s="73"/>
      <c r="E564" s="74"/>
      <c r="F564" s="73"/>
      <c r="G564" s="74"/>
      <c r="H564" s="73"/>
      <c r="I564" s="73"/>
      <c r="J564" s="73"/>
      <c r="K564" s="73"/>
      <c r="L564" s="76"/>
      <c r="M564" s="73"/>
    </row>
    <row r="565" spans="1:13" ht="15">
      <c r="A565" s="73"/>
      <c r="B565" s="74"/>
      <c r="C565" s="74"/>
      <c r="D565" s="73"/>
      <c r="E565" s="74"/>
      <c r="F565" s="73"/>
      <c r="G565" s="74"/>
      <c r="H565" s="73"/>
      <c r="I565" s="73"/>
      <c r="J565" s="73"/>
      <c r="K565" s="73"/>
      <c r="L565" s="76"/>
      <c r="M565" s="73"/>
    </row>
    <row r="566" spans="1:13" ht="15">
      <c r="A566" s="73"/>
      <c r="B566" s="74"/>
      <c r="C566" s="74"/>
      <c r="D566" s="73"/>
      <c r="E566" s="74"/>
      <c r="F566" s="73"/>
      <c r="G566" s="74"/>
      <c r="H566" s="73"/>
      <c r="I566" s="73"/>
      <c r="J566" s="73"/>
      <c r="K566" s="73"/>
      <c r="L566" s="76"/>
      <c r="M566" s="73"/>
    </row>
    <row r="567" spans="1:13" ht="15">
      <c r="A567" s="73"/>
      <c r="B567" s="74"/>
      <c r="C567" s="74"/>
      <c r="D567" s="73"/>
      <c r="E567" s="74"/>
      <c r="F567" s="73"/>
      <c r="G567" s="74"/>
      <c r="H567" s="73"/>
      <c r="I567" s="73"/>
      <c r="J567" s="73"/>
      <c r="K567" s="73"/>
      <c r="L567" s="76"/>
      <c r="M567" s="73"/>
    </row>
    <row r="568" spans="1:13" ht="15">
      <c r="A568" s="73"/>
      <c r="B568" s="74"/>
      <c r="C568" s="74"/>
      <c r="D568" s="73"/>
      <c r="E568" s="74"/>
      <c r="F568" s="73"/>
      <c r="G568" s="74"/>
      <c r="H568" s="73"/>
      <c r="I568" s="73"/>
      <c r="J568" s="73"/>
      <c r="K568" s="73"/>
      <c r="L568" s="76"/>
      <c r="M568" s="73"/>
    </row>
    <row r="569" spans="1:13" ht="15">
      <c r="A569" s="73"/>
      <c r="B569" s="74"/>
      <c r="C569" s="74"/>
      <c r="D569" s="73"/>
      <c r="E569" s="74"/>
      <c r="F569" s="73"/>
      <c r="G569" s="74"/>
      <c r="H569" s="73"/>
      <c r="I569" s="73"/>
      <c r="J569" s="73"/>
      <c r="K569" s="73"/>
      <c r="L569" s="76"/>
      <c r="M569" s="73"/>
    </row>
    <row r="570" spans="1:13" ht="15">
      <c r="A570" s="73"/>
      <c r="B570" s="74"/>
      <c r="C570" s="74"/>
      <c r="D570" s="73"/>
      <c r="E570" s="74"/>
      <c r="F570" s="73"/>
      <c r="G570" s="74"/>
      <c r="H570" s="73"/>
      <c r="I570" s="73"/>
      <c r="J570" s="73"/>
      <c r="K570" s="73"/>
      <c r="L570" s="76"/>
      <c r="M570" s="73"/>
    </row>
    <row r="571" spans="1:13" ht="15">
      <c r="A571" s="73"/>
      <c r="B571" s="74"/>
      <c r="C571" s="74"/>
      <c r="D571" s="73"/>
      <c r="E571" s="74"/>
      <c r="F571" s="73"/>
      <c r="G571" s="74"/>
      <c r="H571" s="73"/>
      <c r="I571" s="73"/>
      <c r="J571" s="73"/>
      <c r="K571" s="73"/>
      <c r="L571" s="76"/>
      <c r="M571" s="73"/>
    </row>
    <row r="572" spans="1:13" ht="15">
      <c r="A572" s="73"/>
      <c r="B572" s="74"/>
      <c r="C572" s="74"/>
      <c r="D572" s="73"/>
      <c r="E572" s="74"/>
      <c r="F572" s="73"/>
      <c r="G572" s="74"/>
      <c r="H572" s="73"/>
      <c r="I572" s="73"/>
      <c r="J572" s="73"/>
      <c r="K572" s="73"/>
      <c r="L572" s="76"/>
      <c r="M572" s="73"/>
    </row>
    <row r="573" spans="1:13" ht="15">
      <c r="A573" s="73"/>
      <c r="B573" s="74"/>
      <c r="C573" s="74"/>
      <c r="D573" s="73"/>
      <c r="E573" s="74"/>
      <c r="F573" s="73"/>
      <c r="G573" s="74"/>
      <c r="H573" s="73"/>
      <c r="I573" s="73"/>
      <c r="J573" s="73"/>
      <c r="K573" s="73"/>
      <c r="L573" s="76"/>
      <c r="M573" s="73"/>
    </row>
    <row r="574" spans="1:13" ht="15">
      <c r="A574" s="73"/>
      <c r="B574" s="74"/>
      <c r="C574" s="74"/>
      <c r="D574" s="73"/>
      <c r="E574" s="74"/>
      <c r="F574" s="73"/>
      <c r="G574" s="74"/>
      <c r="H574" s="73"/>
      <c r="I574" s="73"/>
      <c r="J574" s="73"/>
      <c r="K574" s="73"/>
      <c r="L574" s="76"/>
      <c r="M574" s="73"/>
    </row>
    <row r="575" spans="1:13" ht="15">
      <c r="A575" s="73"/>
      <c r="B575" s="74"/>
      <c r="C575" s="74"/>
      <c r="D575" s="73"/>
      <c r="E575" s="74"/>
      <c r="F575" s="73"/>
      <c r="G575" s="74"/>
      <c r="H575" s="73"/>
      <c r="I575" s="73"/>
      <c r="J575" s="73"/>
      <c r="K575" s="73"/>
      <c r="L575" s="76"/>
      <c r="M575" s="73"/>
    </row>
    <row r="576" spans="1:13" ht="15">
      <c r="A576" s="73"/>
      <c r="B576" s="74"/>
      <c r="C576" s="74"/>
      <c r="D576" s="73"/>
      <c r="E576" s="74"/>
      <c r="F576" s="73"/>
      <c r="G576" s="74"/>
      <c r="H576" s="73"/>
      <c r="I576" s="73"/>
      <c r="J576" s="73"/>
      <c r="K576" s="73"/>
      <c r="L576" s="76"/>
      <c r="M576" s="73"/>
    </row>
    <row r="577" spans="1:13" ht="15">
      <c r="A577" s="73"/>
      <c r="B577" s="74"/>
      <c r="C577" s="74"/>
      <c r="D577" s="73"/>
      <c r="E577" s="74"/>
      <c r="F577" s="73"/>
      <c r="G577" s="74"/>
      <c r="H577" s="73"/>
      <c r="I577" s="73"/>
      <c r="J577" s="73"/>
      <c r="K577" s="73"/>
      <c r="L577" s="76"/>
      <c r="M577" s="73"/>
    </row>
    <row r="578" spans="1:13" ht="15">
      <c r="A578" s="73"/>
      <c r="B578" s="74"/>
      <c r="C578" s="74"/>
      <c r="D578" s="73"/>
      <c r="E578" s="74"/>
      <c r="F578" s="73"/>
      <c r="G578" s="74"/>
      <c r="H578" s="73"/>
      <c r="I578" s="73"/>
      <c r="J578" s="73"/>
      <c r="K578" s="73"/>
      <c r="L578" s="76"/>
      <c r="M578" s="73"/>
    </row>
    <row r="579" spans="1:13" ht="15">
      <c r="A579" s="73"/>
      <c r="B579" s="74"/>
      <c r="C579" s="74"/>
      <c r="D579" s="73"/>
      <c r="E579" s="74"/>
      <c r="F579" s="73"/>
      <c r="G579" s="74"/>
      <c r="H579" s="73"/>
      <c r="I579" s="73"/>
      <c r="J579" s="73"/>
      <c r="K579" s="73"/>
      <c r="L579" s="76"/>
      <c r="M579" s="73"/>
    </row>
    <row r="580" spans="1:13" ht="15">
      <c r="A580" s="73"/>
      <c r="B580" s="74"/>
      <c r="C580" s="74"/>
      <c r="D580" s="73"/>
      <c r="E580" s="74"/>
      <c r="F580" s="73"/>
      <c r="G580" s="74"/>
      <c r="H580" s="73"/>
      <c r="I580" s="73"/>
      <c r="J580" s="73"/>
      <c r="K580" s="73"/>
      <c r="L580" s="76"/>
      <c r="M580" s="73"/>
    </row>
    <row r="581" spans="1:13" ht="15">
      <c r="A581" s="73"/>
      <c r="B581" s="74"/>
      <c r="C581" s="74"/>
      <c r="D581" s="73"/>
      <c r="E581" s="74"/>
      <c r="F581" s="73"/>
      <c r="G581" s="74"/>
      <c r="H581" s="73"/>
      <c r="I581" s="73"/>
      <c r="J581" s="73"/>
      <c r="K581" s="73"/>
      <c r="L581" s="76"/>
      <c r="M581" s="73"/>
    </row>
    <row r="582" spans="1:13" ht="15">
      <c r="A582" s="73"/>
      <c r="B582" s="74"/>
      <c r="C582" s="74"/>
      <c r="D582" s="73"/>
      <c r="E582" s="74"/>
      <c r="F582" s="73"/>
      <c r="G582" s="74"/>
      <c r="H582" s="73"/>
      <c r="I582" s="73"/>
      <c r="J582" s="73"/>
      <c r="K582" s="73"/>
      <c r="L582" s="76"/>
      <c r="M582" s="73"/>
    </row>
    <row r="583" spans="1:13" ht="15">
      <c r="A583" s="73"/>
      <c r="B583" s="74"/>
      <c r="C583" s="74"/>
      <c r="D583" s="73"/>
      <c r="E583" s="74"/>
      <c r="F583" s="73"/>
      <c r="G583" s="74"/>
      <c r="H583" s="73"/>
      <c r="I583" s="73"/>
      <c r="J583" s="73"/>
      <c r="K583" s="73"/>
      <c r="L583" s="76"/>
      <c r="M583" s="73"/>
    </row>
    <row r="584" spans="1:13" ht="15">
      <c r="A584" s="73"/>
      <c r="B584" s="74"/>
      <c r="C584" s="74"/>
      <c r="D584" s="73"/>
      <c r="E584" s="74"/>
      <c r="F584" s="73"/>
      <c r="G584" s="74"/>
      <c r="H584" s="73"/>
      <c r="I584" s="73"/>
      <c r="J584" s="73"/>
      <c r="K584" s="73"/>
      <c r="L584" s="76"/>
      <c r="M584" s="73"/>
    </row>
    <row r="585" spans="1:13" ht="15">
      <c r="A585" s="73"/>
      <c r="B585" s="74"/>
      <c r="C585" s="74"/>
      <c r="D585" s="73"/>
      <c r="E585" s="74"/>
      <c r="F585" s="73"/>
      <c r="G585" s="74"/>
      <c r="H585" s="73"/>
      <c r="I585" s="73"/>
      <c r="J585" s="73"/>
      <c r="K585" s="73"/>
      <c r="L585" s="76"/>
      <c r="M585" s="73"/>
    </row>
    <row r="586" spans="1:13" ht="15">
      <c r="A586" s="73"/>
      <c r="B586" s="74"/>
      <c r="C586" s="74"/>
      <c r="D586" s="73"/>
      <c r="E586" s="74"/>
      <c r="F586" s="73"/>
      <c r="G586" s="74"/>
      <c r="H586" s="73"/>
      <c r="I586" s="73"/>
      <c r="J586" s="73"/>
      <c r="K586" s="73"/>
      <c r="L586" s="76"/>
      <c r="M586" s="73"/>
    </row>
    <row r="587" spans="1:13" ht="15">
      <c r="A587" s="73"/>
      <c r="B587" s="74"/>
      <c r="C587" s="74"/>
      <c r="D587" s="73"/>
      <c r="E587" s="74"/>
      <c r="F587" s="73"/>
      <c r="G587" s="74"/>
      <c r="H587" s="73"/>
      <c r="I587" s="73"/>
      <c r="J587" s="73"/>
      <c r="K587" s="73"/>
      <c r="L587" s="76"/>
      <c r="M587" s="73"/>
    </row>
    <row r="588" spans="1:13" ht="15">
      <c r="A588" s="73"/>
      <c r="B588" s="74"/>
      <c r="C588" s="74"/>
      <c r="D588" s="73"/>
      <c r="E588" s="74"/>
      <c r="F588" s="73"/>
      <c r="G588" s="74"/>
      <c r="H588" s="73"/>
      <c r="I588" s="73"/>
      <c r="J588" s="73"/>
      <c r="K588" s="73"/>
      <c r="L588" s="76"/>
      <c r="M588" s="73"/>
    </row>
    <row r="589" spans="1:13" ht="15">
      <c r="A589" s="73"/>
      <c r="B589" s="74"/>
      <c r="C589" s="74"/>
      <c r="D589" s="73"/>
      <c r="E589" s="74"/>
      <c r="F589" s="73"/>
      <c r="G589" s="74"/>
      <c r="H589" s="73"/>
      <c r="I589" s="73"/>
      <c r="J589" s="73"/>
      <c r="K589" s="73"/>
      <c r="L589" s="76"/>
      <c r="M589" s="73"/>
    </row>
    <row r="590" spans="1:13" ht="15">
      <c r="A590" s="73"/>
      <c r="B590" s="74"/>
      <c r="C590" s="74"/>
      <c r="D590" s="73"/>
      <c r="E590" s="74"/>
      <c r="F590" s="73"/>
      <c r="G590" s="74"/>
      <c r="H590" s="73"/>
      <c r="I590" s="73"/>
      <c r="J590" s="73"/>
      <c r="K590" s="73"/>
      <c r="L590" s="76"/>
      <c r="M590" s="73"/>
    </row>
    <row r="591" spans="1:13" ht="15">
      <c r="A591" s="73"/>
      <c r="B591" s="74"/>
      <c r="C591" s="74"/>
      <c r="D591" s="73"/>
      <c r="E591" s="74"/>
      <c r="F591" s="73"/>
      <c r="G591" s="74"/>
      <c r="H591" s="73"/>
      <c r="I591" s="73"/>
      <c r="J591" s="73"/>
      <c r="K591" s="73"/>
      <c r="L591" s="76"/>
      <c r="M591" s="73"/>
    </row>
    <row r="592" spans="1:13" ht="15">
      <c r="A592" s="73"/>
      <c r="B592" s="74"/>
      <c r="C592" s="74"/>
      <c r="D592" s="73"/>
      <c r="E592" s="74"/>
      <c r="F592" s="73"/>
      <c r="G592" s="74"/>
      <c r="H592" s="73"/>
      <c r="I592" s="73"/>
      <c r="J592" s="73"/>
      <c r="K592" s="73"/>
      <c r="L592" s="76"/>
      <c r="M592" s="73"/>
    </row>
    <row r="593" spans="1:13" ht="15">
      <c r="A593" s="73"/>
      <c r="B593" s="74"/>
      <c r="C593" s="74"/>
      <c r="D593" s="73"/>
      <c r="E593" s="74"/>
      <c r="F593" s="73"/>
      <c r="G593" s="74"/>
      <c r="H593" s="73"/>
      <c r="I593" s="73"/>
      <c r="J593" s="73"/>
      <c r="K593" s="73"/>
      <c r="L593" s="76"/>
      <c r="M593" s="73"/>
    </row>
    <row r="594" spans="1:13" ht="15">
      <c r="A594" s="73"/>
      <c r="B594" s="74"/>
      <c r="C594" s="74"/>
      <c r="D594" s="73"/>
      <c r="E594" s="74"/>
      <c r="F594" s="73"/>
      <c r="G594" s="74"/>
      <c r="H594" s="73"/>
      <c r="I594" s="73"/>
      <c r="J594" s="73"/>
      <c r="K594" s="73"/>
      <c r="L594" s="76"/>
      <c r="M594" s="73"/>
    </row>
    <row r="595" spans="1:13" ht="15">
      <c r="A595" s="73"/>
      <c r="B595" s="74"/>
      <c r="C595" s="74"/>
      <c r="D595" s="73"/>
      <c r="E595" s="74"/>
      <c r="F595" s="73"/>
      <c r="G595" s="74"/>
      <c r="H595" s="73"/>
      <c r="I595" s="73"/>
      <c r="J595" s="73"/>
      <c r="K595" s="73"/>
      <c r="L595" s="76"/>
      <c r="M595" s="73"/>
    </row>
    <row r="596" spans="1:13" ht="15">
      <c r="A596" s="73"/>
      <c r="B596" s="74"/>
      <c r="C596" s="74"/>
      <c r="D596" s="73"/>
      <c r="E596" s="74"/>
      <c r="F596" s="73"/>
      <c r="G596" s="74"/>
      <c r="H596" s="73"/>
      <c r="I596" s="73"/>
      <c r="J596" s="73"/>
      <c r="K596" s="73"/>
      <c r="L596" s="76"/>
      <c r="M596" s="73"/>
    </row>
    <row r="597" spans="1:13" ht="15">
      <c r="A597" s="73"/>
      <c r="B597" s="74"/>
      <c r="C597" s="74"/>
      <c r="D597" s="73"/>
      <c r="E597" s="74"/>
      <c r="F597" s="73"/>
      <c r="G597" s="74"/>
      <c r="H597" s="73"/>
      <c r="I597" s="73"/>
      <c r="J597" s="73"/>
      <c r="K597" s="73"/>
      <c r="L597" s="76"/>
      <c r="M597" s="73"/>
    </row>
    <row r="598" spans="1:13" ht="15">
      <c r="A598" s="73"/>
      <c r="B598" s="74"/>
      <c r="C598" s="74"/>
      <c r="D598" s="73"/>
      <c r="E598" s="74"/>
      <c r="F598" s="73"/>
      <c r="G598" s="74"/>
      <c r="H598" s="73"/>
      <c r="I598" s="73"/>
      <c r="J598" s="73"/>
      <c r="K598" s="73"/>
      <c r="L598" s="76"/>
      <c r="M598" s="73"/>
    </row>
    <row r="599" spans="1:13" ht="15">
      <c r="A599" s="73"/>
      <c r="B599" s="74"/>
      <c r="C599" s="74"/>
      <c r="D599" s="73"/>
      <c r="E599" s="74"/>
      <c r="F599" s="73"/>
      <c r="G599" s="74"/>
      <c r="H599" s="73"/>
      <c r="I599" s="73"/>
      <c r="J599" s="73"/>
      <c r="K599" s="73"/>
      <c r="L599" s="76"/>
      <c r="M599" s="73"/>
    </row>
    <row r="600" spans="1:13" ht="15">
      <c r="A600" s="73"/>
      <c r="B600" s="74"/>
      <c r="C600" s="74"/>
      <c r="D600" s="73"/>
      <c r="E600" s="74"/>
      <c r="F600" s="73"/>
      <c r="G600" s="74"/>
      <c r="H600" s="73"/>
      <c r="I600" s="73"/>
      <c r="J600" s="73"/>
      <c r="K600" s="73"/>
      <c r="L600" s="76"/>
      <c r="M600" s="73"/>
    </row>
    <row r="601" spans="1:13" ht="15">
      <c r="A601" s="73"/>
      <c r="B601" s="74"/>
      <c r="C601" s="74"/>
      <c r="D601" s="73"/>
      <c r="E601" s="74"/>
      <c r="F601" s="73"/>
      <c r="G601" s="74"/>
      <c r="H601" s="73"/>
      <c r="I601" s="73"/>
      <c r="J601" s="73"/>
      <c r="K601" s="73"/>
      <c r="L601" s="76"/>
      <c r="M601" s="73"/>
    </row>
    <row r="602" spans="1:13" ht="15">
      <c r="A602" s="73"/>
      <c r="B602" s="74"/>
      <c r="C602" s="74"/>
      <c r="D602" s="73"/>
      <c r="E602" s="74"/>
      <c r="F602" s="73"/>
      <c r="G602" s="74"/>
      <c r="H602" s="73"/>
      <c r="I602" s="73"/>
      <c r="J602" s="73"/>
      <c r="K602" s="73"/>
      <c r="L602" s="76"/>
      <c r="M602" s="73"/>
    </row>
    <row r="603" spans="1:13" ht="15">
      <c r="A603" s="73"/>
      <c r="B603" s="74"/>
      <c r="C603" s="74"/>
      <c r="D603" s="73"/>
      <c r="E603" s="74"/>
      <c r="F603" s="73"/>
      <c r="G603" s="74"/>
      <c r="H603" s="73"/>
      <c r="I603" s="73"/>
      <c r="J603" s="73"/>
      <c r="K603" s="73"/>
      <c r="L603" s="76"/>
      <c r="M603" s="73"/>
    </row>
    <row r="604" spans="1:13" ht="15">
      <c r="A604" s="73"/>
      <c r="B604" s="74"/>
      <c r="C604" s="74"/>
      <c r="D604" s="73"/>
      <c r="E604" s="74"/>
      <c r="F604" s="73"/>
      <c r="G604" s="74"/>
      <c r="H604" s="73"/>
      <c r="I604" s="73"/>
      <c r="J604" s="73"/>
      <c r="K604" s="73"/>
      <c r="L604" s="76"/>
      <c r="M604" s="73"/>
    </row>
    <row r="605" spans="1:13" ht="15">
      <c r="A605" s="73"/>
      <c r="B605" s="74"/>
      <c r="C605" s="74"/>
      <c r="D605" s="73"/>
      <c r="E605" s="74"/>
      <c r="F605" s="73"/>
      <c r="G605" s="74"/>
      <c r="H605" s="73"/>
      <c r="I605" s="73"/>
      <c r="J605" s="73"/>
      <c r="K605" s="73"/>
      <c r="L605" s="76"/>
      <c r="M605" s="73"/>
    </row>
    <row r="606" spans="1:13" ht="15">
      <c r="A606" s="73"/>
      <c r="B606" s="74"/>
      <c r="C606" s="74"/>
      <c r="D606" s="73"/>
      <c r="E606" s="74"/>
      <c r="F606" s="73"/>
      <c r="G606" s="74"/>
      <c r="H606" s="73"/>
      <c r="I606" s="73"/>
      <c r="J606" s="73"/>
      <c r="K606" s="73"/>
      <c r="L606" s="76"/>
      <c r="M606" s="73"/>
    </row>
    <row r="607" spans="1:13" ht="15">
      <c r="A607" s="73"/>
      <c r="B607" s="74"/>
      <c r="C607" s="74"/>
      <c r="D607" s="73"/>
      <c r="E607" s="74"/>
      <c r="F607" s="73"/>
      <c r="G607" s="74"/>
      <c r="H607" s="73"/>
      <c r="I607" s="73"/>
      <c r="J607" s="73"/>
      <c r="K607" s="73"/>
      <c r="L607" s="76"/>
      <c r="M607" s="73"/>
    </row>
    <row r="608" spans="1:13" ht="15">
      <c r="A608" s="73"/>
      <c r="B608" s="74"/>
      <c r="C608" s="74"/>
      <c r="D608" s="73"/>
      <c r="E608" s="74"/>
      <c r="F608" s="73"/>
      <c r="G608" s="74"/>
      <c r="H608" s="73"/>
      <c r="I608" s="73"/>
      <c r="J608" s="73"/>
      <c r="K608" s="73"/>
      <c r="L608" s="76"/>
      <c r="M608" s="73"/>
    </row>
    <row r="609" spans="1:13" ht="15">
      <c r="A609" s="73"/>
      <c r="B609" s="74"/>
      <c r="C609" s="74"/>
      <c r="D609" s="73"/>
      <c r="E609" s="74"/>
      <c r="F609" s="73"/>
      <c r="G609" s="74"/>
      <c r="H609" s="73"/>
      <c r="I609" s="73"/>
      <c r="J609" s="73"/>
      <c r="K609" s="73"/>
      <c r="L609" s="76"/>
      <c r="M609" s="73"/>
    </row>
    <row r="610" spans="1:13" ht="15">
      <c r="A610" s="73"/>
      <c r="B610" s="74"/>
      <c r="C610" s="74"/>
      <c r="D610" s="73"/>
      <c r="E610" s="74"/>
      <c r="F610" s="73"/>
      <c r="G610" s="74"/>
      <c r="H610" s="73"/>
      <c r="I610" s="73"/>
      <c r="J610" s="73"/>
      <c r="K610" s="73"/>
      <c r="L610" s="76"/>
      <c r="M610" s="73"/>
    </row>
    <row r="611" spans="1:13" ht="15">
      <c r="A611" s="73"/>
      <c r="B611" s="74"/>
      <c r="C611" s="74"/>
      <c r="D611" s="73"/>
      <c r="E611" s="74"/>
      <c r="F611" s="73"/>
      <c r="G611" s="74"/>
      <c r="H611" s="73"/>
      <c r="I611" s="73"/>
      <c r="J611" s="73"/>
      <c r="K611" s="73"/>
      <c r="L611" s="76"/>
      <c r="M611" s="73"/>
    </row>
    <row r="612" spans="1:13" ht="15">
      <c r="A612" s="73"/>
      <c r="B612" s="74"/>
      <c r="C612" s="74"/>
      <c r="D612" s="73"/>
      <c r="E612" s="74"/>
      <c r="F612" s="73"/>
      <c r="G612" s="74"/>
      <c r="H612" s="73"/>
      <c r="I612" s="73"/>
      <c r="J612" s="73"/>
      <c r="K612" s="73"/>
      <c r="L612" s="76"/>
      <c r="M612" s="73"/>
    </row>
    <row r="613" spans="1:13" ht="15">
      <c r="A613" s="73"/>
      <c r="B613" s="74"/>
      <c r="C613" s="74"/>
      <c r="D613" s="73"/>
      <c r="E613" s="74"/>
      <c r="F613" s="73"/>
      <c r="G613" s="74"/>
      <c r="H613" s="73"/>
      <c r="I613" s="73"/>
      <c r="J613" s="73"/>
      <c r="K613" s="73"/>
      <c r="L613" s="76"/>
      <c r="M613" s="73"/>
    </row>
    <row r="614" spans="1:13" ht="15">
      <c r="A614" s="73"/>
      <c r="B614" s="74"/>
      <c r="C614" s="74"/>
      <c r="D614" s="73"/>
      <c r="E614" s="74"/>
      <c r="F614" s="73"/>
      <c r="G614" s="74"/>
      <c r="H614" s="73"/>
      <c r="I614" s="73"/>
      <c r="J614" s="73"/>
      <c r="K614" s="73"/>
      <c r="L614" s="76"/>
      <c r="M614" s="73"/>
    </row>
    <row r="615" spans="1:13" ht="15">
      <c r="A615" s="73"/>
      <c r="B615" s="74"/>
      <c r="C615" s="74"/>
      <c r="D615" s="73"/>
      <c r="E615" s="74"/>
      <c r="F615" s="73"/>
      <c r="G615" s="74"/>
      <c r="H615" s="73"/>
      <c r="I615" s="73"/>
      <c r="J615" s="73"/>
      <c r="K615" s="73"/>
      <c r="L615" s="76"/>
      <c r="M615" s="73"/>
    </row>
    <row r="616" spans="1:13" ht="15">
      <c r="A616" s="73"/>
      <c r="B616" s="74"/>
      <c r="C616" s="74"/>
      <c r="D616" s="73"/>
      <c r="E616" s="74"/>
      <c r="F616" s="73"/>
      <c r="G616" s="74"/>
      <c r="H616" s="73"/>
      <c r="I616" s="73"/>
      <c r="J616" s="73"/>
      <c r="K616" s="73"/>
      <c r="L616" s="76"/>
      <c r="M616" s="73"/>
    </row>
    <row r="617" spans="1:13" ht="15">
      <c r="A617" s="73"/>
      <c r="B617" s="74"/>
      <c r="C617" s="74"/>
      <c r="D617" s="73"/>
      <c r="E617" s="74"/>
      <c r="F617" s="73"/>
      <c r="G617" s="74"/>
      <c r="H617" s="73"/>
      <c r="I617" s="73"/>
      <c r="J617" s="73"/>
      <c r="K617" s="73"/>
      <c r="L617" s="76"/>
      <c r="M617" s="73"/>
    </row>
    <row r="618" spans="1:13" ht="15">
      <c r="A618" s="73"/>
      <c r="B618" s="74"/>
      <c r="C618" s="74"/>
      <c r="D618" s="73"/>
      <c r="E618" s="74"/>
      <c r="F618" s="73"/>
      <c r="G618" s="74"/>
      <c r="H618" s="73"/>
      <c r="I618" s="73"/>
      <c r="J618" s="73"/>
      <c r="K618" s="73"/>
      <c r="L618" s="76"/>
      <c r="M618" s="73"/>
    </row>
    <row r="619" spans="1:13" ht="15">
      <c r="A619" s="73"/>
      <c r="B619" s="74"/>
      <c r="C619" s="74"/>
      <c r="D619" s="73"/>
      <c r="E619" s="74"/>
      <c r="F619" s="73"/>
      <c r="G619" s="74"/>
      <c r="H619" s="73"/>
      <c r="I619" s="73"/>
      <c r="J619" s="73"/>
      <c r="K619" s="73"/>
      <c r="L619" s="76"/>
      <c r="M619" s="73"/>
    </row>
    <row r="620" spans="1:13" ht="15">
      <c r="A620" s="73"/>
      <c r="B620" s="74"/>
      <c r="C620" s="74"/>
      <c r="D620" s="73"/>
      <c r="E620" s="74"/>
      <c r="F620" s="73"/>
      <c r="G620" s="74"/>
      <c r="H620" s="73"/>
      <c r="I620" s="73"/>
      <c r="J620" s="73"/>
      <c r="K620" s="73"/>
      <c r="L620" s="76"/>
      <c r="M620" s="73"/>
    </row>
    <row r="621" spans="1:13" ht="15">
      <c r="A621" s="73"/>
      <c r="B621" s="74"/>
      <c r="C621" s="74"/>
      <c r="D621" s="73"/>
      <c r="E621" s="74"/>
      <c r="F621" s="73"/>
      <c r="G621" s="74"/>
      <c r="H621" s="73"/>
      <c r="I621" s="73"/>
      <c r="J621" s="73"/>
      <c r="K621" s="73"/>
      <c r="L621" s="76"/>
      <c r="M621" s="73"/>
    </row>
    <row r="622" spans="1:13" ht="15">
      <c r="A622" s="73"/>
      <c r="B622" s="74"/>
      <c r="C622" s="74"/>
      <c r="D622" s="73"/>
      <c r="E622" s="74"/>
      <c r="F622" s="73"/>
      <c r="G622" s="74"/>
      <c r="H622" s="73"/>
      <c r="I622" s="73"/>
      <c r="J622" s="73"/>
      <c r="K622" s="73"/>
      <c r="L622" s="76"/>
      <c r="M622" s="73"/>
    </row>
    <row r="623" spans="1:13" ht="15">
      <c r="A623" s="73"/>
      <c r="B623" s="74"/>
      <c r="C623" s="74"/>
      <c r="D623" s="73"/>
      <c r="E623" s="74"/>
      <c r="F623" s="73"/>
      <c r="G623" s="74"/>
      <c r="H623" s="73"/>
      <c r="I623" s="73"/>
      <c r="J623" s="73"/>
      <c r="K623" s="73"/>
      <c r="L623" s="76"/>
      <c r="M623" s="73"/>
    </row>
    <row r="624" spans="1:13" ht="15">
      <c r="A624" s="73"/>
      <c r="B624" s="74"/>
      <c r="C624" s="74"/>
      <c r="D624" s="73"/>
      <c r="E624" s="74"/>
      <c r="F624" s="73"/>
      <c r="G624" s="74"/>
      <c r="H624" s="73"/>
      <c r="I624" s="73"/>
      <c r="J624" s="73"/>
      <c r="K624" s="73"/>
      <c r="L624" s="76"/>
      <c r="M624" s="73"/>
    </row>
    <row r="625" spans="1:13" ht="15">
      <c r="A625" s="73"/>
      <c r="B625" s="74"/>
      <c r="C625" s="74"/>
      <c r="D625" s="73"/>
      <c r="E625" s="74"/>
      <c r="F625" s="73"/>
      <c r="G625" s="74"/>
      <c r="H625" s="73"/>
      <c r="I625" s="73"/>
      <c r="J625" s="73"/>
      <c r="K625" s="73"/>
      <c r="L625" s="76"/>
      <c r="M625" s="73"/>
    </row>
    <row r="626" spans="1:13" ht="15">
      <c r="A626" s="73"/>
      <c r="B626" s="74"/>
      <c r="C626" s="74"/>
      <c r="D626" s="73"/>
      <c r="E626" s="74"/>
      <c r="F626" s="73"/>
      <c r="G626" s="74"/>
      <c r="H626" s="73"/>
      <c r="I626" s="73"/>
      <c r="J626" s="73"/>
      <c r="K626" s="73"/>
      <c r="L626" s="76"/>
      <c r="M626" s="73"/>
    </row>
    <row r="627" spans="1:13" ht="15">
      <c r="A627" s="73"/>
      <c r="B627" s="74"/>
      <c r="C627" s="74"/>
      <c r="D627" s="73"/>
      <c r="E627" s="74"/>
      <c r="F627" s="73"/>
      <c r="G627" s="74"/>
      <c r="H627" s="73"/>
      <c r="I627" s="73"/>
      <c r="J627" s="73"/>
      <c r="K627" s="73"/>
      <c r="L627" s="76"/>
      <c r="M627" s="73"/>
    </row>
    <row r="628" spans="1:13" ht="15">
      <c r="A628" s="73"/>
      <c r="B628" s="74"/>
      <c r="C628" s="74"/>
      <c r="D628" s="73"/>
      <c r="E628" s="74"/>
      <c r="F628" s="73"/>
      <c r="G628" s="74"/>
      <c r="H628" s="73"/>
      <c r="I628" s="73"/>
      <c r="J628" s="73"/>
      <c r="K628" s="73"/>
      <c r="L628" s="76"/>
      <c r="M628" s="73"/>
    </row>
    <row r="629" spans="1:13" ht="15">
      <c r="A629" s="73"/>
      <c r="B629" s="74"/>
      <c r="C629" s="74"/>
      <c r="D629" s="73"/>
      <c r="E629" s="74"/>
      <c r="F629" s="73"/>
      <c r="G629" s="74"/>
      <c r="H629" s="73"/>
      <c r="I629" s="73"/>
      <c r="J629" s="73"/>
      <c r="K629" s="73"/>
      <c r="L629" s="76"/>
      <c r="M629" s="73"/>
    </row>
    <row r="630" spans="1:13" ht="15">
      <c r="A630" s="73"/>
      <c r="B630" s="74"/>
      <c r="C630" s="74"/>
      <c r="D630" s="73"/>
      <c r="E630" s="74"/>
      <c r="F630" s="73"/>
      <c r="G630" s="74"/>
      <c r="H630" s="73"/>
      <c r="I630" s="73"/>
      <c r="J630" s="73"/>
      <c r="K630" s="73"/>
      <c r="L630" s="76"/>
      <c r="M630" s="73"/>
    </row>
    <row r="631" spans="1:13" ht="15">
      <c r="A631" s="73"/>
      <c r="B631" s="74"/>
      <c r="C631" s="74"/>
      <c r="D631" s="73"/>
      <c r="E631" s="74"/>
      <c r="F631" s="73"/>
      <c r="G631" s="74"/>
      <c r="H631" s="73"/>
      <c r="I631" s="73"/>
      <c r="J631" s="73"/>
      <c r="K631" s="73"/>
      <c r="L631" s="76"/>
      <c r="M631" s="73"/>
    </row>
    <row r="632" spans="1:13" ht="15">
      <c r="A632" s="73"/>
      <c r="B632" s="74"/>
      <c r="C632" s="74"/>
      <c r="D632" s="73"/>
      <c r="E632" s="74"/>
      <c r="F632" s="73"/>
      <c r="G632" s="74"/>
      <c r="H632" s="73"/>
      <c r="I632" s="73"/>
      <c r="J632" s="73"/>
      <c r="K632" s="73"/>
      <c r="L632" s="76"/>
      <c r="M632" s="73"/>
    </row>
    <row r="633" spans="1:13" ht="15">
      <c r="A633" s="73"/>
      <c r="B633" s="74"/>
      <c r="C633" s="74"/>
      <c r="D633" s="73"/>
      <c r="E633" s="74"/>
      <c r="F633" s="73"/>
      <c r="G633" s="74"/>
      <c r="H633" s="73"/>
      <c r="I633" s="73"/>
      <c r="J633" s="73"/>
      <c r="K633" s="73"/>
      <c r="L633" s="76"/>
      <c r="M633" s="73"/>
    </row>
    <row r="634" spans="1:13" ht="15">
      <c r="A634" s="73"/>
      <c r="B634" s="74"/>
      <c r="C634" s="74"/>
      <c r="D634" s="73"/>
      <c r="E634" s="74"/>
      <c r="F634" s="73"/>
      <c r="G634" s="74"/>
      <c r="H634" s="73"/>
      <c r="I634" s="73"/>
      <c r="J634" s="73"/>
      <c r="K634" s="73"/>
      <c r="L634" s="76"/>
      <c r="M634" s="73"/>
    </row>
    <row r="635" spans="1:13" ht="15">
      <c r="A635" s="73"/>
      <c r="B635" s="74"/>
      <c r="C635" s="74"/>
      <c r="D635" s="73"/>
      <c r="E635" s="74"/>
      <c r="F635" s="73"/>
      <c r="G635" s="74"/>
      <c r="H635" s="73"/>
      <c r="I635" s="73"/>
      <c r="J635" s="73"/>
      <c r="K635" s="73"/>
      <c r="L635" s="76"/>
      <c r="M635" s="73"/>
    </row>
    <row r="636" spans="1:13" ht="15">
      <c r="A636" s="73"/>
      <c r="B636" s="74"/>
      <c r="C636" s="74"/>
      <c r="D636" s="73"/>
      <c r="E636" s="74"/>
      <c r="F636" s="73"/>
      <c r="G636" s="74"/>
      <c r="H636" s="73"/>
      <c r="I636" s="73"/>
      <c r="J636" s="73"/>
      <c r="K636" s="73"/>
      <c r="L636" s="76"/>
      <c r="M636" s="73"/>
    </row>
    <row r="637" spans="1:13" ht="15">
      <c r="A637" s="73"/>
      <c r="B637" s="74"/>
      <c r="C637" s="74"/>
      <c r="D637" s="73"/>
      <c r="E637" s="74"/>
      <c r="F637" s="73"/>
      <c r="G637" s="74"/>
      <c r="H637" s="73"/>
      <c r="I637" s="73"/>
      <c r="J637" s="73"/>
      <c r="K637" s="73"/>
      <c r="L637" s="76"/>
      <c r="M637" s="73"/>
    </row>
    <row r="638" spans="1:13" ht="15">
      <c r="A638" s="73"/>
      <c r="B638" s="74"/>
      <c r="C638" s="74"/>
      <c r="D638" s="73"/>
      <c r="E638" s="74"/>
      <c r="F638" s="73"/>
      <c r="G638" s="74"/>
      <c r="H638" s="73"/>
      <c r="I638" s="73"/>
      <c r="J638" s="73"/>
      <c r="K638" s="73"/>
      <c r="L638" s="76"/>
      <c r="M638" s="73"/>
    </row>
    <row r="639" spans="1:13" ht="15">
      <c r="A639" s="73"/>
      <c r="B639" s="74"/>
      <c r="C639" s="74"/>
      <c r="D639" s="73"/>
      <c r="E639" s="74"/>
      <c r="F639" s="73"/>
      <c r="G639" s="74"/>
      <c r="H639" s="73"/>
      <c r="I639" s="73"/>
      <c r="J639" s="73"/>
      <c r="K639" s="73"/>
      <c r="L639" s="76"/>
      <c r="M639" s="73"/>
    </row>
    <row r="640" spans="1:13" ht="15">
      <c r="A640" s="73"/>
      <c r="B640" s="74"/>
      <c r="C640" s="74"/>
      <c r="D640" s="73"/>
      <c r="E640" s="74"/>
      <c r="F640" s="73"/>
      <c r="G640" s="74"/>
      <c r="H640" s="73"/>
      <c r="I640" s="73"/>
      <c r="J640" s="73"/>
      <c r="K640" s="73"/>
      <c r="L640" s="76"/>
      <c r="M640" s="73"/>
    </row>
    <row r="641" spans="1:13" ht="15">
      <c r="A641" s="73"/>
      <c r="B641" s="74"/>
      <c r="C641" s="74"/>
      <c r="D641" s="73"/>
      <c r="E641" s="74"/>
      <c r="F641" s="73"/>
      <c r="G641" s="74"/>
      <c r="H641" s="73"/>
      <c r="I641" s="73"/>
      <c r="J641" s="73"/>
      <c r="K641" s="73"/>
      <c r="L641" s="76"/>
      <c r="M641" s="73"/>
    </row>
    <row r="642" spans="1:13" ht="15">
      <c r="A642" s="73"/>
      <c r="B642" s="74"/>
      <c r="C642" s="74"/>
      <c r="D642" s="73"/>
      <c r="E642" s="74"/>
      <c r="F642" s="73"/>
      <c r="G642" s="74"/>
      <c r="H642" s="73"/>
      <c r="I642" s="73"/>
      <c r="J642" s="73"/>
      <c r="K642" s="73"/>
      <c r="L642" s="76"/>
      <c r="M642" s="73"/>
    </row>
    <row r="643" spans="1:13" ht="15">
      <c r="A643" s="73"/>
      <c r="B643" s="74"/>
      <c r="C643" s="74"/>
      <c r="D643" s="73"/>
      <c r="E643" s="74"/>
      <c r="F643" s="73"/>
      <c r="G643" s="74"/>
      <c r="H643" s="73"/>
      <c r="I643" s="73"/>
      <c r="J643" s="73"/>
      <c r="K643" s="73"/>
      <c r="L643" s="76"/>
      <c r="M643" s="73"/>
    </row>
    <row r="644" spans="1:13" ht="15">
      <c r="A644" s="73"/>
      <c r="B644" s="74"/>
      <c r="C644" s="74"/>
      <c r="D644" s="73"/>
      <c r="E644" s="74"/>
      <c r="F644" s="73"/>
      <c r="G644" s="74"/>
      <c r="H644" s="73"/>
      <c r="I644" s="73"/>
      <c r="J644" s="73"/>
      <c r="K644" s="73"/>
      <c r="L644" s="76"/>
      <c r="M644" s="73"/>
    </row>
    <row r="645" spans="1:13" ht="15">
      <c r="A645" s="73"/>
      <c r="B645" s="74"/>
      <c r="C645" s="74"/>
      <c r="D645" s="73"/>
      <c r="E645" s="74"/>
      <c r="F645" s="73"/>
      <c r="G645" s="74"/>
      <c r="H645" s="73"/>
      <c r="I645" s="73"/>
      <c r="J645" s="73"/>
      <c r="K645" s="73"/>
      <c r="L645" s="76"/>
      <c r="M645" s="73"/>
    </row>
    <row r="646" spans="1:13" ht="15">
      <c r="A646" s="73"/>
      <c r="B646" s="74"/>
      <c r="C646" s="74"/>
      <c r="D646" s="73"/>
      <c r="E646" s="74"/>
      <c r="F646" s="73"/>
      <c r="G646" s="74"/>
      <c r="H646" s="73"/>
      <c r="I646" s="73"/>
      <c r="J646" s="73"/>
      <c r="K646" s="73"/>
      <c r="L646" s="76"/>
      <c r="M646" s="73"/>
    </row>
    <row r="647" spans="1:13" ht="15">
      <c r="A647" s="73"/>
      <c r="B647" s="74"/>
      <c r="C647" s="74"/>
      <c r="D647" s="73"/>
      <c r="E647" s="74"/>
      <c r="F647" s="73"/>
      <c r="G647" s="74"/>
      <c r="H647" s="73"/>
      <c r="I647" s="73"/>
      <c r="J647" s="73"/>
      <c r="K647" s="73"/>
      <c r="L647" s="76"/>
      <c r="M647" s="73"/>
    </row>
    <row r="648" spans="1:13" ht="15">
      <c r="A648" s="73"/>
      <c r="B648" s="74"/>
      <c r="C648" s="74"/>
      <c r="D648" s="73"/>
      <c r="E648" s="74"/>
      <c r="F648" s="73"/>
      <c r="G648" s="74"/>
      <c r="H648" s="73"/>
      <c r="I648" s="73"/>
      <c r="J648" s="73"/>
      <c r="K648" s="73"/>
      <c r="L648" s="76"/>
      <c r="M648" s="73"/>
    </row>
    <row r="649" spans="1:13" ht="15">
      <c r="A649" s="73"/>
      <c r="B649" s="74"/>
      <c r="C649" s="74"/>
      <c r="D649" s="73"/>
      <c r="E649" s="74"/>
      <c r="F649" s="73"/>
      <c r="G649" s="74"/>
      <c r="H649" s="73"/>
      <c r="I649" s="73"/>
      <c r="J649" s="73"/>
      <c r="K649" s="73"/>
      <c r="L649" s="76"/>
      <c r="M649" s="73"/>
    </row>
    <row r="650" spans="1:13" ht="15">
      <c r="A650" s="73"/>
      <c r="B650" s="74"/>
      <c r="C650" s="74"/>
      <c r="D650" s="73"/>
      <c r="E650" s="74"/>
      <c r="F650" s="73"/>
      <c r="G650" s="74"/>
      <c r="H650" s="73"/>
      <c r="I650" s="73"/>
      <c r="J650" s="73"/>
      <c r="K650" s="73"/>
      <c r="L650" s="76"/>
      <c r="M650" s="73"/>
    </row>
    <row r="651" spans="1:13" ht="15">
      <c r="A651" s="73"/>
      <c r="B651" s="74"/>
      <c r="C651" s="74"/>
      <c r="D651" s="73"/>
      <c r="E651" s="74"/>
      <c r="F651" s="73"/>
      <c r="G651" s="74"/>
      <c r="H651" s="73"/>
      <c r="I651" s="73"/>
      <c r="J651" s="73"/>
      <c r="K651" s="73"/>
      <c r="L651" s="76"/>
      <c r="M651" s="73"/>
    </row>
    <row r="652" spans="1:13" ht="15">
      <c r="A652" s="73"/>
      <c r="B652" s="74"/>
      <c r="C652" s="74"/>
      <c r="D652" s="73"/>
      <c r="E652" s="74"/>
      <c r="F652" s="73"/>
      <c r="G652" s="74"/>
      <c r="H652" s="73"/>
      <c r="I652" s="73"/>
      <c r="J652" s="73"/>
      <c r="K652" s="73"/>
      <c r="L652" s="76"/>
      <c r="M652" s="73"/>
    </row>
    <row r="653" spans="1:13" ht="15">
      <c r="A653" s="73"/>
      <c r="B653" s="74"/>
      <c r="C653" s="74"/>
      <c r="D653" s="73"/>
      <c r="E653" s="74"/>
      <c r="F653" s="73"/>
      <c r="G653" s="74"/>
      <c r="H653" s="73"/>
      <c r="I653" s="73"/>
      <c r="J653" s="73"/>
      <c r="K653" s="73"/>
      <c r="L653" s="76"/>
      <c r="M653" s="73"/>
    </row>
    <row r="654" spans="1:13" ht="15">
      <c r="A654" s="73"/>
      <c r="B654" s="74"/>
      <c r="C654" s="74"/>
      <c r="D654" s="73"/>
      <c r="E654" s="74"/>
      <c r="F654" s="73"/>
      <c r="G654" s="74"/>
      <c r="H654" s="73"/>
      <c r="I654" s="73"/>
      <c r="J654" s="73"/>
      <c r="K654" s="73"/>
      <c r="L654" s="76"/>
      <c r="M654" s="73"/>
    </row>
    <row r="655" spans="1:13" ht="15">
      <c r="A655" s="73"/>
      <c r="B655" s="74"/>
      <c r="C655" s="74"/>
      <c r="D655" s="73"/>
      <c r="E655" s="74"/>
      <c r="F655" s="73"/>
      <c r="G655" s="74"/>
      <c r="H655" s="73"/>
      <c r="I655" s="73"/>
      <c r="J655" s="73"/>
      <c r="K655" s="73"/>
      <c r="L655" s="76"/>
      <c r="M655" s="73"/>
    </row>
    <row r="656" spans="1:13" ht="15">
      <c r="A656" s="73"/>
      <c r="B656" s="74"/>
      <c r="C656" s="74"/>
      <c r="D656" s="73"/>
      <c r="E656" s="74"/>
      <c r="F656" s="73"/>
      <c r="G656" s="74"/>
      <c r="H656" s="73"/>
      <c r="I656" s="73"/>
      <c r="J656" s="73"/>
      <c r="K656" s="73"/>
      <c r="L656" s="76"/>
      <c r="M656" s="73"/>
    </row>
    <row r="657" spans="1:13" ht="15">
      <c r="A657" s="73"/>
      <c r="B657" s="74"/>
      <c r="C657" s="74"/>
      <c r="D657" s="73"/>
      <c r="E657" s="74"/>
      <c r="F657" s="73"/>
      <c r="G657" s="74"/>
      <c r="H657" s="73"/>
      <c r="I657" s="73"/>
      <c r="J657" s="73"/>
      <c r="K657" s="73"/>
      <c r="L657" s="76"/>
      <c r="M657" s="73"/>
    </row>
    <row r="658" spans="1:13" ht="15">
      <c r="A658" s="73"/>
      <c r="B658" s="74"/>
      <c r="C658" s="74"/>
      <c r="D658" s="73"/>
      <c r="E658" s="74"/>
      <c r="F658" s="73"/>
      <c r="G658" s="74"/>
      <c r="H658" s="73"/>
      <c r="I658" s="73"/>
      <c r="J658" s="73"/>
      <c r="K658" s="73"/>
      <c r="L658" s="76"/>
      <c r="M658" s="73"/>
    </row>
    <row r="659" spans="1:13" ht="15">
      <c r="A659" s="73"/>
      <c r="B659" s="74"/>
      <c r="C659" s="74"/>
      <c r="D659" s="73"/>
      <c r="E659" s="74"/>
      <c r="F659" s="73"/>
      <c r="G659" s="74"/>
      <c r="H659" s="73"/>
      <c r="I659" s="73"/>
      <c r="J659" s="73"/>
      <c r="K659" s="73"/>
      <c r="L659" s="76"/>
      <c r="M659" s="73"/>
    </row>
    <row r="660" spans="1:13" ht="15">
      <c r="A660" s="73"/>
      <c r="B660" s="74"/>
      <c r="C660" s="74"/>
      <c r="D660" s="73"/>
      <c r="E660" s="74"/>
      <c r="F660" s="73"/>
      <c r="G660" s="74"/>
      <c r="H660" s="73"/>
      <c r="I660" s="73"/>
      <c r="J660" s="73"/>
      <c r="K660" s="73"/>
      <c r="L660" s="76"/>
      <c r="M660" s="73"/>
    </row>
    <row r="661" spans="1:13" ht="15">
      <c r="A661" s="73"/>
      <c r="B661" s="74"/>
      <c r="C661" s="74"/>
      <c r="D661" s="73"/>
      <c r="E661" s="74"/>
      <c r="F661" s="73"/>
      <c r="G661" s="74"/>
      <c r="H661" s="73"/>
      <c r="I661" s="73"/>
      <c r="J661" s="73"/>
      <c r="K661" s="73"/>
      <c r="L661" s="76"/>
      <c r="M661" s="73"/>
    </row>
    <row r="662" spans="1:13" ht="15">
      <c r="A662" s="73"/>
      <c r="B662" s="74"/>
      <c r="C662" s="74"/>
      <c r="D662" s="73"/>
      <c r="E662" s="74"/>
      <c r="F662" s="73"/>
      <c r="G662" s="74"/>
      <c r="H662" s="73"/>
      <c r="I662" s="73"/>
      <c r="J662" s="73"/>
      <c r="K662" s="73"/>
      <c r="L662" s="76"/>
      <c r="M662" s="73"/>
    </row>
    <row r="663" spans="1:13" ht="15">
      <c r="A663" s="73"/>
      <c r="B663" s="74"/>
      <c r="C663" s="74"/>
      <c r="D663" s="73"/>
      <c r="E663" s="74"/>
      <c r="F663" s="73"/>
      <c r="G663" s="74"/>
      <c r="H663" s="73"/>
      <c r="I663" s="73"/>
      <c r="J663" s="73"/>
      <c r="K663" s="73"/>
      <c r="L663" s="76"/>
      <c r="M663" s="73"/>
    </row>
    <row r="664" spans="1:13" ht="15">
      <c r="A664" s="73"/>
      <c r="B664" s="74"/>
      <c r="C664" s="74"/>
      <c r="D664" s="73"/>
      <c r="E664" s="74"/>
      <c r="F664" s="73"/>
      <c r="G664" s="74"/>
      <c r="H664" s="73"/>
      <c r="I664" s="73"/>
      <c r="J664" s="73"/>
      <c r="K664" s="73"/>
      <c r="L664" s="76"/>
      <c r="M664" s="73"/>
    </row>
    <row r="665" spans="1:13" ht="15">
      <c r="A665" s="73"/>
      <c r="B665" s="74"/>
      <c r="C665" s="74"/>
      <c r="D665" s="73"/>
      <c r="E665" s="74"/>
      <c r="F665" s="73"/>
      <c r="G665" s="74"/>
      <c r="H665" s="73"/>
      <c r="I665" s="73"/>
      <c r="J665" s="73"/>
      <c r="K665" s="73"/>
      <c r="L665" s="76"/>
      <c r="M665" s="73"/>
    </row>
    <row r="666" spans="1:13" ht="15">
      <c r="A666" s="73"/>
      <c r="B666" s="74"/>
      <c r="C666" s="74"/>
      <c r="D666" s="73"/>
      <c r="E666" s="74"/>
      <c r="F666" s="73"/>
      <c r="G666" s="74"/>
      <c r="H666" s="73"/>
      <c r="I666" s="73"/>
      <c r="J666" s="73"/>
      <c r="K666" s="73"/>
      <c r="L666" s="76"/>
      <c r="M666" s="73"/>
    </row>
    <row r="667" spans="1:13" ht="15">
      <c r="A667" s="73"/>
      <c r="B667" s="74"/>
      <c r="C667" s="74"/>
      <c r="D667" s="73"/>
      <c r="E667" s="74"/>
      <c r="F667" s="73"/>
      <c r="G667" s="74"/>
      <c r="H667" s="73"/>
      <c r="I667" s="73"/>
      <c r="J667" s="73"/>
      <c r="K667" s="73"/>
      <c r="L667" s="76"/>
      <c r="M667" s="73"/>
    </row>
    <row r="668" spans="1:13" ht="15">
      <c r="A668" s="73"/>
      <c r="B668" s="74"/>
      <c r="C668" s="74"/>
      <c r="D668" s="73"/>
      <c r="E668" s="74"/>
      <c r="F668" s="73"/>
      <c r="G668" s="74"/>
      <c r="H668" s="73"/>
      <c r="I668" s="73"/>
      <c r="J668" s="73"/>
      <c r="K668" s="73"/>
      <c r="L668" s="76"/>
      <c r="M668" s="73"/>
    </row>
    <row r="669" spans="1:13" ht="409.5">
      <c r="A669" s="73"/>
      <c r="B669" s="74"/>
      <c r="C669" s="74"/>
      <c r="D669" s="73"/>
      <c r="E669" s="74"/>
      <c r="F669" s="73"/>
      <c r="G669" s="74"/>
      <c r="H669" s="73"/>
      <c r="I669" s="73"/>
      <c r="J669" s="73"/>
      <c r="K669" s="73"/>
      <c r="L669" s="76"/>
      <c r="M669" s="73"/>
    </row>
    <row r="670" spans="1:13" ht="409.5">
      <c r="A670" s="73"/>
      <c r="B670" s="74"/>
      <c r="C670" s="74"/>
      <c r="D670" s="73"/>
      <c r="E670" s="74"/>
      <c r="F670" s="73"/>
      <c r="G670" s="74"/>
      <c r="H670" s="73"/>
      <c r="I670" s="73"/>
      <c r="J670" s="73"/>
      <c r="K670" s="73"/>
      <c r="L670" s="76"/>
      <c r="M670" s="73"/>
    </row>
  </sheetData>
  <sheetProtection formatColumns="0" autoFilter="0"/>
  <mergeCells count="2">
    <mergeCell ref="A1:L1"/>
    <mergeCell ref="A2:L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customWidth="1"/>
  </cols>
  <sheetData>
    <row r="1" spans="1:6" ht="18.75">
      <c r="A1" s="112" t="s">
        <v>32</v>
      </c>
      <c r="B1" s="112"/>
      <c r="C1" s="112"/>
      <c r="D1" s="40" t="s">
        <v>33</v>
      </c>
      <c r="F1" s="32">
        <v>42495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 customHeight="1">
      <c r="A3" s="34">
        <v>4</v>
      </c>
      <c r="B3" s="35" t="s">
        <v>356</v>
      </c>
      <c r="C3" s="36" t="s">
        <v>35</v>
      </c>
      <c r="D3" s="37" t="s">
        <v>205</v>
      </c>
      <c r="E3" s="36">
        <v>2010</v>
      </c>
      <c r="F3" s="38" t="s">
        <v>380</v>
      </c>
      <c r="G3" s="36">
        <v>1</v>
      </c>
      <c r="H3" s="39">
        <v>20</v>
      </c>
    </row>
    <row r="4" spans="1:8" ht="15" customHeight="1">
      <c r="A4" s="34">
        <v>92</v>
      </c>
      <c r="B4" s="35" t="s">
        <v>352</v>
      </c>
      <c r="C4" s="36" t="s">
        <v>75</v>
      </c>
      <c r="D4" s="37" t="s">
        <v>36</v>
      </c>
      <c r="E4" s="36">
        <v>2009</v>
      </c>
      <c r="F4" s="38" t="s">
        <v>379</v>
      </c>
      <c r="G4" s="36">
        <v>1</v>
      </c>
      <c r="H4" s="39">
        <v>20</v>
      </c>
    </row>
    <row r="5" spans="1:8" ht="15" customHeight="1">
      <c r="A5" s="34">
        <v>171</v>
      </c>
      <c r="B5" s="35" t="s">
        <v>355</v>
      </c>
      <c r="C5" s="36" t="s">
        <v>75</v>
      </c>
      <c r="D5" s="37" t="s">
        <v>77</v>
      </c>
      <c r="E5" s="36">
        <v>2010</v>
      </c>
      <c r="F5" s="38" t="s">
        <v>379</v>
      </c>
      <c r="G5" s="36">
        <v>2</v>
      </c>
      <c r="H5" s="39">
        <v>19</v>
      </c>
    </row>
    <row r="6" spans="1:8" ht="15">
      <c r="A6" s="34">
        <v>204</v>
      </c>
      <c r="B6" s="35" t="s">
        <v>347</v>
      </c>
      <c r="C6" s="36" t="s">
        <v>35</v>
      </c>
      <c r="D6" s="37" t="s">
        <v>46</v>
      </c>
      <c r="E6" s="36">
        <v>2008</v>
      </c>
      <c r="F6" s="38" t="s">
        <v>377</v>
      </c>
      <c r="G6" s="36">
        <v>1</v>
      </c>
      <c r="H6" s="39">
        <v>20</v>
      </c>
    </row>
    <row r="7" spans="1:8" ht="15">
      <c r="A7" s="34">
        <v>89</v>
      </c>
      <c r="B7" s="35" t="s">
        <v>348</v>
      </c>
      <c r="C7" s="36" t="s">
        <v>35</v>
      </c>
      <c r="D7" s="37" t="s">
        <v>36</v>
      </c>
      <c r="E7" s="36">
        <v>2008</v>
      </c>
      <c r="F7" s="38" t="s">
        <v>377</v>
      </c>
      <c r="G7" s="36">
        <v>2</v>
      </c>
      <c r="H7" s="39">
        <v>19</v>
      </c>
    </row>
    <row r="8" spans="1:8" ht="15">
      <c r="A8" s="34">
        <v>172</v>
      </c>
      <c r="B8" s="35" t="s">
        <v>349</v>
      </c>
      <c r="C8" s="36" t="s">
        <v>35</v>
      </c>
      <c r="D8" s="37" t="s">
        <v>77</v>
      </c>
      <c r="E8" s="36">
        <v>2007</v>
      </c>
      <c r="F8" s="38" t="s">
        <v>377</v>
      </c>
      <c r="G8" s="36">
        <v>3</v>
      </c>
      <c r="H8" s="39">
        <v>18</v>
      </c>
    </row>
    <row r="9" spans="1:8" ht="15">
      <c r="A9" s="34">
        <v>90</v>
      </c>
      <c r="B9" s="35" t="s">
        <v>351</v>
      </c>
      <c r="C9" s="36" t="s">
        <v>35</v>
      </c>
      <c r="D9" s="37" t="s">
        <v>36</v>
      </c>
      <c r="E9" s="36">
        <v>2008</v>
      </c>
      <c r="F9" s="38" t="s">
        <v>377</v>
      </c>
      <c r="G9" s="36">
        <v>4</v>
      </c>
      <c r="H9" s="39">
        <v>17</v>
      </c>
    </row>
    <row r="10" spans="1:8" ht="15">
      <c r="A10" s="34">
        <v>217</v>
      </c>
      <c r="B10" s="35" t="s">
        <v>353</v>
      </c>
      <c r="C10" s="36" t="s">
        <v>35</v>
      </c>
      <c r="D10" s="37" t="s">
        <v>49</v>
      </c>
      <c r="E10" s="36">
        <v>2007</v>
      </c>
      <c r="F10" s="38" t="s">
        <v>377</v>
      </c>
      <c r="G10" s="36">
        <v>5</v>
      </c>
      <c r="H10" s="39">
        <v>16</v>
      </c>
    </row>
    <row r="11" spans="1:8" ht="15">
      <c r="A11" s="34">
        <v>166</v>
      </c>
      <c r="B11" s="35" t="s">
        <v>350</v>
      </c>
      <c r="C11" s="36" t="s">
        <v>75</v>
      </c>
      <c r="D11" s="37" t="s">
        <v>98</v>
      </c>
      <c r="E11" s="36">
        <v>2007</v>
      </c>
      <c r="F11" s="38" t="s">
        <v>378</v>
      </c>
      <c r="G11" s="36">
        <v>1</v>
      </c>
      <c r="H11" s="39">
        <v>20</v>
      </c>
    </row>
    <row r="12" spans="1:8" ht="15">
      <c r="A12" s="34">
        <v>212</v>
      </c>
      <c r="B12" s="35" t="s">
        <v>354</v>
      </c>
      <c r="C12" s="36" t="s">
        <v>75</v>
      </c>
      <c r="D12" s="37" t="s">
        <v>49</v>
      </c>
      <c r="E12" s="36">
        <v>2007</v>
      </c>
      <c r="F12" s="38" t="s">
        <v>378</v>
      </c>
      <c r="G12" s="36">
        <v>2</v>
      </c>
      <c r="H12" s="39">
        <v>19</v>
      </c>
    </row>
    <row r="13" spans="1:8" ht="15">
      <c r="A13" s="34">
        <v>215</v>
      </c>
      <c r="B13" s="35" t="s">
        <v>357</v>
      </c>
      <c r="C13" s="36" t="s">
        <v>75</v>
      </c>
      <c r="D13" s="37" t="s">
        <v>49</v>
      </c>
      <c r="E13" s="36">
        <v>2008</v>
      </c>
      <c r="F13" s="38" t="s">
        <v>378</v>
      </c>
      <c r="G13" s="36">
        <v>3</v>
      </c>
      <c r="H13" s="39">
        <v>18</v>
      </c>
    </row>
    <row r="14" spans="1:8" ht="15">
      <c r="A14" s="34">
        <v>88</v>
      </c>
      <c r="B14" s="35" t="s">
        <v>358</v>
      </c>
      <c r="C14" s="36" t="s">
        <v>35</v>
      </c>
      <c r="D14" s="37" t="s">
        <v>36</v>
      </c>
      <c r="E14" s="36">
        <v>2005</v>
      </c>
      <c r="F14" s="38" t="s">
        <v>381</v>
      </c>
      <c r="G14" s="36">
        <v>1</v>
      </c>
      <c r="H14" s="39">
        <v>20</v>
      </c>
    </row>
    <row r="15" spans="1:8" ht="15">
      <c r="A15" s="34">
        <v>216</v>
      </c>
      <c r="B15" s="35" t="s">
        <v>359</v>
      </c>
      <c r="C15" s="36" t="s">
        <v>35</v>
      </c>
      <c r="D15" s="37" t="s">
        <v>49</v>
      </c>
      <c r="E15" s="36">
        <v>2005</v>
      </c>
      <c r="F15" s="38" t="s">
        <v>381</v>
      </c>
      <c r="G15" s="36">
        <v>2</v>
      </c>
      <c r="H15" s="39">
        <v>19</v>
      </c>
    </row>
    <row r="16" spans="1:8" ht="15">
      <c r="A16" s="34">
        <v>203</v>
      </c>
      <c r="B16" s="35" t="s">
        <v>360</v>
      </c>
      <c r="C16" s="36" t="s">
        <v>35</v>
      </c>
      <c r="D16" s="37" t="s">
        <v>46</v>
      </c>
      <c r="E16" s="36">
        <v>2005</v>
      </c>
      <c r="F16" s="38" t="s">
        <v>381</v>
      </c>
      <c r="G16" s="36">
        <v>3</v>
      </c>
      <c r="H16" s="39">
        <v>18</v>
      </c>
    </row>
    <row r="17" spans="1:8" ht="15">
      <c r="A17" s="34">
        <v>210</v>
      </c>
      <c r="B17" s="35" t="s">
        <v>361</v>
      </c>
      <c r="C17" s="36" t="s">
        <v>35</v>
      </c>
      <c r="D17" s="37" t="s">
        <v>49</v>
      </c>
      <c r="E17" s="36">
        <v>2005</v>
      </c>
      <c r="F17" s="38" t="s">
        <v>381</v>
      </c>
      <c r="G17" s="36">
        <v>4</v>
      </c>
      <c r="H17" s="39">
        <v>17</v>
      </c>
    </row>
    <row r="18" spans="1:8" ht="15">
      <c r="A18" s="34">
        <v>63</v>
      </c>
      <c r="B18" s="35" t="s">
        <v>362</v>
      </c>
      <c r="C18" s="36" t="s">
        <v>35</v>
      </c>
      <c r="D18" s="37" t="s">
        <v>36</v>
      </c>
      <c r="E18" s="36">
        <v>2006</v>
      </c>
      <c r="F18" s="38" t="s">
        <v>381</v>
      </c>
      <c r="G18" s="36">
        <v>5</v>
      </c>
      <c r="H18" s="39">
        <v>16</v>
      </c>
    </row>
    <row r="19" spans="1:8" ht="15">
      <c r="A19" s="34">
        <v>209</v>
      </c>
      <c r="B19" s="35" t="s">
        <v>363</v>
      </c>
      <c r="C19" s="36" t="s">
        <v>75</v>
      </c>
      <c r="D19" s="37" t="s">
        <v>49</v>
      </c>
      <c r="E19" s="36">
        <v>2006</v>
      </c>
      <c r="F19" s="38" t="s">
        <v>382</v>
      </c>
      <c r="G19" s="36">
        <v>1</v>
      </c>
      <c r="H19" s="39">
        <v>20</v>
      </c>
    </row>
    <row r="20" spans="1:8" ht="15">
      <c r="A20" s="34">
        <v>64</v>
      </c>
      <c r="B20" s="35" t="s">
        <v>364</v>
      </c>
      <c r="C20" s="36" t="s">
        <v>75</v>
      </c>
      <c r="D20" s="37" t="s">
        <v>42</v>
      </c>
      <c r="E20" s="36">
        <v>2006</v>
      </c>
      <c r="F20" s="38" t="s">
        <v>382</v>
      </c>
      <c r="G20" s="36">
        <v>2</v>
      </c>
      <c r="H20" s="39">
        <v>19</v>
      </c>
    </row>
    <row r="21" spans="1:8" ht="15">
      <c r="A21" s="34">
        <v>282</v>
      </c>
      <c r="B21" s="35" t="s">
        <v>367</v>
      </c>
      <c r="C21" s="36" t="s">
        <v>35</v>
      </c>
      <c r="D21" s="37" t="s">
        <v>38</v>
      </c>
      <c r="E21" s="36">
        <v>2003</v>
      </c>
      <c r="F21" s="38" t="s">
        <v>384</v>
      </c>
      <c r="G21" s="36">
        <v>1</v>
      </c>
      <c r="H21" s="39">
        <v>20</v>
      </c>
    </row>
    <row r="22" spans="1:8" ht="15">
      <c r="A22" s="34">
        <v>62</v>
      </c>
      <c r="B22" s="35" t="s">
        <v>370</v>
      </c>
      <c r="C22" s="36" t="s">
        <v>35</v>
      </c>
      <c r="D22" s="37" t="s">
        <v>36</v>
      </c>
      <c r="E22" s="36">
        <v>2003</v>
      </c>
      <c r="F22" s="38" t="s">
        <v>384</v>
      </c>
      <c r="G22" s="36">
        <v>2</v>
      </c>
      <c r="H22" s="39">
        <v>19</v>
      </c>
    </row>
    <row r="23" spans="1:8" ht="15">
      <c r="A23" s="34">
        <v>284</v>
      </c>
      <c r="B23" s="35" t="s">
        <v>365</v>
      </c>
      <c r="C23" s="36" t="s">
        <v>75</v>
      </c>
      <c r="D23" s="37" t="s">
        <v>38</v>
      </c>
      <c r="E23" s="36">
        <v>2004</v>
      </c>
      <c r="F23" s="38" t="s">
        <v>383</v>
      </c>
      <c r="G23" s="36">
        <v>1</v>
      </c>
      <c r="H23" s="39">
        <v>20</v>
      </c>
    </row>
    <row r="24" spans="1:8" ht="15">
      <c r="A24" s="34">
        <v>65</v>
      </c>
      <c r="B24" s="35" t="s">
        <v>366</v>
      </c>
      <c r="C24" s="36" t="s">
        <v>75</v>
      </c>
      <c r="D24" s="37" t="s">
        <v>42</v>
      </c>
      <c r="E24" s="36">
        <v>2004</v>
      </c>
      <c r="F24" s="38" t="s">
        <v>383</v>
      </c>
      <c r="G24" s="36">
        <v>2</v>
      </c>
      <c r="H24" s="39">
        <v>19</v>
      </c>
    </row>
    <row r="25" spans="1:8" ht="15">
      <c r="A25" s="34">
        <v>213</v>
      </c>
      <c r="B25" s="35" t="s">
        <v>368</v>
      </c>
      <c r="C25" s="36" t="s">
        <v>75</v>
      </c>
      <c r="D25" s="37" t="s">
        <v>49</v>
      </c>
      <c r="E25" s="36">
        <v>2003</v>
      </c>
      <c r="F25" s="38" t="s">
        <v>383</v>
      </c>
      <c r="G25" s="36">
        <v>3</v>
      </c>
      <c r="H25" s="39">
        <v>18</v>
      </c>
    </row>
    <row r="26" spans="1:8" ht="15">
      <c r="A26" s="34">
        <v>214</v>
      </c>
      <c r="B26" s="35" t="s">
        <v>369</v>
      </c>
      <c r="C26" s="36" t="s">
        <v>75</v>
      </c>
      <c r="D26" s="37" t="s">
        <v>49</v>
      </c>
      <c r="E26" s="36">
        <v>2003</v>
      </c>
      <c r="F26" s="38" t="s">
        <v>383</v>
      </c>
      <c r="G26" s="36">
        <v>4</v>
      </c>
      <c r="H26" s="39">
        <v>17</v>
      </c>
    </row>
    <row r="27" spans="1:8" ht="15">
      <c r="A27" s="34">
        <v>285</v>
      </c>
      <c r="B27" s="35" t="s">
        <v>371</v>
      </c>
      <c r="C27" s="36" t="s">
        <v>35</v>
      </c>
      <c r="D27" s="37" t="s">
        <v>38</v>
      </c>
      <c r="E27" s="36">
        <v>2002</v>
      </c>
      <c r="F27" s="38" t="s">
        <v>385</v>
      </c>
      <c r="G27" s="36">
        <v>1</v>
      </c>
      <c r="H27" s="39">
        <v>20</v>
      </c>
    </row>
    <row r="28" spans="1:8" ht="15">
      <c r="A28" s="34">
        <v>202</v>
      </c>
      <c r="B28" s="35" t="s">
        <v>372</v>
      </c>
      <c r="C28" s="36" t="s">
        <v>75</v>
      </c>
      <c r="D28" s="37" t="s">
        <v>46</v>
      </c>
      <c r="E28" s="36">
        <v>2002</v>
      </c>
      <c r="F28" s="38" t="s">
        <v>386</v>
      </c>
      <c r="G28" s="36">
        <v>1</v>
      </c>
      <c r="H28" s="39">
        <v>20</v>
      </c>
    </row>
    <row r="29" spans="1:8" ht="15">
      <c r="A29" s="34">
        <v>283</v>
      </c>
      <c r="B29" s="35" t="s">
        <v>373</v>
      </c>
      <c r="C29" s="36" t="s">
        <v>75</v>
      </c>
      <c r="D29" s="37" t="s">
        <v>38</v>
      </c>
      <c r="E29" s="36">
        <v>2001</v>
      </c>
      <c r="F29" s="38" t="s">
        <v>386</v>
      </c>
      <c r="G29" s="36">
        <v>2</v>
      </c>
      <c r="H29" s="39">
        <v>19</v>
      </c>
    </row>
    <row r="30" spans="1:8" ht="15">
      <c r="A30" s="34">
        <v>275</v>
      </c>
      <c r="B30" s="35" t="s">
        <v>374</v>
      </c>
      <c r="C30" s="36" t="s">
        <v>35</v>
      </c>
      <c r="D30" s="37" t="s">
        <v>38</v>
      </c>
      <c r="E30" s="36">
        <v>1999</v>
      </c>
      <c r="F30" s="38" t="s">
        <v>387</v>
      </c>
      <c r="G30" s="36">
        <v>1</v>
      </c>
      <c r="H30" s="39">
        <v>20</v>
      </c>
    </row>
    <row r="31" spans="1:8" ht="15">
      <c r="A31" s="34">
        <v>278</v>
      </c>
      <c r="B31" s="35" t="s">
        <v>375</v>
      </c>
      <c r="C31" s="36" t="s">
        <v>35</v>
      </c>
      <c r="D31" s="37" t="s">
        <v>38</v>
      </c>
      <c r="E31" s="36">
        <v>1999</v>
      </c>
      <c r="F31" s="38" t="s">
        <v>387</v>
      </c>
      <c r="G31" s="36">
        <v>2</v>
      </c>
      <c r="H31" s="39">
        <v>19</v>
      </c>
    </row>
    <row r="32" spans="1:8" ht="15">
      <c r="A32" s="34">
        <v>281</v>
      </c>
      <c r="B32" s="35" t="s">
        <v>376</v>
      </c>
      <c r="C32" s="36" t="s">
        <v>35</v>
      </c>
      <c r="D32" s="37" t="s">
        <v>38</v>
      </c>
      <c r="E32" s="36">
        <v>1999</v>
      </c>
      <c r="F32" s="38" t="s">
        <v>387</v>
      </c>
      <c r="G32" s="36">
        <v>3</v>
      </c>
      <c r="H32" s="39">
        <v>18</v>
      </c>
    </row>
    <row r="33" spans="1:8" ht="15">
      <c r="A33" s="34"/>
      <c r="B33" s="35"/>
      <c r="C33" s="36"/>
      <c r="D33" s="37"/>
      <c r="E33" s="36"/>
      <c r="F33" s="38"/>
      <c r="G33" s="36"/>
      <c r="H33" s="39"/>
    </row>
    <row r="34" spans="1:8" ht="15">
      <c r="A34" s="34"/>
      <c r="B34" s="35"/>
      <c r="C34" s="36"/>
      <c r="D34" s="37"/>
      <c r="E34" s="36"/>
      <c r="F34" s="38"/>
      <c r="G34" s="36"/>
      <c r="H34" s="39"/>
    </row>
    <row r="35" spans="1:8" ht="15">
      <c r="A35" s="34"/>
      <c r="B35" s="35"/>
      <c r="C35" s="36"/>
      <c r="D35" s="37"/>
      <c r="E35" s="36"/>
      <c r="F35" s="38"/>
      <c r="G35" s="36"/>
      <c r="H35" s="39"/>
    </row>
  </sheetData>
  <sheetProtection/>
  <autoFilter ref="A2:H2"/>
  <mergeCells count="1">
    <mergeCell ref="A1:C1"/>
  </mergeCells>
  <conditionalFormatting sqref="G3:G35">
    <cfRule type="cellIs" priority="6" dxfId="30" operator="equal" stopIfTrue="1">
      <formula>1</formula>
    </cfRule>
    <cfRule type="cellIs" priority="7" dxfId="31" operator="equal" stopIfTrue="1">
      <formula>2</formula>
    </cfRule>
    <cfRule type="cellIs" priority="8" dxfId="31" operator="equal" stopIfTrue="1">
      <formula>3</formula>
    </cfRule>
  </conditionalFormatting>
  <conditionalFormatting sqref="F12:F20 F6:F9 F23:F32">
    <cfRule type="expression" priority="4" dxfId="32" stopIfTrue="1">
      <formula>G6=W6</formula>
    </cfRule>
  </conditionalFormatting>
  <conditionalFormatting sqref="F10">
    <cfRule type="expression" priority="42" dxfId="32" stopIfTrue="1">
      <formula>G10=W11</formula>
    </cfRule>
  </conditionalFormatting>
  <conditionalFormatting sqref="F4">
    <cfRule type="expression" priority="52" dxfId="32" stopIfTrue="1">
      <formula>G4=W10</formula>
    </cfRule>
  </conditionalFormatting>
  <conditionalFormatting sqref="F11">
    <cfRule type="expression" priority="54" dxfId="32" stopIfTrue="1">
      <formula>G11=Giovanili!#REF!</formula>
    </cfRule>
  </conditionalFormatting>
  <conditionalFormatting sqref="F3">
    <cfRule type="expression" priority="55" dxfId="32" stopIfTrue="1">
      <formula>G3=Giovanili!#REF!</formula>
    </cfRule>
  </conditionalFormatting>
  <conditionalFormatting sqref="F5">
    <cfRule type="expression" priority="56" dxfId="32" stopIfTrue="1">
      <formula>G5=Giovanili!#REF!</formula>
    </cfRule>
  </conditionalFormatting>
  <conditionalFormatting sqref="F21">
    <cfRule type="expression" priority="66" dxfId="32" stopIfTrue="1">
      <formula>G21=Giovanili!#REF!</formula>
    </cfRule>
  </conditionalFormatting>
  <conditionalFormatting sqref="F22">
    <cfRule type="expression" priority="67" dxfId="32" stopIfTrue="1">
      <formula>G22=Giovanili!#REF!</formula>
    </cfRule>
  </conditionalFormatting>
  <dataValidations count="1">
    <dataValidation type="whole" allowBlank="1" showInputMessage="1" showErrorMessage="1" sqref="A3:A24 A25:A26 A27:A35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113" t="s">
        <v>32</v>
      </c>
      <c r="B1" s="114"/>
      <c r="C1" s="115">
        <v>42495</v>
      </c>
      <c r="D1" s="116"/>
      <c r="E1" s="123" t="s">
        <v>389</v>
      </c>
      <c r="F1" s="124"/>
      <c r="G1" s="125"/>
    </row>
    <row r="2" spans="1:7" ht="21.75" customHeight="1">
      <c r="A2" s="126" t="s">
        <v>33</v>
      </c>
      <c r="B2" s="127"/>
      <c r="C2" s="128"/>
      <c r="D2" s="128"/>
      <c r="E2" s="128"/>
      <c r="F2" s="128"/>
      <c r="G2" s="128"/>
    </row>
    <row r="3" spans="1:7" ht="24" customHeight="1" thickBot="1">
      <c r="A3" s="117" t="s">
        <v>23</v>
      </c>
      <c r="B3" s="118"/>
      <c r="C3" s="118"/>
      <c r="D3" s="119"/>
      <c r="E3" s="120" t="s">
        <v>10</v>
      </c>
      <c r="F3" s="121"/>
      <c r="G3" s="122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49</v>
      </c>
      <c r="C5" s="12">
        <v>616</v>
      </c>
      <c r="D5" s="56">
        <v>66</v>
      </c>
      <c r="E5" s="57">
        <v>8</v>
      </c>
      <c r="F5" s="13">
        <v>40</v>
      </c>
      <c r="G5" s="13">
        <v>18</v>
      </c>
    </row>
    <row r="6" spans="1:7" ht="16.5" thickBot="1">
      <c r="A6" s="10">
        <v>2</v>
      </c>
      <c r="B6" s="14" t="s">
        <v>36</v>
      </c>
      <c r="C6" s="58">
        <v>569</v>
      </c>
      <c r="D6" s="59">
        <v>58</v>
      </c>
      <c r="E6" s="57">
        <v>6</v>
      </c>
      <c r="F6" s="13">
        <v>36</v>
      </c>
      <c r="G6" s="13">
        <v>16</v>
      </c>
    </row>
    <row r="7" spans="1:7" ht="16.5" thickBot="1">
      <c r="A7" s="10">
        <v>3</v>
      </c>
      <c r="B7" s="14" t="s">
        <v>38</v>
      </c>
      <c r="C7" s="58">
        <v>293</v>
      </c>
      <c r="D7" s="59">
        <v>18</v>
      </c>
      <c r="E7" s="57">
        <v>7</v>
      </c>
      <c r="F7" s="13">
        <v>11</v>
      </c>
      <c r="G7" s="13">
        <v>0</v>
      </c>
    </row>
    <row r="8" spans="1:7" ht="16.5" thickBot="1">
      <c r="A8" s="10">
        <v>4</v>
      </c>
      <c r="B8" s="14" t="s">
        <v>77</v>
      </c>
      <c r="C8" s="58">
        <v>262</v>
      </c>
      <c r="D8" s="59">
        <v>26</v>
      </c>
      <c r="E8" s="57">
        <v>2</v>
      </c>
      <c r="F8" s="13">
        <v>16</v>
      </c>
      <c r="G8" s="13">
        <v>8</v>
      </c>
    </row>
    <row r="9" spans="1:7" ht="16.5" thickBot="1">
      <c r="A9" s="10">
        <v>5</v>
      </c>
      <c r="B9" s="14" t="s">
        <v>42</v>
      </c>
      <c r="C9" s="58">
        <v>245</v>
      </c>
      <c r="D9" s="59">
        <v>27</v>
      </c>
      <c r="E9" s="57">
        <v>2</v>
      </c>
      <c r="F9" s="13">
        <v>16</v>
      </c>
      <c r="G9" s="13">
        <v>9</v>
      </c>
    </row>
    <row r="10" spans="1:7" ht="16.5" thickBot="1">
      <c r="A10" s="10">
        <v>6</v>
      </c>
      <c r="B10" s="14" t="s">
        <v>46</v>
      </c>
      <c r="C10" s="58">
        <v>182</v>
      </c>
      <c r="D10" s="59">
        <v>11</v>
      </c>
      <c r="E10" s="57">
        <v>3</v>
      </c>
      <c r="F10" s="13">
        <v>8</v>
      </c>
      <c r="G10" s="13">
        <v>0</v>
      </c>
    </row>
    <row r="11" spans="1:7" ht="16.5" thickBot="1">
      <c r="A11" s="10">
        <v>7</v>
      </c>
      <c r="B11" s="14" t="s">
        <v>98</v>
      </c>
      <c r="C11" s="58">
        <v>165</v>
      </c>
      <c r="D11" s="59">
        <v>19</v>
      </c>
      <c r="E11" s="57">
        <v>1</v>
      </c>
      <c r="F11" s="13">
        <v>17</v>
      </c>
      <c r="G11" s="13">
        <v>1</v>
      </c>
    </row>
    <row r="12" spans="1:7" ht="16.5" thickBot="1">
      <c r="A12" s="10">
        <v>8</v>
      </c>
      <c r="B12" s="14" t="s">
        <v>73</v>
      </c>
      <c r="C12" s="58">
        <v>161</v>
      </c>
      <c r="D12" s="59">
        <v>17</v>
      </c>
      <c r="E12" s="57">
        <v>0</v>
      </c>
      <c r="F12" s="13">
        <v>16</v>
      </c>
      <c r="G12" s="13">
        <v>1</v>
      </c>
    </row>
    <row r="13" spans="1:7" ht="16.5" thickBot="1">
      <c r="A13" s="10">
        <v>9</v>
      </c>
      <c r="B13" s="14" t="s">
        <v>52</v>
      </c>
      <c r="C13" s="58">
        <v>157</v>
      </c>
      <c r="D13" s="59">
        <v>15</v>
      </c>
      <c r="E13" s="57">
        <v>0</v>
      </c>
      <c r="F13" s="13">
        <v>14</v>
      </c>
      <c r="G13" s="13">
        <v>1</v>
      </c>
    </row>
    <row r="14" spans="1:7" ht="16.5" thickBot="1">
      <c r="A14" s="10">
        <v>10</v>
      </c>
      <c r="B14" s="14" t="s">
        <v>85</v>
      </c>
      <c r="C14" s="58">
        <v>126</v>
      </c>
      <c r="D14" s="59">
        <v>11</v>
      </c>
      <c r="E14" s="57">
        <v>0</v>
      </c>
      <c r="F14" s="13">
        <v>9</v>
      </c>
      <c r="G14" s="13">
        <v>2</v>
      </c>
    </row>
    <row r="15" spans="1:7" ht="16.5" thickBot="1">
      <c r="A15" s="10">
        <v>11</v>
      </c>
      <c r="B15" s="14" t="s">
        <v>102</v>
      </c>
      <c r="C15" s="58">
        <v>83</v>
      </c>
      <c r="D15" s="59">
        <v>8</v>
      </c>
      <c r="E15" s="57">
        <v>0</v>
      </c>
      <c r="F15" s="13">
        <v>8</v>
      </c>
      <c r="G15" s="13">
        <v>0</v>
      </c>
    </row>
    <row r="16" spans="1:7" ht="16.5" thickBot="1">
      <c r="A16" s="10">
        <v>12</v>
      </c>
      <c r="B16" s="14" t="s">
        <v>174</v>
      </c>
      <c r="C16" s="58">
        <v>71</v>
      </c>
      <c r="D16" s="59">
        <v>9</v>
      </c>
      <c r="E16" s="57">
        <v>0</v>
      </c>
      <c r="F16" s="13">
        <v>6</v>
      </c>
      <c r="G16" s="13">
        <v>3</v>
      </c>
    </row>
    <row r="17" spans="1:7" ht="16.5" thickBot="1">
      <c r="A17" s="10">
        <v>13</v>
      </c>
      <c r="B17" s="14" t="s">
        <v>148</v>
      </c>
      <c r="C17" s="58">
        <v>57</v>
      </c>
      <c r="D17" s="59">
        <v>7</v>
      </c>
      <c r="E17" s="57">
        <v>0</v>
      </c>
      <c r="F17" s="13">
        <v>7</v>
      </c>
      <c r="G17" s="13">
        <v>0</v>
      </c>
    </row>
    <row r="18" spans="1:7" ht="16.5" thickBot="1">
      <c r="A18" s="10">
        <v>14</v>
      </c>
      <c r="B18" s="14" t="s">
        <v>100</v>
      </c>
      <c r="C18" s="58">
        <v>55</v>
      </c>
      <c r="D18" s="59">
        <v>4</v>
      </c>
      <c r="E18" s="57">
        <v>0</v>
      </c>
      <c r="F18" s="13">
        <v>4</v>
      </c>
      <c r="G18" s="13">
        <v>0</v>
      </c>
    </row>
    <row r="19" spans="1:7" ht="16.5" thickBot="1">
      <c r="A19" s="10">
        <v>15</v>
      </c>
      <c r="B19" s="14" t="s">
        <v>198</v>
      </c>
      <c r="C19" s="58">
        <v>45</v>
      </c>
      <c r="D19" s="59">
        <v>9</v>
      </c>
      <c r="E19" s="57">
        <v>0</v>
      </c>
      <c r="F19" s="13">
        <v>6</v>
      </c>
      <c r="G19" s="13">
        <v>3</v>
      </c>
    </row>
    <row r="20" spans="1:7" ht="16.5" thickBot="1">
      <c r="A20" s="10">
        <v>16</v>
      </c>
      <c r="B20" s="14" t="s">
        <v>93</v>
      </c>
      <c r="C20" s="58">
        <v>41</v>
      </c>
      <c r="D20" s="59">
        <v>3</v>
      </c>
      <c r="E20" s="57">
        <v>0</v>
      </c>
      <c r="F20" s="13">
        <v>3</v>
      </c>
      <c r="G20" s="13">
        <v>0</v>
      </c>
    </row>
    <row r="21" spans="1:7" ht="16.5" thickBot="1">
      <c r="A21" s="10">
        <v>17</v>
      </c>
      <c r="B21" s="14" t="s">
        <v>68</v>
      </c>
      <c r="C21" s="58">
        <v>38</v>
      </c>
      <c r="D21" s="59">
        <v>4</v>
      </c>
      <c r="E21" s="57">
        <v>0</v>
      </c>
      <c r="F21" s="13">
        <v>4</v>
      </c>
      <c r="G21" s="13">
        <v>0</v>
      </c>
    </row>
    <row r="22" spans="1:7" ht="16.5" thickBot="1">
      <c r="A22" s="10">
        <v>18</v>
      </c>
      <c r="B22" s="14" t="s">
        <v>65</v>
      </c>
      <c r="C22" s="58">
        <v>37</v>
      </c>
      <c r="D22" s="59">
        <v>3</v>
      </c>
      <c r="E22" s="57">
        <v>0</v>
      </c>
      <c r="F22" s="13">
        <v>3</v>
      </c>
      <c r="G22" s="13">
        <v>0</v>
      </c>
    </row>
    <row r="23" spans="1:7" ht="16.5" thickBot="1">
      <c r="A23" s="10">
        <v>19</v>
      </c>
      <c r="B23" s="14" t="s">
        <v>60</v>
      </c>
      <c r="C23" s="58">
        <v>33</v>
      </c>
      <c r="D23" s="59">
        <v>2</v>
      </c>
      <c r="E23" s="57">
        <v>0</v>
      </c>
      <c r="F23" s="13">
        <v>2</v>
      </c>
      <c r="G23" s="13">
        <v>0</v>
      </c>
    </row>
    <row r="24" spans="1:7" ht="16.5" thickBot="1">
      <c r="A24" s="10">
        <v>20</v>
      </c>
      <c r="B24" s="14" t="s">
        <v>62</v>
      </c>
      <c r="C24" s="58">
        <v>30</v>
      </c>
      <c r="D24" s="59">
        <v>3</v>
      </c>
      <c r="E24" s="57">
        <v>0</v>
      </c>
      <c r="F24" s="13">
        <v>3</v>
      </c>
      <c r="G24" s="13">
        <v>0</v>
      </c>
    </row>
    <row r="25" spans="1:7" ht="16.5" thickBot="1">
      <c r="A25" s="10">
        <v>21</v>
      </c>
      <c r="B25" s="14" t="s">
        <v>56</v>
      </c>
      <c r="C25" s="58">
        <v>28</v>
      </c>
      <c r="D25" s="59">
        <v>2</v>
      </c>
      <c r="E25" s="57">
        <v>0</v>
      </c>
      <c r="F25" s="13">
        <v>2</v>
      </c>
      <c r="G25" s="13">
        <v>0</v>
      </c>
    </row>
    <row r="26" spans="1:7" ht="16.5" thickBot="1">
      <c r="A26" s="10">
        <v>22</v>
      </c>
      <c r="B26" s="14" t="s">
        <v>104</v>
      </c>
      <c r="C26" s="58">
        <v>27</v>
      </c>
      <c r="D26" s="59">
        <v>3</v>
      </c>
      <c r="E26" s="57">
        <v>0</v>
      </c>
      <c r="F26" s="13">
        <v>3</v>
      </c>
      <c r="G26" s="13">
        <v>0</v>
      </c>
    </row>
    <row r="27" spans="1:7" ht="16.5" thickBot="1">
      <c r="A27" s="10">
        <v>23</v>
      </c>
      <c r="B27" s="14" t="s">
        <v>215</v>
      </c>
      <c r="C27" s="58">
        <v>24</v>
      </c>
      <c r="D27" s="59">
        <v>2</v>
      </c>
      <c r="E27" s="57">
        <v>0</v>
      </c>
      <c r="F27" s="13">
        <v>2</v>
      </c>
      <c r="G27" s="13">
        <v>0</v>
      </c>
    </row>
    <row r="28" spans="1:7" ht="16.5" thickBot="1">
      <c r="A28" s="10">
        <v>24</v>
      </c>
      <c r="B28" s="14" t="s">
        <v>184</v>
      </c>
      <c r="C28" s="58">
        <v>20</v>
      </c>
      <c r="D28" s="59">
        <v>1</v>
      </c>
      <c r="E28" s="57">
        <v>0</v>
      </c>
      <c r="F28" s="13">
        <v>1</v>
      </c>
      <c r="G28" s="13">
        <v>0</v>
      </c>
    </row>
    <row r="29" spans="1:7" ht="16.5" thickBot="1">
      <c r="A29" s="10">
        <v>25</v>
      </c>
      <c r="B29" s="14" t="s">
        <v>179</v>
      </c>
      <c r="C29" s="58">
        <v>20</v>
      </c>
      <c r="D29" s="59">
        <v>1</v>
      </c>
      <c r="E29" s="57">
        <v>0</v>
      </c>
      <c r="F29" s="13">
        <v>1</v>
      </c>
      <c r="G29" s="13">
        <v>0</v>
      </c>
    </row>
    <row r="30" spans="1:7" ht="16.5" thickBot="1">
      <c r="A30" s="10">
        <v>26</v>
      </c>
      <c r="B30" s="14" t="s">
        <v>40</v>
      </c>
      <c r="C30" s="58">
        <v>18</v>
      </c>
      <c r="D30" s="59">
        <v>1</v>
      </c>
      <c r="E30" s="57">
        <v>0</v>
      </c>
      <c r="F30" s="13">
        <v>1</v>
      </c>
      <c r="G30" s="13">
        <v>0</v>
      </c>
    </row>
    <row r="31" spans="1:7" ht="16.5" thickBot="1">
      <c r="A31" s="10">
        <v>27</v>
      </c>
      <c r="B31" s="14" t="s">
        <v>212</v>
      </c>
      <c r="C31" s="58">
        <v>17</v>
      </c>
      <c r="D31" s="59">
        <v>1</v>
      </c>
      <c r="E31" s="57">
        <v>0</v>
      </c>
      <c r="F31" s="13">
        <v>1</v>
      </c>
      <c r="G31" s="13">
        <v>0</v>
      </c>
    </row>
    <row r="32" spans="1:7" ht="16.5" thickBot="1">
      <c r="A32" s="10">
        <v>28</v>
      </c>
      <c r="B32" s="14" t="s">
        <v>70</v>
      </c>
      <c r="C32" s="58">
        <v>14</v>
      </c>
      <c r="D32" s="59">
        <v>1</v>
      </c>
      <c r="E32" s="57">
        <v>0</v>
      </c>
      <c r="F32" s="13">
        <v>1</v>
      </c>
      <c r="G32" s="13">
        <v>0</v>
      </c>
    </row>
    <row r="33" spans="1:7" ht="16.5" thickBot="1">
      <c r="A33" s="10">
        <v>29</v>
      </c>
      <c r="B33" s="14" t="s">
        <v>121</v>
      </c>
      <c r="C33" s="58">
        <v>14</v>
      </c>
      <c r="D33" s="59">
        <v>3</v>
      </c>
      <c r="E33" s="57">
        <v>0</v>
      </c>
      <c r="F33" s="13">
        <v>3</v>
      </c>
      <c r="G33" s="13">
        <v>0</v>
      </c>
    </row>
    <row r="34" spans="1:7" ht="16.5" thickBot="1">
      <c r="A34" s="10">
        <v>30</v>
      </c>
      <c r="B34" s="14" t="s">
        <v>290</v>
      </c>
      <c r="C34" s="58">
        <v>13</v>
      </c>
      <c r="D34" s="59">
        <v>3</v>
      </c>
      <c r="E34" s="57">
        <v>0</v>
      </c>
      <c r="F34" s="13">
        <v>3</v>
      </c>
      <c r="G34" s="13">
        <v>0</v>
      </c>
    </row>
    <row r="35" spans="1:7" ht="16.5" thickBot="1">
      <c r="A35" s="10">
        <v>31</v>
      </c>
      <c r="B35" s="14" t="s">
        <v>118</v>
      </c>
      <c r="C35" s="58">
        <v>13</v>
      </c>
      <c r="D35" s="59">
        <v>3</v>
      </c>
      <c r="E35" s="57">
        <v>0</v>
      </c>
      <c r="F35" s="13">
        <v>3</v>
      </c>
      <c r="G35" s="13">
        <v>0</v>
      </c>
    </row>
    <row r="36" spans="1:7" ht="16.5" thickBot="1">
      <c r="A36" s="10">
        <v>32</v>
      </c>
      <c r="B36" s="14" t="s">
        <v>229</v>
      </c>
      <c r="C36" s="58">
        <v>10</v>
      </c>
      <c r="D36" s="59">
        <v>1</v>
      </c>
      <c r="E36" s="57">
        <v>0</v>
      </c>
      <c r="F36" s="13">
        <v>1</v>
      </c>
      <c r="G36" s="13">
        <v>0</v>
      </c>
    </row>
    <row r="37" spans="1:7" ht="16.5" thickBot="1">
      <c r="A37" s="10">
        <v>33</v>
      </c>
      <c r="B37" s="14" t="s">
        <v>146</v>
      </c>
      <c r="C37" s="58">
        <v>10</v>
      </c>
      <c r="D37" s="59">
        <v>5</v>
      </c>
      <c r="E37" s="57">
        <v>0</v>
      </c>
      <c r="F37" s="13">
        <v>3</v>
      </c>
      <c r="G37" s="13">
        <v>2</v>
      </c>
    </row>
    <row r="38" spans="1:7" ht="16.5" thickBot="1">
      <c r="A38" s="10">
        <v>34</v>
      </c>
      <c r="B38" s="14" t="s">
        <v>151</v>
      </c>
      <c r="C38" s="58">
        <v>2</v>
      </c>
      <c r="D38" s="59">
        <v>1</v>
      </c>
      <c r="E38" s="57">
        <v>0</v>
      </c>
      <c r="F38" s="13">
        <v>1</v>
      </c>
      <c r="G38" s="13">
        <v>0</v>
      </c>
    </row>
    <row r="39" spans="1:7" ht="16.5" thickBot="1">
      <c r="A39" s="10"/>
      <c r="B39" s="14" t="s">
        <v>205</v>
      </c>
      <c r="C39" s="61">
        <v>42</v>
      </c>
      <c r="D39" s="62">
        <v>9</v>
      </c>
      <c r="E39" s="63">
        <v>1</v>
      </c>
      <c r="F39" s="64">
        <v>1</v>
      </c>
      <c r="G39" s="64">
        <v>7</v>
      </c>
    </row>
    <row r="40" spans="1:7" ht="16.5" thickBot="1">
      <c r="A40" s="10"/>
      <c r="B40" s="60" t="s">
        <v>388</v>
      </c>
      <c r="C40" s="65"/>
      <c r="D40" s="66">
        <v>357</v>
      </c>
      <c r="E40" s="66">
        <v>30</v>
      </c>
      <c r="F40" s="66">
        <v>256</v>
      </c>
      <c r="G40" s="67">
        <v>71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39">
    <cfRule type="expression" priority="2" dxfId="33" stopIfTrue="1">
      <formula>C5&lt;1</formula>
    </cfRule>
  </conditionalFormatting>
  <conditionalFormatting sqref="E5:G39">
    <cfRule type="cellIs" priority="1" dxfId="34" operator="equal" stopIfTrue="1">
      <formula>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130" t="s">
        <v>17</v>
      </c>
      <c r="D1" s="131"/>
      <c r="E1" s="17"/>
    </row>
    <row r="2" ht="99.75" customHeight="1"/>
    <row r="3" ht="8.25" customHeight="1"/>
    <row r="4" spans="3:4" ht="49.5" customHeight="1">
      <c r="C4" s="18" t="str">
        <f>Competitiva!A1</f>
        <v>Monteroni Running</v>
      </c>
      <c r="D4" s="19">
        <f>Competitiva!J1</f>
        <v>42495</v>
      </c>
    </row>
    <row r="5" spans="2:4" ht="27.75" customHeight="1">
      <c r="B5" s="20"/>
      <c r="C5" s="132" t="str">
        <f>Competitiva!E1</f>
        <v>Monteroni d'Arbia (SI)</v>
      </c>
      <c r="D5" s="133"/>
    </row>
    <row r="6" spans="3:4" ht="27.75" customHeight="1">
      <c r="C6" s="134">
        <f>Competitiva!G1</f>
        <v>12</v>
      </c>
      <c r="D6" s="135"/>
    </row>
    <row r="7" spans="3:8" ht="5.25" customHeight="1">
      <c r="C7" s="136"/>
      <c r="D7" s="137"/>
      <c r="F7" s="129" t="str">
        <f>IF(E1&gt;0,IF(D8="","Controlla di aver inserito l'esatto numero di pettorale"," ")," ")</f>
        <v> </v>
      </c>
      <c r="G7" s="129"/>
      <c r="H7" s="129"/>
    </row>
    <row r="8" spans="3:8" ht="16.5" customHeight="1">
      <c r="C8" s="21" t="s">
        <v>8</v>
      </c>
      <c r="D8" s="22">
        <f>IF(ISNA(VLOOKUP($E$1,Competitiva!$B$3:$O$759,2,FALSE))=TRUE,"",(VLOOKUP($E$1,Competitiva!$B$3:$O$759,2,FALSE)))</f>
      </c>
      <c r="F8" s="129"/>
      <c r="G8" s="129"/>
      <c r="H8" s="129"/>
    </row>
    <row r="9" spans="3:8" ht="16.5" customHeight="1">
      <c r="C9" s="21" t="s">
        <v>18</v>
      </c>
      <c r="D9" s="22">
        <f>IF(ISNA(VLOOKUP(E1,Competitiva!$B$3:$Q$759,3,FALSE))=TRUE,"",IF((VLOOKUP(E1,Competitiva!$B$3:$Q$759,3,FALSE))="M","Maschile","Femminile"))</f>
      </c>
      <c r="F9" s="129"/>
      <c r="G9" s="129"/>
      <c r="H9" s="129"/>
    </row>
    <row r="10" spans="3:8" ht="21" customHeight="1">
      <c r="C10" s="21" t="s">
        <v>2</v>
      </c>
      <c r="D10" s="22">
        <f>IF(ISNA(VLOOKUP($E$1,Competitiva!$B$3:$O$759,4,FALSE))=TRUE,"",(VLOOKUP($E$1,Competitiva!$B$3:$O$759,4,FALSE)))</f>
      </c>
      <c r="F10" s="129"/>
      <c r="G10" s="129"/>
      <c r="H10" s="129"/>
    </row>
    <row r="11" spans="3:4" ht="16.5" customHeight="1">
      <c r="C11" s="21" t="str">
        <f>IF(D11=0,"","Tempo")</f>
        <v>Tempo</v>
      </c>
      <c r="D11" s="23">
        <f>IF(ISNA(VLOOKUP($E$1,Competitiva!$B$3:$O$759,6,FALSE))=TRUE,"",(VLOOKUP($E$1,Competitiva!$B$3:$O$759,6,FALSE)))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IF(D11=0,"",IF(ISNA(VLOOKUP($E$1,Competitiva!$B$3:$O$759,7,FALSE))=TRUE,"",TEXT((VLOOKUP($E$1,Competitiva!$B$3:$O$759,7,FALSE)),"0,000")&amp;"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IF(ISNA(VLOOKUP($E$1,Competitiva!$B$3:$O$759,8,FALSE))=TRUE,"",(VLOOKUP($E$1,Competitiva!$B$3:$O$759,8,FALSE)))</f>
      </c>
    </row>
    <row r="14" spans="3:4" ht="16.5" customHeight="1">
      <c r="C14" s="21" t="s">
        <v>19</v>
      </c>
      <c r="D14" s="22">
        <f>IF(ISNA(VLOOKUP($E$1,Competitiva!$B$3:$O$759,13,FALSE))=TRUE,"",(VLOOKUP($E$1,Competitiva!$B$3:$O$759,13,FALSE))&amp;IF($D$9="maschile"," °"," ª"))</f>
      </c>
    </row>
    <row r="15" spans="3:4" ht="16.5" customHeight="1">
      <c r="C15" s="25" t="s">
        <v>20</v>
      </c>
      <c r="D15" s="24">
        <f>IF(ISNA(VLOOKUP(E1,Competitiva!$B$3:$Q$759,12,FALSE))=TRUE,"",(VLOOKUP(E1,Competitiva!$B$3:$Q$759,12,FALSE))&amp;IF($D$9="maschile","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ª"),"",IF(ISNA(VLOOKUP($E$1,Competitiva!$B$3:$O$759,9,FALSE))=TRUE,"",(VLOOKUP($E$1,Competitiva!$B$3:$O$759,9,FALSE))))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IF(ISNA(VLOOKUP($E$1,Competitiva!$B$3:$O$759,10,FALSE))=TRUE,"",(VLOOKUP($E$1,Competitiva!$B$3:$O$759,10,FALSE))&amp;IF($D$9="maschile","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IF(ISNA(VLOOKUP($E$1,Competitiva!$B$3:$O$759,11,FALSE))=TRUE,"",(VLOOKUP($E$1,Competitiva!$B$3:$O$759,11,FALSE)))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3" operator="equal" stopIfTrue="1">
      <formula>"  °"</formula>
    </cfRule>
    <cfRule type="cellIs" priority="4" dxfId="33" operator="equal" stopIfTrue="1">
      <formula>"  ª"</formula>
    </cfRule>
  </conditionalFormatting>
  <conditionalFormatting sqref="F7:H10">
    <cfRule type="cellIs" priority="5" dxfId="35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2016-05-20T20:18:53Z</cp:lastPrinted>
  <dcterms:created xsi:type="dcterms:W3CDTF">2012-07-08T07:07:27Z</dcterms:created>
  <dcterms:modified xsi:type="dcterms:W3CDTF">2016-05-20T20:19:15Z</dcterms:modified>
  <cp:category/>
  <cp:version/>
  <cp:contentType/>
  <cp:contentStatus/>
</cp:coreProperties>
</file>