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codeName="Questa_cartella_di_lavoro" defaultThemeVersion="124226"/>
  <mc:AlternateContent xmlns:mc="http://schemas.openxmlformats.org/markup-compatibility/2006">
    <mc:Choice Requires="x15">
      <x15ac:absPath xmlns:x15ac="http://schemas.microsoft.com/office/spreadsheetml/2010/11/ac" url="C:\Users\aatti\Desktop\Alessandro\Pattinaggio\Sito Uisp\2023\Iscrizioni Fase 1\"/>
    </mc:Choice>
  </mc:AlternateContent>
  <xr:revisionPtr revIDLastSave="0" documentId="13_ncr:1_{9EBCD1AC-1C47-403B-8F58-8407A24A5CDC}" xr6:coauthVersionLast="47" xr6:coauthVersionMax="47" xr10:uidLastSave="{00000000-0000-0000-0000-000000000000}"/>
  <bookViews>
    <workbookView xWindow="855" yWindow="135" windowWidth="10905" windowHeight="10845" tabRatio="929" firstSheet="18" activeTab="18" xr2:uid="{00000000-000D-0000-FFFF-FFFF00000000}"/>
  </bookViews>
  <sheets>
    <sheet name="Formule Maschili" sheetId="24" r:id="rId1"/>
    <sheet name="FPA" sheetId="48" r:id="rId2"/>
    <sheet name="FPB" sheetId="49" r:id="rId3"/>
    <sheet name="FPC" sheetId="50" r:id="rId4"/>
    <sheet name="FPD" sheetId="51" r:id="rId5"/>
    <sheet name="FPE" sheetId="52" r:id="rId6"/>
    <sheet name="F1A" sheetId="3" r:id="rId7"/>
    <sheet name="F1B" sheetId="7" r:id="rId8"/>
    <sheet name="F1C" sheetId="44" r:id="rId9"/>
    <sheet name="F1D" sheetId="20" r:id="rId10"/>
    <sheet name="F1E" sheetId="33" r:id="rId11"/>
    <sheet name="F2A" sheetId="11" r:id="rId12"/>
    <sheet name="F2B" sheetId="30" r:id="rId13"/>
    <sheet name="F2C" sheetId="13" r:id="rId14"/>
    <sheet name="F2D" sheetId="45" r:id="rId15"/>
    <sheet name="F2E" sheetId="34" r:id="rId16"/>
    <sheet name="F3A" sheetId="14" r:id="rId17"/>
    <sheet name="F3B" sheetId="15" r:id="rId18"/>
    <sheet name="F3C" sheetId="46" r:id="rId19"/>
    <sheet name="F3D" sheetId="16" r:id="rId20"/>
    <sheet name="F4A " sheetId="17" r:id="rId21"/>
    <sheet name="F4B" sheetId="18" r:id="rId22"/>
    <sheet name="F4C" sheetId="47" r:id="rId23"/>
    <sheet name="F4D" sheetId="19" r:id="rId24"/>
    <sheet name="F5A" sheetId="37" r:id="rId25"/>
    <sheet name="F5B" sheetId="38" r:id="rId26"/>
    <sheet name="F5C" sheetId="39" r:id="rId27"/>
    <sheet name="F6A - F6B - F6C" sheetId="40" r:id="rId28"/>
    <sheet name="ROLLER TIGER CUP" sheetId="41" state="hidden" r:id="rId29"/>
  </sheets>
  <definedNames>
    <definedName name="_xlnm.Print_Area" localSheetId="27">'F6A - F6B - F6C'!$A$1:$E$4</definedName>
    <definedName name="_xlnm.Print_Area" localSheetId="0">'Formule Maschili'!$A$1:$E$4</definedName>
    <definedName name="società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" i="50" l="1"/>
  <c r="E3" i="38"/>
  <c r="E3" i="48" l="1"/>
  <c r="E3" i="11"/>
  <c r="E3" i="19" l="1"/>
  <c r="E3" i="34"/>
  <c r="E3" i="33"/>
  <c r="E17" i="40"/>
  <c r="E8" i="40"/>
  <c r="E3" i="40"/>
  <c r="E30" i="24"/>
  <c r="E3" i="39"/>
  <c r="E3" i="37"/>
  <c r="E3" i="47"/>
  <c r="E3" i="18"/>
  <c r="E3" i="17"/>
  <c r="E3" i="16"/>
  <c r="E3" i="46"/>
  <c r="E25" i="24"/>
  <c r="E3" i="15"/>
  <c r="E3" i="45"/>
  <c r="E3" i="13"/>
  <c r="E3" i="30"/>
  <c r="E3" i="20"/>
  <c r="E20" i="24"/>
  <c r="E3" i="44"/>
  <c r="E3" i="7"/>
  <c r="E3" i="3"/>
  <c r="E3" i="52"/>
  <c r="E3" i="51"/>
  <c r="E15" i="24"/>
  <c r="E3" i="49" l="1"/>
  <c r="E8" i="24"/>
  <c r="E3" i="24"/>
  <c r="E3" i="1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Alessandro Atti</author>
  </authors>
  <commentList>
    <comment ref="E7" authorId="0" shapeId="0" xr:uid="{25AB89CE-DB4F-492B-AD45-7D38FBB6EC3C}">
      <text>
        <r>
          <rPr>
            <b/>
            <sz val="9"/>
            <color indexed="81"/>
            <rFont val="Tahoma"/>
            <family val="2"/>
          </rPr>
          <t>27/01/2023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Alessandro Atti</author>
  </authors>
  <commentList>
    <comment ref="E4" authorId="0" shapeId="0" xr:uid="{1FF1D719-D0EA-4755-9610-500869B70531}">
      <text>
        <r>
          <rPr>
            <b/>
            <sz val="9"/>
            <color indexed="81"/>
            <rFont val="Tahoma"/>
            <charset val="1"/>
          </rPr>
          <t>09/02/2023</t>
        </r>
      </text>
    </comment>
    <comment ref="E11" authorId="0" shapeId="0" xr:uid="{2961628E-A886-4288-80A0-C8A69144E4E3}">
      <text>
        <r>
          <rPr>
            <b/>
            <sz val="9"/>
            <color indexed="81"/>
            <rFont val="Tahoma"/>
            <family val="2"/>
          </rPr>
          <t>14/01/2023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Alessandro Atti</author>
  </authors>
  <commentList>
    <comment ref="E10" authorId="0" shapeId="0" xr:uid="{82A4423B-0B1E-46A8-8F82-E4C71D946D20}">
      <text>
        <r>
          <rPr>
            <b/>
            <sz val="9"/>
            <color indexed="81"/>
            <rFont val="Tahoma"/>
            <family val="2"/>
          </rPr>
          <t>06/02/2023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Alessandro Atti</author>
  </authors>
  <commentList>
    <comment ref="E16" authorId="0" shapeId="0" xr:uid="{ED19BE46-2348-4305-9062-BB8AFE2AB7F9}">
      <text>
        <r>
          <rPr>
            <b/>
            <sz val="9"/>
            <color indexed="81"/>
            <rFont val="Tahoma"/>
            <family val="2"/>
          </rPr>
          <t>29/01/2023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Alessandro Atti</author>
  </authors>
  <commentList>
    <comment ref="E7" authorId="0" shapeId="0" xr:uid="{B490BAE0-E20E-4952-AD89-4C3C53F9FE1C}">
      <text>
        <r>
          <rPr>
            <b/>
            <sz val="9"/>
            <color indexed="81"/>
            <rFont val="Tahoma"/>
            <family val="2"/>
          </rPr>
          <t>12/01/2023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Alessandro Atti</author>
  </authors>
  <commentList>
    <comment ref="E13" authorId="0" shapeId="0" xr:uid="{2D7647BA-62CE-4625-8591-0CB9172C1D54}">
      <text>
        <r>
          <rPr>
            <b/>
            <sz val="9"/>
            <color indexed="81"/>
            <rFont val="Tahoma"/>
            <family val="2"/>
          </rPr>
          <t>14/01/2023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Alessandro Atti</author>
  </authors>
  <commentList>
    <comment ref="E7" authorId="0" shapeId="0" xr:uid="{731A15EB-55D0-4E35-B806-A178C1A63460}">
      <text>
        <r>
          <rPr>
            <b/>
            <sz val="9"/>
            <color indexed="81"/>
            <rFont val="Tahoma"/>
            <family val="2"/>
          </rPr>
          <t>24/01/2023</t>
        </r>
      </text>
    </comment>
    <comment ref="E14" authorId="0" shapeId="0" xr:uid="{6CAA304A-3FBD-42B5-8E71-4FED3529C99D}">
      <text>
        <r>
          <rPr>
            <b/>
            <sz val="9"/>
            <color indexed="81"/>
            <rFont val="Tahoma"/>
            <family val="2"/>
          </rPr>
          <t>18/01/2023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Alessandro Atti</author>
  </authors>
  <commentList>
    <comment ref="E6" authorId="0" shapeId="0" xr:uid="{356FA637-0B19-4CF9-A0D7-BF37BD724AD4}">
      <text>
        <r>
          <rPr>
            <b/>
            <sz val="9"/>
            <color indexed="81"/>
            <rFont val="Tahoma"/>
            <family val="2"/>
          </rPr>
          <t>08/01/2023</t>
        </r>
      </text>
    </comment>
    <comment ref="E16" authorId="0" shapeId="0" xr:uid="{FCCAEE93-4A6E-4E52-8707-C6C01570045B}">
      <text>
        <r>
          <rPr>
            <b/>
            <sz val="9"/>
            <color indexed="81"/>
            <rFont val="Tahoma"/>
            <family val="2"/>
          </rPr>
          <t>23/01/2023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Alessandro Atti</author>
  </authors>
  <commentList>
    <comment ref="E17" authorId="0" shapeId="0" xr:uid="{C150A71B-7975-428B-9903-08F5873DEFF7}">
      <text>
        <r>
          <rPr>
            <b/>
            <sz val="9"/>
            <color indexed="81"/>
            <rFont val="Tahoma"/>
            <family val="2"/>
          </rPr>
          <t>22/02/2023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Alessandro Atti</author>
  </authors>
  <commentList>
    <comment ref="E5" authorId="0" shapeId="0" xr:uid="{CB06CC55-ECB5-4DAC-952E-B77182310121}">
      <text>
        <r>
          <rPr>
            <b/>
            <sz val="9"/>
            <color indexed="81"/>
            <rFont val="Tahoma"/>
            <family val="2"/>
          </rPr>
          <t>21/02/2023</t>
        </r>
      </text>
    </comment>
  </commentList>
</comments>
</file>

<file path=xl/sharedStrings.xml><?xml version="1.0" encoding="utf-8"?>
<sst xmlns="http://schemas.openxmlformats.org/spreadsheetml/2006/main" count="922" uniqueCount="355">
  <si>
    <t>SOCIETA'</t>
  </si>
  <si>
    <t>POL. SPRING</t>
  </si>
  <si>
    <t>POL. ORIZON</t>
  </si>
  <si>
    <t>ATLETICO EUROSKATE</t>
  </si>
  <si>
    <t>IMOLA ROLLER</t>
  </si>
  <si>
    <t>U.P. CALDERARA</t>
  </si>
  <si>
    <t>MAGIC IMOLA</t>
  </si>
  <si>
    <t>AQUILE VERDI</t>
  </si>
  <si>
    <t>NUOVA CASBAH</t>
  </si>
  <si>
    <t>POL. FUNO</t>
  </si>
  <si>
    <t>POL. MONTERENZIO</t>
  </si>
  <si>
    <t>COGNOME e NOME</t>
  </si>
  <si>
    <t>BO06</t>
  </si>
  <si>
    <t>BO08</t>
  </si>
  <si>
    <t>BO01</t>
  </si>
  <si>
    <t>BO18</t>
  </si>
  <si>
    <t>BO03</t>
  </si>
  <si>
    <t>BO32</t>
  </si>
  <si>
    <t>BO20</t>
  </si>
  <si>
    <t>BO22</t>
  </si>
  <si>
    <t>BO15</t>
  </si>
  <si>
    <t>BO28</t>
  </si>
  <si>
    <t>BO02</t>
  </si>
  <si>
    <t>ANNO di 
NASCITA</t>
  </si>
  <si>
    <t>BO10</t>
  </si>
  <si>
    <t>BO35</t>
  </si>
  <si>
    <t>BO14</t>
  </si>
  <si>
    <t>BO23</t>
  </si>
  <si>
    <t>POL. PERSICETANA</t>
  </si>
  <si>
    <t>MOROSI GIORGIA</t>
  </si>
  <si>
    <t>POL. G. MASI</t>
  </si>
  <si>
    <t>BO27</t>
  </si>
  <si>
    <t>SKATING CLUB S. AGATA</t>
  </si>
  <si>
    <t>PATTINAGGIO CASTENASO</t>
  </si>
  <si>
    <t>POL. OSTERIA GRANDE</t>
  </si>
  <si>
    <t>C. S. BARCA SPORTRENO</t>
  </si>
  <si>
    <t>BO09</t>
  </si>
  <si>
    <t>MAGIC ROLLER BUDRIO</t>
  </si>
  <si>
    <t>BO16</t>
  </si>
  <si>
    <t>POL. GOLDEN TEAM</t>
  </si>
  <si>
    <t>I BRADIPI A ROTELLE</t>
  </si>
  <si>
    <t>CASADIO SARA</t>
  </si>
  <si>
    <t>BO19</t>
  </si>
  <si>
    <t>POL. PONTEVECCHIO</t>
  </si>
  <si>
    <t>BO12</t>
  </si>
  <si>
    <t>LA RUOTA SKATING</t>
  </si>
  <si>
    <t>LELLI ELENA</t>
  </si>
  <si>
    <t>MASO SOFIA</t>
  </si>
  <si>
    <t>BO17</t>
  </si>
  <si>
    <t>POL. LAME</t>
  </si>
  <si>
    <t>BO37</t>
  </si>
  <si>
    <t>BO04</t>
  </si>
  <si>
    <t>G.S. PATTINAGGIO CASTELLANO</t>
  </si>
  <si>
    <t>GUALANDI MELISSA</t>
  </si>
  <si>
    <t>LEURINI ALICE</t>
  </si>
  <si>
    <t>PENOLAZZI LUDOVICA</t>
  </si>
  <si>
    <t>CURTI SERENA</t>
  </si>
  <si>
    <t>IACOBELLI VIOLA</t>
  </si>
  <si>
    <t>SAGUATTI VIOLA</t>
  </si>
  <si>
    <t>BEGHELLI EMILY</t>
  </si>
  <si>
    <t>MADEO MARTINA</t>
  </si>
  <si>
    <t>DE SIMONI GINEVRA</t>
  </si>
  <si>
    <t>DE SIMONI REBECCA</t>
  </si>
  <si>
    <t>LELLI MATILDE</t>
  </si>
  <si>
    <t>CRISTOFORI SONIA</t>
  </si>
  <si>
    <t>MERZARI AURORA</t>
  </si>
  <si>
    <t>SANTI SOFIA</t>
  </si>
  <si>
    <t>BALDUCCI BEATRICE</t>
  </si>
  <si>
    <t>BRIGHENTI CAMILLA</t>
  </si>
  <si>
    <t>BABINI GAMMINO LUCIA</t>
  </si>
  <si>
    <t>ZUGHERI ASIA</t>
  </si>
  <si>
    <t>PAOLO SIMONA</t>
  </si>
  <si>
    <t>CENNI LINDA</t>
  </si>
  <si>
    <t>RINALDI ALICE</t>
  </si>
  <si>
    <t>BO38</t>
  </si>
  <si>
    <t>CASTELDEBOLE PATT.</t>
  </si>
  <si>
    <t>FIGNA LUCREZIA</t>
  </si>
  <si>
    <t>GULINA SERENA</t>
  </si>
  <si>
    <t>AREZZO GIORGIA</t>
  </si>
  <si>
    <t>GUAZZALOCA ELENA</t>
  </si>
  <si>
    <t>DE LUCA MELISSA</t>
  </si>
  <si>
    <t>ALBERGHINI CATERINA</t>
  </si>
  <si>
    <t>BUGAMELLI SARA</t>
  </si>
  <si>
    <t>ROCCA ELENA</t>
  </si>
  <si>
    <t>TANASA ROBERTA</t>
  </si>
  <si>
    <t>FALCO IRENE</t>
  </si>
  <si>
    <t>PICCIONE CLARA</t>
  </si>
  <si>
    <t>CANGINI LAVINIA</t>
  </si>
  <si>
    <t>FRASCAROLI CHIARA</t>
  </si>
  <si>
    <t>BO40</t>
  </si>
  <si>
    <t>POL. VALSAMOGGIA</t>
  </si>
  <si>
    <t>PARO ALICE</t>
  </si>
  <si>
    <t>VICINELLI RITA</t>
  </si>
  <si>
    <t>CHINNI ABIGAIL FRANCESCA</t>
  </si>
  <si>
    <t>GALLO LETIZIA</t>
  </si>
  <si>
    <t>LANZARINI GIORGIA</t>
  </si>
  <si>
    <t>ROMAGNOLI MANUELA</t>
  </si>
  <si>
    <t>BERARDI VANESSA</t>
  </si>
  <si>
    <t>POGGI ELENA</t>
  </si>
  <si>
    <t>LANZARINI GIULIA</t>
  </si>
  <si>
    <t>LANDINI BEATRICE</t>
  </si>
  <si>
    <t>AMBROGI MATILDE</t>
  </si>
  <si>
    <t>PC01</t>
  </si>
  <si>
    <t>G.S. LEPIS</t>
  </si>
  <si>
    <t>BELFANTI LUCA</t>
  </si>
  <si>
    <t>PREVEDINI MATTIA</t>
  </si>
  <si>
    <t>REBECCHI BENEDETTA</t>
  </si>
  <si>
    <t>SOLENGHI GIAN PAOLO</t>
  </si>
  <si>
    <t>VELOTTO GAIA</t>
  </si>
  <si>
    <t>BILANCIO ROBERTO</t>
  </si>
  <si>
    <t>ALVISI GIULIA</t>
  </si>
  <si>
    <t>SCANDELLARI LEO</t>
  </si>
  <si>
    <t>NUGNES GIORGIA</t>
  </si>
  <si>
    <t>PT02</t>
  </si>
  <si>
    <t>PATT. ART. IL PONTE</t>
  </si>
  <si>
    <t>ROLLER TIGER CUP
ISCRITTI</t>
  </si>
  <si>
    <t>DI PEDE SOFIA</t>
  </si>
  <si>
    <t>GASPARINI GIULIA</t>
  </si>
  <si>
    <t>VIGGIANI ANGELICA</t>
  </si>
  <si>
    <t>ACCARDI AURORA</t>
  </si>
  <si>
    <t>CARDONE ANGELA</t>
  </si>
  <si>
    <t>LIVI GIORGIA</t>
  </si>
  <si>
    <t>MONTI REBECCA</t>
  </si>
  <si>
    <t>PALMA MATILDE</t>
  </si>
  <si>
    <t>BERARDI ANNA</t>
  </si>
  <si>
    <t>DAMIANO AURORA</t>
  </si>
  <si>
    <t>SAVINO GIULIA</t>
  </si>
  <si>
    <t>AGOSTINI ERICA</t>
  </si>
  <si>
    <t>AMADEI ESMERALDA</t>
  </si>
  <si>
    <t>LACCHINI ARIANNA</t>
  </si>
  <si>
    <t>BARBARI ALICE</t>
  </si>
  <si>
    <t>ZANOTTI SARA</t>
  </si>
  <si>
    <t xml:space="preserve">CIRAOLO FEDERICA </t>
  </si>
  <si>
    <t xml:space="preserve">MACCHIAVELLI EMMA </t>
  </si>
  <si>
    <t xml:space="preserve">PANZUTO MATILDA </t>
  </si>
  <si>
    <t>CORTESI ERIKA</t>
  </si>
  <si>
    <t>BRINI GAIA</t>
  </si>
  <si>
    <t>NICASTRO VIOLA</t>
  </si>
  <si>
    <t>ALBERI ALICE</t>
  </si>
  <si>
    <t>VADA ADELE</t>
  </si>
  <si>
    <t>SIGHINOLFI AURORA</t>
  </si>
  <si>
    <t>STANZANI ANITA</t>
  </si>
  <si>
    <t>FARINELLI NICOLE</t>
  </si>
  <si>
    <t>VITALE ROSANGELA</t>
  </si>
  <si>
    <t>AGNINI SOFIA</t>
  </si>
  <si>
    <t>CALDERARA NICOLE</t>
  </si>
  <si>
    <t>GRIMALDI NADIA</t>
  </si>
  <si>
    <t>VENTURI CHIARA</t>
  </si>
  <si>
    <t>TROMBETTI CHIARA</t>
  </si>
  <si>
    <t xml:space="preserve">TURCHETTA ANNARITA </t>
  </si>
  <si>
    <t>GAMBETTI LUCIA</t>
  </si>
  <si>
    <t>DI PEDE BEATRICE</t>
  </si>
  <si>
    <t>MONTI DANIELA</t>
  </si>
  <si>
    <t>ZIRONI MARTINA</t>
  </si>
  <si>
    <t>BORSARI MATILDE</t>
  </si>
  <si>
    <t>TRENTI GIADA</t>
  </si>
  <si>
    <t>NAVILLI SOFIA</t>
  </si>
  <si>
    <t xml:space="preserve">BUSI BIANCA </t>
  </si>
  <si>
    <t xml:space="preserve">FARINA GIULIA </t>
  </si>
  <si>
    <t>ALAIA ELENA</t>
  </si>
  <si>
    <t>CARLOMAGNO CATERINA</t>
  </si>
  <si>
    <t>PIRGARU BEATRICE MAIA</t>
  </si>
  <si>
    <t>BARACCANI GIULIA</t>
  </si>
  <si>
    <t>MARTELLI ADELE</t>
  </si>
  <si>
    <t>IODICE NICOLE</t>
  </si>
  <si>
    <t>BO33</t>
  </si>
  <si>
    <t>POL. C.S.I. CASALECCHIO</t>
  </si>
  <si>
    <t>MONTAGUTI ELEONORA</t>
  </si>
  <si>
    <t>FUSCONI ALESSANDRO</t>
  </si>
  <si>
    <t xml:space="preserve">PLUCCI SOFIA </t>
  </si>
  <si>
    <t>MERCURIO GIORGIA</t>
  </si>
  <si>
    <t>SOFI MAYA</t>
  </si>
  <si>
    <t>FORLANI GRETA</t>
  </si>
  <si>
    <t>ZUCCHINI AURORA</t>
  </si>
  <si>
    <t>STANGHELLINI SOFIA</t>
  </si>
  <si>
    <t>RONDO SOFIA</t>
  </si>
  <si>
    <t>MASINA ILENIA</t>
  </si>
  <si>
    <t>GHINI ASIA</t>
  </si>
  <si>
    <t>BICHICCHI GRETA</t>
  </si>
  <si>
    <t>MATTIOLI ANGELICA</t>
  </si>
  <si>
    <t>BRANCHINI GIORGIA</t>
  </si>
  <si>
    <t>CANTALUPPI AMALIA GIUDITTA</t>
  </si>
  <si>
    <t>CAPUTO YASMIN</t>
  </si>
  <si>
    <t>FRANCI IRENE</t>
  </si>
  <si>
    <t>PASSINI EMMA</t>
  </si>
  <si>
    <t>KARDASIS STEFANIA</t>
  </si>
  <si>
    <t>PIERACCINI ERIKA</t>
  </si>
  <si>
    <t>RAUCCI NOEMI</t>
  </si>
  <si>
    <t>CAMBATZU ANAIS CHLOE</t>
  </si>
  <si>
    <t>GAMBERONI MARTINA</t>
  </si>
  <si>
    <t>LANAVE MARIA VITTORIA</t>
  </si>
  <si>
    <t>COVA GIULIA</t>
  </si>
  <si>
    <t>BONORA SARA</t>
  </si>
  <si>
    <t>SERRA CAROLA</t>
  </si>
  <si>
    <t>BOFONDI VITTORIA</t>
  </si>
  <si>
    <t>DAL MONTE AGATA</t>
  </si>
  <si>
    <t xml:space="preserve">RAMBALDI PAOLO </t>
  </si>
  <si>
    <t>DI BELLA GINEVRA</t>
  </si>
  <si>
    <t>FONSATI ELISA</t>
  </si>
  <si>
    <t>SCARAMUZZI SERENA</t>
  </si>
  <si>
    <t>D'AURIA FABIOLA</t>
  </si>
  <si>
    <t>DRAGONI REBECCA</t>
  </si>
  <si>
    <t>VILLANI BEATRICE</t>
  </si>
  <si>
    <t>D’AURIA ALESSIA</t>
  </si>
  <si>
    <t>GHINI GIADA</t>
  </si>
  <si>
    <t>F Promo - A  (2015 - 2014) femminile</t>
  </si>
  <si>
    <t xml:space="preserve">BRANCHINI EMMA </t>
  </si>
  <si>
    <t>BUSSOLARI GINEVRA</t>
  </si>
  <si>
    <t>GALLI GIORGIA</t>
  </si>
  <si>
    <t>BO24</t>
  </si>
  <si>
    <t>MAGIC ROLLER A.S.D.</t>
  </si>
  <si>
    <t>CASCIATO ALESSIA</t>
  </si>
  <si>
    <t>DI NAUTA SAMANTA</t>
  </si>
  <si>
    <t>EGIDI FILIPPO</t>
  </si>
  <si>
    <t>F Promo-A  maschile (2015 - 2014)</t>
  </si>
  <si>
    <t>F Promo-B  maschile (2013 - 2012)</t>
  </si>
  <si>
    <t>PAGANI MICHELE</t>
  </si>
  <si>
    <t>STICOZZI FLAVIO</t>
  </si>
  <si>
    <t>F Promo - B  (2013 - 2012) femminile</t>
  </si>
  <si>
    <t>BERNABEI MAYA</t>
  </si>
  <si>
    <t>CAMPANALE GIULIA</t>
  </si>
  <si>
    <t>MACCARRONE EMMA</t>
  </si>
  <si>
    <t>INNELLA MICHELLE</t>
  </si>
  <si>
    <t>PARISI MARTINA</t>
  </si>
  <si>
    <t>SIMONINI SOFIA</t>
  </si>
  <si>
    <t>CASSIANO MARGHERITA</t>
  </si>
  <si>
    <t>F Promo-C  maschile (2011 e precedenti)</t>
  </si>
  <si>
    <t>LODI LANCELLOTTI ANDREA</t>
  </si>
  <si>
    <t>F Promo - C  (2011 - 2010) femminile</t>
  </si>
  <si>
    <t>FURNARI GIULIA</t>
  </si>
  <si>
    <t>MARCHI SARA</t>
  </si>
  <si>
    <t>MARKIEWICZ GIULIA</t>
  </si>
  <si>
    <t xml:space="preserve">RASPANTI LINDA </t>
  </si>
  <si>
    <t>TOBALDO MARTA</t>
  </si>
  <si>
    <t>FAVA SOFIA</t>
  </si>
  <si>
    <t>CAROZZI ADA LEONE</t>
  </si>
  <si>
    <t>GERACITANO SARA</t>
  </si>
  <si>
    <t>ESPA ZOE JASMINE</t>
  </si>
  <si>
    <t>LEONE REBECCA</t>
  </si>
  <si>
    <t>PAVONI MARTINA</t>
  </si>
  <si>
    <t>NERONE TRAVAGLIA NICOLE</t>
  </si>
  <si>
    <t>CASARINI ARIANNA</t>
  </si>
  <si>
    <t>F Promo - D  (2009 - 2008) femminile</t>
  </si>
  <si>
    <t>DI LAURO MARTINA</t>
  </si>
  <si>
    <t>TOURE IDA CELINE</t>
  </si>
  <si>
    <t>DI RENZO ELETTRA</t>
  </si>
  <si>
    <t>LOLLI SARA STELLA</t>
  </si>
  <si>
    <t>COLUCCI DILETTA</t>
  </si>
  <si>
    <t>GRUPPIONI ADELE</t>
  </si>
  <si>
    <t>IONITA DENISE</t>
  </si>
  <si>
    <t>MALPEZZI GINEVRA</t>
  </si>
  <si>
    <t>POLGA BIANCA</t>
  </si>
  <si>
    <t>DI TELLA AURORA</t>
  </si>
  <si>
    <t>NOTARI GINEVRA</t>
  </si>
  <si>
    <t>ZANOTTI NICOLE</t>
  </si>
  <si>
    <t>F Promo - E  (2007 e precedenti) femminile</t>
  </si>
  <si>
    <t>HU ALICE</t>
  </si>
  <si>
    <t>PINTALDI SARA</t>
  </si>
  <si>
    <t>STURIALE GRETA</t>
  </si>
  <si>
    <t>SOLDATI ALICE</t>
  </si>
  <si>
    <t>F1-A   (2015 - 2014) femminile</t>
  </si>
  <si>
    <t>GALETTI GIORGIA</t>
  </si>
  <si>
    <t>F1-B  (2013-2012) femminile</t>
  </si>
  <si>
    <t>F1-C    (2011-2010)</t>
  </si>
  <si>
    <t xml:space="preserve">SPISNI ARIANNA </t>
  </si>
  <si>
    <t>GHIARA GINEVRA</t>
  </si>
  <si>
    <t>BETTAZZONI ALESSIA</t>
  </si>
  <si>
    <t>BONAFÈ NICOLE</t>
  </si>
  <si>
    <t>LATIFAJ MELISSA</t>
  </si>
  <si>
    <t>F1-C  maschile (2011 e precedenti)</t>
  </si>
  <si>
    <t>F1-D    (2009-2008)</t>
  </si>
  <si>
    <t>PIRAS LAURA</t>
  </si>
  <si>
    <t>ATTARDO SERENA</t>
  </si>
  <si>
    <t>CAPPA VITTORIA</t>
  </si>
  <si>
    <t>BATTISTINI CHANEL</t>
  </si>
  <si>
    <t>GOBBI MARTINA</t>
  </si>
  <si>
    <t>F1-E    (2007 e prec.)</t>
  </si>
  <si>
    <t xml:space="preserve">VENTURA DAISY </t>
  </si>
  <si>
    <t xml:space="preserve">VOLTA MARIA CECILIA </t>
  </si>
  <si>
    <t>BARANI GIULIA</t>
  </si>
  <si>
    <t>FRABETTI MARTINA</t>
  </si>
  <si>
    <t xml:space="preserve">RUNFOLO REBECCA </t>
  </si>
  <si>
    <t>F2-A   (2015 - 2014)</t>
  </si>
  <si>
    <t>F2-B  femminile (2013 - 2012)</t>
  </si>
  <si>
    <t>MUNNO JULIA</t>
  </si>
  <si>
    <t>F2-C  (2011 - 2010)</t>
  </si>
  <si>
    <t>STAGNI MIA</t>
  </si>
  <si>
    <t>BUGANE MARTA</t>
  </si>
  <si>
    <t>RAVAGLIA ARIANNA</t>
  </si>
  <si>
    <t>DANGELO ISABELLA</t>
  </si>
  <si>
    <t>BERGAMI SARA</t>
  </si>
  <si>
    <t>STANKOVIC ANA</t>
  </si>
  <si>
    <t>F2-D  (2009 - 2008)</t>
  </si>
  <si>
    <t xml:space="preserve">MAURIZZI MARTINA </t>
  </si>
  <si>
    <t xml:space="preserve">SEFERI ZHAKLIN </t>
  </si>
  <si>
    <t xml:space="preserve">RINALDI AURORA </t>
  </si>
  <si>
    <t>ANCESCHI LUDOVICA</t>
  </si>
  <si>
    <t>BERTUSI EMMA</t>
  </si>
  <si>
    <t>F2-E  (2007 e precedenti)</t>
  </si>
  <si>
    <t>ROLFINI ARIANNA</t>
  </si>
  <si>
    <t>DABIJA ALESSIA</t>
  </si>
  <si>
    <t>FERRI SARA</t>
  </si>
  <si>
    <t>F3-A  (2014 - 2013)</t>
  </si>
  <si>
    <t>F3-B  (2012 - 2011)</t>
  </si>
  <si>
    <t>F3-B  maschile (2009 e precedenti)</t>
  </si>
  <si>
    <t>AURIEMMA PIETRO</t>
  </si>
  <si>
    <t>F3-C  (2010 - 2009 - 2008)</t>
  </si>
  <si>
    <t>POZZA NOEMI</t>
  </si>
  <si>
    <t>PARENTI DORA</t>
  </si>
  <si>
    <t>DEDEJ ALICE</t>
  </si>
  <si>
    <t>F3-D  (2007 e prec.)</t>
  </si>
  <si>
    <t>RUGGIERO ANNAGAIA</t>
  </si>
  <si>
    <t>MAZZANTI FRANCESCA</t>
  </si>
  <si>
    <t>BERTOCCHI VICTORIA</t>
  </si>
  <si>
    <t>CIASULLO AURORA</t>
  </si>
  <si>
    <t>VISENTINI ANNA</t>
  </si>
  <si>
    <t xml:space="preserve">GARDELLINI CHIARA </t>
  </si>
  <si>
    <t>LO PORTO GIULIA</t>
  </si>
  <si>
    <t>F4-A  (2013 - 2012 - 2011)</t>
  </si>
  <si>
    <t>BONISEGNA EMMA</t>
  </si>
  <si>
    <t>XEDIKU SAMANTA</t>
  </si>
  <si>
    <t>SACCHETTI SOFIA</t>
  </si>
  <si>
    <t>F4-B  (2010 - 2009)</t>
  </si>
  <si>
    <t>F4-C  (2008 - 2007)</t>
  </si>
  <si>
    <t>F4-D  (2006 e prec.)</t>
  </si>
  <si>
    <t>SALGO’ CAMILLA</t>
  </si>
  <si>
    <t>F5-A  (2013 - 2012 - 2011)</t>
  </si>
  <si>
    <t>F5-B  (2010 - 2009 - 2008)</t>
  </si>
  <si>
    <t xml:space="preserve">PICCIRILLO GIORGIA </t>
  </si>
  <si>
    <t xml:space="preserve">ZANAGLIA CARLOTTA </t>
  </si>
  <si>
    <t>F5-C  (2007 e prec.)</t>
  </si>
  <si>
    <t>F6-A maschile  (2013 e precedenti)</t>
  </si>
  <si>
    <t>F6-A  (2011 - 2010 - 2009)</t>
  </si>
  <si>
    <t xml:space="preserve">TOCCI FRANCESCA </t>
  </si>
  <si>
    <t>F6-B  (2008 - 2007 - 2006)</t>
  </si>
  <si>
    <t>F6-C  (2005 e precedenti)</t>
  </si>
  <si>
    <t>GUIDOTTI GIULIA</t>
  </si>
  <si>
    <t>DEGLI ESPOSTI LUCREZIA</t>
  </si>
  <si>
    <t>GARAVINI MARGHERITA</t>
  </si>
  <si>
    <t>GARAVINI ERIKA</t>
  </si>
  <si>
    <t>ANASTASI DIEGO</t>
  </si>
  <si>
    <t>SELVAGGI CARLOTTA</t>
  </si>
  <si>
    <t>MUSOLESI MATILDE</t>
  </si>
  <si>
    <t>PITILLO MIA</t>
  </si>
  <si>
    <t>DESPRINI ANNA</t>
  </si>
  <si>
    <t>POLLINI ELENA</t>
  </si>
  <si>
    <t>MUCCIO ALESSIA</t>
  </si>
  <si>
    <t>VERONESI SOFIA</t>
  </si>
  <si>
    <t>Giust.</t>
  </si>
  <si>
    <t>CASADIO GIADA</t>
  </si>
  <si>
    <t>Dep.</t>
  </si>
  <si>
    <t>Gius.</t>
  </si>
  <si>
    <t>BENAGLIA ROSSANA</t>
  </si>
  <si>
    <t>DATTOLI SOFIA</t>
  </si>
  <si>
    <t>URSU EVELINA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</si>
</sst>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10"/>
      <color indexed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4"/>
      <name val="Comic Sans MS"/>
      <family val="4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8"/>
      <name val="Comic Sans MS"/>
      <family val="4"/>
    </font>
    <font>
      <b/>
      <sz val="9"/>
      <color indexed="81"/>
      <name val="Tahoma"/>
      <family val="2"/>
    </font>
    <font>
      <i/>
      <sz val="10"/>
      <color rgb="FFFF0000"/>
      <name val="Arial"/>
      <family val="2"/>
    </font>
    <font>
      <sz val="10"/>
      <color rgb="FFFF0000"/>
      <name val="Arial"/>
      <family val="2"/>
    </font>
    <font>
      <b/>
      <sz val="9"/>
      <color indexed="81"/>
      <name val="Tahoma"/>
      <charset val="1"/>
    </font>
    <font>
      <sz val="8"/>
      <name val="Arial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37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7" fillId="0" borderId="1" xfId="1" applyFont="1" applyBorder="1" applyAlignment="1" applyProtection="1">
      <alignment horizontal="center" vertical="center"/>
      <protection locked="0"/>
    </xf>
    <xf numFmtId="0" fontId="6" fillId="0" borderId="2" xfId="1" applyFont="1" applyBorder="1" applyAlignment="1" applyProtection="1">
      <alignment horizontal="center" vertical="center"/>
      <protection locked="0"/>
    </xf>
    <xf numFmtId="0" fontId="1" fillId="0" borderId="2" xfId="1" applyFont="1" applyBorder="1" applyAlignment="1" applyProtection="1">
      <alignment horizontal="center" vertical="center"/>
      <protection locked="0"/>
    </xf>
    <xf numFmtId="0" fontId="0" fillId="0" borderId="2" xfId="0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6" fillId="0" borderId="6" xfId="0" applyFont="1" applyBorder="1" applyAlignment="1">
      <alignment vertical="center"/>
    </xf>
    <xf numFmtId="0" fontId="2" fillId="0" borderId="6" xfId="0" applyFont="1" applyBorder="1" applyAlignment="1">
      <alignment horizontal="center" vertical="center"/>
    </xf>
    <xf numFmtId="0" fontId="7" fillId="0" borderId="2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7" fillId="0" borderId="5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10" fillId="0" borderId="2" xfId="0" applyFont="1" applyBorder="1" applyAlignment="1">
      <alignment vertical="center"/>
    </xf>
    <xf numFmtId="0" fontId="10" fillId="0" borderId="2" xfId="1" applyFont="1" applyBorder="1" applyAlignment="1" applyProtection="1">
      <alignment horizontal="center" vertical="center"/>
      <protection locked="0"/>
    </xf>
    <xf numFmtId="0" fontId="7" fillId="0" borderId="0" xfId="1" applyFont="1" applyAlignment="1" applyProtection="1">
      <alignment horizontal="center" vertical="center"/>
      <protection locked="0"/>
    </xf>
    <xf numFmtId="0" fontId="10" fillId="0" borderId="0" xfId="0" applyFont="1" applyAlignment="1">
      <alignment vertical="center"/>
    </xf>
    <xf numFmtId="0" fontId="10" fillId="0" borderId="2" xfId="0" applyFont="1" applyBorder="1" applyAlignment="1">
      <alignment horizontal="center" vertical="center"/>
    </xf>
    <xf numFmtId="0" fontId="13" fillId="0" borderId="2" xfId="1" applyFont="1" applyBorder="1" applyAlignment="1" applyProtection="1">
      <alignment horizontal="center" vertical="center"/>
      <protection locked="0"/>
    </xf>
    <xf numFmtId="0" fontId="13" fillId="0" borderId="2" xfId="0" applyFont="1" applyBorder="1" applyAlignment="1">
      <alignment horizontal="center" vertical="center"/>
    </xf>
    <xf numFmtId="0" fontId="14" fillId="0" borderId="2" xfId="1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/>
    </xf>
  </cellXfs>
  <cellStyles count="2">
    <cellStyle name="Normale" xfId="0" builtinId="0"/>
    <cellStyle name="Normale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992188</xdr:colOff>
      <xdr:row>0</xdr:row>
      <xdr:rowOff>993711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6E1D8C15-EC21-4E1F-B9F9-1BB115E786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93813" cy="993711"/>
        </a:xfrm>
        <a:prstGeom prst="rect">
          <a:avLst/>
        </a:prstGeom>
      </xdr:spPr>
    </xdr:pic>
    <xdr:clientData/>
  </xdr:twoCellAnchor>
  <xdr:twoCellAnchor editAs="oneCell">
    <xdr:from>
      <xdr:col>3</xdr:col>
      <xdr:colOff>1674812</xdr:colOff>
      <xdr:row>0</xdr:row>
      <xdr:rowOff>0</xdr:rowOff>
    </xdr:from>
    <xdr:to>
      <xdr:col>4</xdr:col>
      <xdr:colOff>689213</xdr:colOff>
      <xdr:row>0</xdr:row>
      <xdr:rowOff>993734</xdr:rowOff>
    </xdr:to>
    <xdr:pic>
      <xdr:nvPicPr>
        <xdr:cNvPr id="7" name="Immagine 6">
          <a:extLst>
            <a:ext uri="{FF2B5EF4-FFF2-40B4-BE49-F238E27FC236}">
              <a16:creationId xmlns:a16="http://schemas.microsoft.com/office/drawing/2014/main" id="{EAAD6648-3BFF-4225-9E3A-CFE073D7DF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21187" y="0"/>
          <a:ext cx="1292464" cy="99373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oglio1"/>
  <dimension ref="A1:G31"/>
  <sheetViews>
    <sheetView topLeftCell="A8" zoomScale="90" zoomScaleNormal="90" workbookViewId="0">
      <selection activeCell="B31" sqref="B31"/>
    </sheetView>
  </sheetViews>
  <sheetFormatPr defaultColWidth="9.140625" defaultRowHeight="12.75" x14ac:dyDescent="0.2"/>
  <cols>
    <col min="1" max="1" width="4.5703125" style="1" customWidth="1"/>
    <col min="2" max="2" width="28.85546875" style="1" customWidth="1"/>
    <col min="3" max="3" width="8.7109375" style="1" customWidth="1"/>
    <col min="4" max="4" width="31.42578125" style="1" bestFit="1" customWidth="1"/>
    <col min="5" max="5" width="8.7109375" style="2" customWidth="1"/>
    <col min="6" max="16384" width="9.140625" style="1"/>
  </cols>
  <sheetData>
    <row r="1" spans="1:5" ht="22.5" x14ac:dyDescent="0.2">
      <c r="A1" s="30" t="s">
        <v>214</v>
      </c>
      <c r="B1" s="31"/>
      <c r="C1" s="31"/>
      <c r="D1" s="31"/>
      <c r="E1" s="32"/>
    </row>
    <row r="2" spans="1:5" ht="24" x14ac:dyDescent="0.2">
      <c r="A2" s="6"/>
      <c r="B2" s="7" t="s">
        <v>11</v>
      </c>
      <c r="C2" s="28" t="s">
        <v>0</v>
      </c>
      <c r="D2" s="29"/>
      <c r="E2" s="8" t="s">
        <v>23</v>
      </c>
    </row>
    <row r="3" spans="1:5" x14ac:dyDescent="0.2">
      <c r="A3" s="6"/>
      <c r="B3" s="6"/>
      <c r="C3" s="6"/>
      <c r="D3" s="6"/>
      <c r="E3" s="9">
        <f>COUNTIF(E4,"2014")+COUNTIF(E4,"2015")</f>
        <v>1</v>
      </c>
    </row>
    <row r="4" spans="1:5" s="23" customFormat="1" x14ac:dyDescent="0.2">
      <c r="A4" s="20">
        <v>1</v>
      </c>
      <c r="B4" s="24" t="s">
        <v>213</v>
      </c>
      <c r="C4" s="24" t="s">
        <v>21</v>
      </c>
      <c r="D4" s="24" t="s">
        <v>35</v>
      </c>
      <c r="E4" s="24">
        <v>2014</v>
      </c>
    </row>
    <row r="5" spans="1:5" ht="26.25" customHeight="1" x14ac:dyDescent="0.2">
      <c r="A5" s="12"/>
      <c r="B5" s="13"/>
      <c r="C5" s="13"/>
      <c r="D5" s="13"/>
      <c r="E5" s="14"/>
    </row>
    <row r="6" spans="1:5" ht="22.5" x14ac:dyDescent="0.2">
      <c r="A6" s="30" t="s">
        <v>215</v>
      </c>
      <c r="B6" s="31"/>
      <c r="C6" s="31"/>
      <c r="D6" s="31"/>
      <c r="E6" s="32"/>
    </row>
    <row r="7" spans="1:5" ht="24" x14ac:dyDescent="0.2">
      <c r="A7" s="6"/>
      <c r="B7" s="7" t="s">
        <v>11</v>
      </c>
      <c r="C7" s="28" t="s">
        <v>0</v>
      </c>
      <c r="D7" s="29"/>
      <c r="E7" s="8" t="s">
        <v>23</v>
      </c>
    </row>
    <row r="8" spans="1:5" x14ac:dyDescent="0.2">
      <c r="A8" s="6"/>
      <c r="B8" s="6"/>
      <c r="C8" s="6"/>
      <c r="D8" s="6"/>
      <c r="E8" s="9">
        <f>COUNTIF(E9:E11,"2012")+COUNTIF(E9:E11,"2013")</f>
        <v>3</v>
      </c>
    </row>
    <row r="9" spans="1:5" s="23" customFormat="1" x14ac:dyDescent="0.2">
      <c r="A9" s="20">
        <v>1</v>
      </c>
      <c r="B9" s="24" t="s">
        <v>216</v>
      </c>
      <c r="C9" s="24" t="s">
        <v>12</v>
      </c>
      <c r="D9" s="24" t="s">
        <v>4</v>
      </c>
      <c r="E9" s="24">
        <v>2013</v>
      </c>
    </row>
    <row r="10" spans="1:5" s="23" customFormat="1" x14ac:dyDescent="0.2">
      <c r="A10" s="20">
        <v>2</v>
      </c>
      <c r="B10" s="24" t="s">
        <v>340</v>
      </c>
      <c r="C10" s="24" t="s">
        <v>19</v>
      </c>
      <c r="D10" s="24" t="s">
        <v>5</v>
      </c>
      <c r="E10" s="24">
        <v>2013</v>
      </c>
    </row>
    <row r="11" spans="1:5" s="23" customFormat="1" x14ac:dyDescent="0.2">
      <c r="A11" s="20">
        <v>3</v>
      </c>
      <c r="B11" s="24" t="s">
        <v>217</v>
      </c>
      <c r="C11" s="24" t="s">
        <v>74</v>
      </c>
      <c r="D11" s="24" t="s">
        <v>75</v>
      </c>
      <c r="E11" s="24">
        <v>2012</v>
      </c>
    </row>
    <row r="12" spans="1:5" ht="26.25" customHeight="1" x14ac:dyDescent="0.2">
      <c r="A12" s="12"/>
      <c r="B12" s="13"/>
      <c r="C12" s="13"/>
      <c r="D12" s="13"/>
      <c r="E12" s="14"/>
    </row>
    <row r="13" spans="1:5" ht="22.5" x14ac:dyDescent="0.2">
      <c r="A13" s="30" t="s">
        <v>226</v>
      </c>
      <c r="B13" s="31"/>
      <c r="C13" s="31"/>
      <c r="D13" s="31"/>
      <c r="E13" s="32"/>
    </row>
    <row r="14" spans="1:5" ht="24" x14ac:dyDescent="0.2">
      <c r="A14" s="6"/>
      <c r="B14" s="7" t="s">
        <v>11</v>
      </c>
      <c r="C14" s="28" t="s">
        <v>0</v>
      </c>
      <c r="D14" s="29"/>
      <c r="E14" s="8" t="s">
        <v>23</v>
      </c>
    </row>
    <row r="15" spans="1:5" x14ac:dyDescent="0.2">
      <c r="A15" s="6"/>
      <c r="B15" s="6"/>
      <c r="C15" s="6"/>
      <c r="D15" s="6"/>
      <c r="E15" s="9">
        <f>COUNTIF(E16:E16,"&lt;=2011")</f>
        <v>1</v>
      </c>
    </row>
    <row r="16" spans="1:5" s="23" customFormat="1" x14ac:dyDescent="0.2">
      <c r="A16" s="20">
        <v>1</v>
      </c>
      <c r="B16" s="24" t="s">
        <v>227</v>
      </c>
      <c r="C16" s="24" t="s">
        <v>74</v>
      </c>
      <c r="D16" s="24" t="s">
        <v>75</v>
      </c>
      <c r="E16" s="24">
        <v>2011</v>
      </c>
    </row>
    <row r="17" spans="1:7" ht="26.25" customHeight="1" x14ac:dyDescent="0.2">
      <c r="A17" s="12"/>
      <c r="B17" s="13"/>
      <c r="C17" s="13"/>
      <c r="D17" s="13"/>
      <c r="E17" s="14"/>
    </row>
    <row r="18" spans="1:7" ht="22.5" x14ac:dyDescent="0.2">
      <c r="A18" s="30" t="s">
        <v>269</v>
      </c>
      <c r="B18" s="31"/>
      <c r="C18" s="31"/>
      <c r="D18" s="31"/>
      <c r="E18" s="32"/>
    </row>
    <row r="19" spans="1:7" ht="24" x14ac:dyDescent="0.2">
      <c r="A19" s="6"/>
      <c r="B19" s="7" t="s">
        <v>11</v>
      </c>
      <c r="C19" s="28" t="s">
        <v>0</v>
      </c>
      <c r="D19" s="29"/>
      <c r="E19" s="8" t="s">
        <v>23</v>
      </c>
    </row>
    <row r="20" spans="1:7" x14ac:dyDescent="0.2">
      <c r="A20" s="6"/>
      <c r="B20" s="15"/>
      <c r="C20" s="6"/>
      <c r="D20" s="6"/>
      <c r="E20" s="9">
        <f>COUNTIF(E21:E21,"&lt;=2011")</f>
        <v>1</v>
      </c>
    </row>
    <row r="21" spans="1:7" s="17" customFormat="1" x14ac:dyDescent="0.2">
      <c r="A21" s="16">
        <v>1</v>
      </c>
      <c r="B21" s="21" t="s">
        <v>168</v>
      </c>
      <c r="C21" s="21" t="s">
        <v>74</v>
      </c>
      <c r="D21" s="21" t="s">
        <v>75</v>
      </c>
      <c r="E21" s="21">
        <v>2010</v>
      </c>
    </row>
    <row r="22" spans="1:7" ht="26.25" customHeight="1" x14ac:dyDescent="0.2"/>
    <row r="23" spans="1:7" ht="22.5" x14ac:dyDescent="0.2">
      <c r="A23" s="30" t="s">
        <v>304</v>
      </c>
      <c r="B23" s="31"/>
      <c r="C23" s="31"/>
      <c r="D23" s="31"/>
      <c r="E23" s="32"/>
    </row>
    <row r="24" spans="1:7" ht="24" x14ac:dyDescent="0.2">
      <c r="A24" s="6"/>
      <c r="B24" s="7" t="s">
        <v>11</v>
      </c>
      <c r="C24" s="28" t="s">
        <v>0</v>
      </c>
      <c r="D24" s="29"/>
      <c r="E24" s="8" t="s">
        <v>23</v>
      </c>
    </row>
    <row r="25" spans="1:7" x14ac:dyDescent="0.2">
      <c r="A25" s="6"/>
      <c r="B25" s="15"/>
      <c r="C25" s="6"/>
      <c r="D25" s="6"/>
      <c r="E25" s="9">
        <f>COUNTIF(E26:E26,"&lt;=2009")</f>
        <v>1</v>
      </c>
    </row>
    <row r="26" spans="1:7" s="17" customFormat="1" x14ac:dyDescent="0.2">
      <c r="A26" s="16">
        <v>1</v>
      </c>
      <c r="B26" s="21" t="s">
        <v>305</v>
      </c>
      <c r="C26" s="21" t="s">
        <v>21</v>
      </c>
      <c r="D26" s="21" t="s">
        <v>35</v>
      </c>
      <c r="E26" s="21">
        <v>2008</v>
      </c>
    </row>
    <row r="27" spans="1:7" ht="24" customHeight="1" x14ac:dyDescent="0.2"/>
    <row r="28" spans="1:7" ht="25.5" customHeight="1" x14ac:dyDescent="0.2">
      <c r="A28" s="30" t="s">
        <v>331</v>
      </c>
      <c r="B28" s="31"/>
      <c r="C28" s="31"/>
      <c r="D28" s="31"/>
      <c r="E28" s="32"/>
    </row>
    <row r="29" spans="1:7" ht="24" x14ac:dyDescent="0.2">
      <c r="A29" s="6"/>
      <c r="B29" s="7" t="s">
        <v>11</v>
      </c>
      <c r="C29" s="28" t="s">
        <v>0</v>
      </c>
      <c r="D29" s="29"/>
      <c r="E29" s="8" t="s">
        <v>23</v>
      </c>
      <c r="G29" s="10"/>
    </row>
    <row r="30" spans="1:7" x14ac:dyDescent="0.2">
      <c r="A30" s="6"/>
      <c r="B30" s="6"/>
      <c r="C30" s="6"/>
      <c r="D30" s="6"/>
      <c r="E30" s="9">
        <f>COUNTIF(E31:E38,"&lt;=2013")</f>
        <v>1</v>
      </c>
      <c r="G30" s="10"/>
    </row>
    <row r="31" spans="1:7" x14ac:dyDescent="0.2">
      <c r="A31" s="6">
        <v>1</v>
      </c>
      <c r="B31" s="11" t="s">
        <v>196</v>
      </c>
      <c r="C31" s="11" t="s">
        <v>44</v>
      </c>
      <c r="D31" s="11" t="s">
        <v>45</v>
      </c>
      <c r="E31" s="11">
        <v>1999</v>
      </c>
      <c r="G31" s="10"/>
    </row>
  </sheetData>
  <mergeCells count="12">
    <mergeCell ref="C29:D29"/>
    <mergeCell ref="A28:E28"/>
    <mergeCell ref="A1:E1"/>
    <mergeCell ref="A23:E23"/>
    <mergeCell ref="A18:E18"/>
    <mergeCell ref="C2:D2"/>
    <mergeCell ref="C24:D24"/>
    <mergeCell ref="C19:D19"/>
    <mergeCell ref="A6:E6"/>
    <mergeCell ref="C7:D7"/>
    <mergeCell ref="A13:E13"/>
    <mergeCell ref="C14:D14"/>
  </mergeCells>
  <phoneticPr fontId="3" type="noConversion"/>
  <pageMargins left="0.75" right="0.75" top="1" bottom="1" header="0.5" footer="0.5"/>
  <pageSetup paperSize="9" orientation="portrait" horizontalDpi="360" verticalDpi="36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Foglio10"/>
  <dimension ref="A1:G13"/>
  <sheetViews>
    <sheetView zoomScale="90" zoomScaleNormal="90" workbookViewId="0">
      <selection sqref="A1:E1"/>
    </sheetView>
  </sheetViews>
  <sheetFormatPr defaultColWidth="9.140625" defaultRowHeight="12.75" x14ac:dyDescent="0.2"/>
  <cols>
    <col min="1" max="1" width="4.5703125" style="1" customWidth="1"/>
    <col min="2" max="2" width="26.85546875" style="1" customWidth="1"/>
    <col min="3" max="3" width="8.7109375" style="1" customWidth="1"/>
    <col min="4" max="4" width="34.140625" style="1" bestFit="1" customWidth="1"/>
    <col min="5" max="5" width="10.7109375" style="2" customWidth="1"/>
    <col min="6" max="16384" width="9.140625" style="1"/>
  </cols>
  <sheetData>
    <row r="1" spans="1:7" ht="25.5" customHeight="1" x14ac:dyDescent="0.2">
      <c r="A1" s="30" t="s">
        <v>270</v>
      </c>
      <c r="B1" s="31"/>
      <c r="C1" s="31"/>
      <c r="D1" s="31"/>
      <c r="E1" s="32"/>
    </row>
    <row r="2" spans="1:7" ht="24" x14ac:dyDescent="0.2">
      <c r="A2" s="6"/>
      <c r="B2" s="7" t="s">
        <v>11</v>
      </c>
      <c r="C2" s="28" t="s">
        <v>0</v>
      </c>
      <c r="D2" s="29"/>
      <c r="E2" s="8" t="s">
        <v>23</v>
      </c>
    </row>
    <row r="3" spans="1:7" x14ac:dyDescent="0.2">
      <c r="A3" s="6"/>
      <c r="B3" s="6"/>
      <c r="C3" s="6"/>
      <c r="D3" s="6"/>
      <c r="E3" s="9">
        <f>COUNTIF(E4:E23,"2008")+COUNTIF(E4:E23,"2009")</f>
        <v>10</v>
      </c>
    </row>
    <row r="4" spans="1:7" x14ac:dyDescent="0.2">
      <c r="A4" s="6">
        <v>1</v>
      </c>
      <c r="B4" s="21" t="s">
        <v>171</v>
      </c>
      <c r="C4" s="21" t="s">
        <v>36</v>
      </c>
      <c r="D4" s="21" t="s">
        <v>37</v>
      </c>
      <c r="E4" s="21">
        <v>2009</v>
      </c>
    </row>
    <row r="5" spans="1:7" x14ac:dyDescent="0.2">
      <c r="A5" s="6">
        <v>2</v>
      </c>
      <c r="B5" s="21" t="s">
        <v>173</v>
      </c>
      <c r="C5" s="21" t="s">
        <v>24</v>
      </c>
      <c r="D5" s="21" t="s">
        <v>8</v>
      </c>
      <c r="E5" s="21">
        <v>2009</v>
      </c>
    </row>
    <row r="6" spans="1:7" x14ac:dyDescent="0.2">
      <c r="A6" s="6">
        <v>3</v>
      </c>
      <c r="B6" s="21" t="s">
        <v>185</v>
      </c>
      <c r="C6" s="21" t="s">
        <v>48</v>
      </c>
      <c r="D6" s="21" t="s">
        <v>49</v>
      </c>
      <c r="E6" s="21">
        <v>2008</v>
      </c>
    </row>
    <row r="7" spans="1:7" s="17" customFormat="1" x14ac:dyDescent="0.2">
      <c r="A7" s="6">
        <v>4</v>
      </c>
      <c r="B7" s="21" t="s">
        <v>272</v>
      </c>
      <c r="C7" s="21" t="s">
        <v>42</v>
      </c>
      <c r="D7" s="21" t="s">
        <v>43</v>
      </c>
      <c r="E7" s="21">
        <v>2008</v>
      </c>
      <c r="G7" s="1"/>
    </row>
    <row r="8" spans="1:7" x14ac:dyDescent="0.2">
      <c r="A8" s="6">
        <v>5</v>
      </c>
      <c r="B8" s="21" t="s">
        <v>273</v>
      </c>
      <c r="C8" s="21" t="s">
        <v>42</v>
      </c>
      <c r="D8" s="21" t="s">
        <v>43</v>
      </c>
      <c r="E8" s="24">
        <v>2008</v>
      </c>
    </row>
    <row r="9" spans="1:7" x14ac:dyDescent="0.2">
      <c r="A9" s="6">
        <v>6</v>
      </c>
      <c r="B9" s="21" t="s">
        <v>141</v>
      </c>
      <c r="C9" s="21" t="s">
        <v>27</v>
      </c>
      <c r="D9" s="21" t="s">
        <v>28</v>
      </c>
      <c r="E9" s="21">
        <v>2009</v>
      </c>
    </row>
    <row r="10" spans="1:7" x14ac:dyDescent="0.2">
      <c r="A10" s="6">
        <v>7</v>
      </c>
      <c r="B10" s="21" t="s">
        <v>70</v>
      </c>
      <c r="C10" s="21" t="s">
        <v>27</v>
      </c>
      <c r="D10" s="21" t="s">
        <v>28</v>
      </c>
      <c r="E10" s="21">
        <v>2008</v>
      </c>
    </row>
    <row r="11" spans="1:7" x14ac:dyDescent="0.2">
      <c r="A11" s="6">
        <v>8</v>
      </c>
      <c r="B11" s="21" t="s">
        <v>64</v>
      </c>
      <c r="C11" s="21" t="s">
        <v>31</v>
      </c>
      <c r="D11" s="21" t="s">
        <v>32</v>
      </c>
      <c r="E11" s="21">
        <v>2009</v>
      </c>
    </row>
    <row r="12" spans="1:7" x14ac:dyDescent="0.2">
      <c r="A12" s="6">
        <v>9</v>
      </c>
      <c r="B12" s="21" t="s">
        <v>274</v>
      </c>
      <c r="C12" s="21" t="s">
        <v>165</v>
      </c>
      <c r="D12" s="21" t="s">
        <v>166</v>
      </c>
      <c r="E12" s="21">
        <v>2009</v>
      </c>
    </row>
    <row r="13" spans="1:7" x14ac:dyDescent="0.2">
      <c r="A13" s="6">
        <v>10</v>
      </c>
      <c r="B13" s="21" t="s">
        <v>275</v>
      </c>
      <c r="C13" s="21" t="s">
        <v>165</v>
      </c>
      <c r="D13" s="21" t="s">
        <v>166</v>
      </c>
      <c r="E13" s="21">
        <v>2009</v>
      </c>
    </row>
  </sheetData>
  <sortState xmlns:xlrd2="http://schemas.microsoft.com/office/spreadsheetml/2017/richdata2" ref="A4:G13">
    <sortCondition ref="A4:A13"/>
    <sortCondition descending="1" ref="E4:E13"/>
    <sortCondition ref="C4:C13"/>
    <sortCondition ref="B4:B13"/>
  </sortState>
  <mergeCells count="2">
    <mergeCell ref="A1:E1"/>
    <mergeCell ref="C2:D2"/>
  </mergeCells>
  <phoneticPr fontId="3" type="noConversion"/>
  <pageMargins left="0.75" right="0.75" top="1" bottom="1" header="0.5" footer="0.5"/>
  <pageSetup paperSize="9" orientation="portrait" horizontalDpi="360" verticalDpi="36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Foglio11"/>
  <dimension ref="A1:E12"/>
  <sheetViews>
    <sheetView zoomScale="90" zoomScaleNormal="90" workbookViewId="0">
      <selection sqref="A1:E1"/>
    </sheetView>
  </sheetViews>
  <sheetFormatPr defaultColWidth="9.140625" defaultRowHeight="12.75" x14ac:dyDescent="0.2"/>
  <cols>
    <col min="1" max="1" width="4.5703125" style="1" customWidth="1"/>
    <col min="2" max="2" width="26.85546875" style="1" customWidth="1"/>
    <col min="3" max="3" width="8.7109375" style="1" customWidth="1"/>
    <col min="4" max="4" width="34.140625" style="1" bestFit="1" customWidth="1"/>
    <col min="5" max="5" width="10.7109375" style="2" customWidth="1"/>
    <col min="6" max="16384" width="9.140625" style="1"/>
  </cols>
  <sheetData>
    <row r="1" spans="1:5" ht="25.5" customHeight="1" x14ac:dyDescent="0.2">
      <c r="A1" s="30" t="s">
        <v>276</v>
      </c>
      <c r="B1" s="31"/>
      <c r="C1" s="31"/>
      <c r="D1" s="31"/>
      <c r="E1" s="32"/>
    </row>
    <row r="2" spans="1:5" ht="24" x14ac:dyDescent="0.2">
      <c r="A2" s="6"/>
      <c r="B2" s="7" t="s">
        <v>11</v>
      </c>
      <c r="C2" s="28" t="s">
        <v>0</v>
      </c>
      <c r="D2" s="29"/>
      <c r="E2" s="8" t="s">
        <v>23</v>
      </c>
    </row>
    <row r="3" spans="1:5" x14ac:dyDescent="0.2">
      <c r="A3" s="6"/>
      <c r="B3" s="6"/>
      <c r="C3" s="6"/>
      <c r="D3" s="6"/>
      <c r="E3" s="9">
        <f>COUNTIF(E4:E41,"&lt;=2007")</f>
        <v>8</v>
      </c>
    </row>
    <row r="4" spans="1:5" x14ac:dyDescent="0.2">
      <c r="A4" s="6">
        <v>1</v>
      </c>
      <c r="B4" s="21" t="s">
        <v>277</v>
      </c>
      <c r="C4" s="21" t="s">
        <v>22</v>
      </c>
      <c r="D4" s="21" t="s">
        <v>7</v>
      </c>
      <c r="E4" s="24">
        <v>2007</v>
      </c>
    </row>
    <row r="5" spans="1:5" x14ac:dyDescent="0.2">
      <c r="A5" s="6">
        <v>2</v>
      </c>
      <c r="B5" s="21" t="s">
        <v>278</v>
      </c>
      <c r="C5" s="21" t="s">
        <v>22</v>
      </c>
      <c r="D5" s="21" t="s">
        <v>7</v>
      </c>
      <c r="E5" s="21">
        <v>2007</v>
      </c>
    </row>
    <row r="6" spans="1:5" x14ac:dyDescent="0.2">
      <c r="A6" s="6">
        <v>3</v>
      </c>
      <c r="B6" s="21" t="s">
        <v>279</v>
      </c>
      <c r="C6" s="21" t="s">
        <v>27</v>
      </c>
      <c r="D6" s="21" t="s">
        <v>28</v>
      </c>
      <c r="E6" s="24">
        <v>2005</v>
      </c>
    </row>
    <row r="7" spans="1:5" x14ac:dyDescent="0.2">
      <c r="A7" s="6">
        <v>4</v>
      </c>
      <c r="B7" s="25" t="s">
        <v>280</v>
      </c>
      <c r="C7" s="25" t="s">
        <v>27</v>
      </c>
      <c r="D7" s="25" t="s">
        <v>28</v>
      </c>
      <c r="E7" s="26" t="s">
        <v>348</v>
      </c>
    </row>
    <row r="8" spans="1:5" x14ac:dyDescent="0.2">
      <c r="A8" s="6">
        <v>5</v>
      </c>
      <c r="B8" s="21" t="s">
        <v>281</v>
      </c>
      <c r="C8" s="21" t="s">
        <v>27</v>
      </c>
      <c r="D8" s="21" t="s">
        <v>28</v>
      </c>
      <c r="E8" s="24">
        <v>2007</v>
      </c>
    </row>
    <row r="9" spans="1:5" x14ac:dyDescent="0.2">
      <c r="A9" s="6">
        <v>6</v>
      </c>
      <c r="B9" s="21" t="s">
        <v>155</v>
      </c>
      <c r="C9" s="21" t="s">
        <v>31</v>
      </c>
      <c r="D9" s="21" t="s">
        <v>32</v>
      </c>
      <c r="E9" s="24">
        <v>2007</v>
      </c>
    </row>
    <row r="10" spans="1:5" x14ac:dyDescent="0.2">
      <c r="A10" s="6">
        <v>7</v>
      </c>
      <c r="B10" s="21" t="s">
        <v>188</v>
      </c>
      <c r="C10" s="21" t="s">
        <v>50</v>
      </c>
      <c r="D10" s="21" t="s">
        <v>40</v>
      </c>
      <c r="E10" s="21">
        <v>2007</v>
      </c>
    </row>
    <row r="11" spans="1:5" x14ac:dyDescent="0.2">
      <c r="A11" s="6">
        <v>8</v>
      </c>
      <c r="B11" s="21" t="s">
        <v>93</v>
      </c>
      <c r="C11" s="21" t="s">
        <v>50</v>
      </c>
      <c r="D11" s="21" t="s">
        <v>40</v>
      </c>
      <c r="E11" s="24">
        <v>2005</v>
      </c>
    </row>
    <row r="12" spans="1:5" x14ac:dyDescent="0.2">
      <c r="A12" s="6">
        <v>9</v>
      </c>
      <c r="B12" s="21" t="s">
        <v>337</v>
      </c>
      <c r="C12" s="21" t="s">
        <v>89</v>
      </c>
      <c r="D12" s="21" t="s">
        <v>90</v>
      </c>
      <c r="E12" s="21">
        <v>2006</v>
      </c>
    </row>
  </sheetData>
  <sortState xmlns:xlrd2="http://schemas.microsoft.com/office/spreadsheetml/2017/richdata2" ref="A4:E11">
    <sortCondition ref="A4:A11"/>
    <sortCondition descending="1" ref="E4:E11"/>
    <sortCondition ref="C4:C11"/>
    <sortCondition ref="B4:B11"/>
  </sortState>
  <mergeCells count="2">
    <mergeCell ref="A1:E1"/>
    <mergeCell ref="C2:D2"/>
  </mergeCells>
  <phoneticPr fontId="3" type="noConversion"/>
  <pageMargins left="0.75" right="0.75" top="1" bottom="1" header="0.5" footer="0.5"/>
  <pageSetup paperSize="9" orientation="portrait" horizontalDpi="300" verticalDpi="300" r:id="rId1"/>
  <headerFooter alignWithMargins="0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Foglio12"/>
  <dimension ref="A1:F5"/>
  <sheetViews>
    <sheetView zoomScale="90" zoomScaleNormal="90" workbookViewId="0">
      <selection sqref="A1:E1"/>
    </sheetView>
  </sheetViews>
  <sheetFormatPr defaultColWidth="9.140625" defaultRowHeight="12.75" x14ac:dyDescent="0.2"/>
  <cols>
    <col min="1" max="1" width="4.5703125" style="1" customWidth="1"/>
    <col min="2" max="2" width="26.7109375" style="1" customWidth="1"/>
    <col min="3" max="3" width="8.7109375" style="1" customWidth="1"/>
    <col min="4" max="4" width="34.140625" style="1" bestFit="1" customWidth="1"/>
    <col min="5" max="5" width="10.7109375" style="2" customWidth="1"/>
    <col min="6" max="16384" width="9.140625" style="1"/>
  </cols>
  <sheetData>
    <row r="1" spans="1:6" ht="25.5" customHeight="1" x14ac:dyDescent="0.2">
      <c r="A1" s="30" t="s">
        <v>282</v>
      </c>
      <c r="B1" s="31"/>
      <c r="C1" s="31"/>
      <c r="D1" s="31"/>
      <c r="E1" s="32"/>
    </row>
    <row r="2" spans="1:6" ht="24" x14ac:dyDescent="0.2">
      <c r="A2" s="6"/>
      <c r="B2" s="7" t="s">
        <v>11</v>
      </c>
      <c r="C2" s="28" t="s">
        <v>0</v>
      </c>
      <c r="D2" s="29"/>
      <c r="E2" s="8" t="s">
        <v>23</v>
      </c>
    </row>
    <row r="3" spans="1:6" x14ac:dyDescent="0.2">
      <c r="A3" s="6"/>
      <c r="B3" s="6"/>
      <c r="C3" s="6"/>
      <c r="D3" s="6"/>
      <c r="E3" s="9">
        <f>COUNTIF(E4:E13,"2014")+COUNTIF(E4:E13,"2015")</f>
        <v>2</v>
      </c>
    </row>
    <row r="4" spans="1:6" x14ac:dyDescent="0.2">
      <c r="A4" s="6">
        <v>1</v>
      </c>
      <c r="B4" s="21" t="s">
        <v>159</v>
      </c>
      <c r="C4" s="21" t="s">
        <v>12</v>
      </c>
      <c r="D4" s="21" t="s">
        <v>4</v>
      </c>
      <c r="E4" s="21">
        <v>2014</v>
      </c>
      <c r="F4" s="3"/>
    </row>
    <row r="5" spans="1:6" x14ac:dyDescent="0.2">
      <c r="A5" s="6">
        <v>2</v>
      </c>
      <c r="B5" s="5" t="s">
        <v>343</v>
      </c>
      <c r="C5" s="4" t="s">
        <v>19</v>
      </c>
      <c r="D5" s="4" t="s">
        <v>5</v>
      </c>
      <c r="E5" s="4">
        <v>2014</v>
      </c>
    </row>
  </sheetData>
  <sortState xmlns:xlrd2="http://schemas.microsoft.com/office/spreadsheetml/2017/richdata2" ref="B5:E5">
    <sortCondition ref="C5"/>
    <sortCondition ref="B5"/>
  </sortState>
  <mergeCells count="2">
    <mergeCell ref="A1:E1"/>
    <mergeCell ref="C2:D2"/>
  </mergeCells>
  <phoneticPr fontId="3" type="noConversion"/>
  <pageMargins left="0.75" right="0.75" top="1" bottom="1" header="0.5" footer="0.5"/>
  <pageSetup paperSize="9" orientation="portrait" horizontalDpi="360" verticalDpi="36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Foglio13"/>
  <dimension ref="A1:E8"/>
  <sheetViews>
    <sheetView zoomScale="90" zoomScaleNormal="90" workbookViewId="0">
      <selection activeCell="C5" sqref="C5"/>
    </sheetView>
  </sheetViews>
  <sheetFormatPr defaultColWidth="9.140625" defaultRowHeight="12.75" x14ac:dyDescent="0.2"/>
  <cols>
    <col min="1" max="1" width="4.5703125" style="1" customWidth="1"/>
    <col min="2" max="2" width="28.7109375" style="1" customWidth="1"/>
    <col min="3" max="3" width="8.7109375" style="1" customWidth="1"/>
    <col min="4" max="4" width="31.140625" style="1" bestFit="1" customWidth="1"/>
    <col min="5" max="5" width="10.7109375" style="2" customWidth="1"/>
    <col min="6" max="16384" width="9.140625" style="1"/>
  </cols>
  <sheetData>
    <row r="1" spans="1:5" ht="25.5" customHeight="1" x14ac:dyDescent="0.2">
      <c r="A1" s="30" t="s">
        <v>283</v>
      </c>
      <c r="B1" s="31"/>
      <c r="C1" s="31"/>
      <c r="D1" s="31"/>
      <c r="E1" s="32"/>
    </row>
    <row r="2" spans="1:5" ht="24" x14ac:dyDescent="0.2">
      <c r="A2" s="6"/>
      <c r="B2" s="7" t="s">
        <v>11</v>
      </c>
      <c r="C2" s="28" t="s">
        <v>0</v>
      </c>
      <c r="D2" s="29"/>
      <c r="E2" s="8" t="s">
        <v>23</v>
      </c>
    </row>
    <row r="3" spans="1:5" x14ac:dyDescent="0.2">
      <c r="A3" s="6"/>
      <c r="B3" s="6"/>
      <c r="C3" s="6"/>
      <c r="D3" s="6"/>
      <c r="E3" s="9">
        <f>COUNTIF(E4:E37,"2012")+COUNTIF(E4:E37,"2013")</f>
        <v>5</v>
      </c>
    </row>
    <row r="4" spans="1:5" s="17" customFormat="1" x14ac:dyDescent="0.2">
      <c r="A4" s="6">
        <v>1</v>
      </c>
      <c r="B4" s="21" t="s">
        <v>284</v>
      </c>
      <c r="C4" s="21" t="s">
        <v>24</v>
      </c>
      <c r="D4" s="21" t="s">
        <v>8</v>
      </c>
      <c r="E4" s="21">
        <v>2013</v>
      </c>
    </row>
    <row r="5" spans="1:5" s="17" customFormat="1" x14ac:dyDescent="0.2">
      <c r="A5" s="6">
        <v>2</v>
      </c>
      <c r="B5" s="21" t="s">
        <v>344</v>
      </c>
      <c r="C5" s="21" t="s">
        <v>19</v>
      </c>
      <c r="D5" s="21" t="s">
        <v>5</v>
      </c>
      <c r="E5" s="21">
        <v>2012</v>
      </c>
    </row>
    <row r="6" spans="1:5" s="17" customFormat="1" x14ac:dyDescent="0.2">
      <c r="A6" s="6">
        <v>3</v>
      </c>
      <c r="B6" s="21" t="s">
        <v>118</v>
      </c>
      <c r="C6" s="21" t="s">
        <v>27</v>
      </c>
      <c r="D6" s="21" t="s">
        <v>28</v>
      </c>
      <c r="E6" s="21">
        <v>2012</v>
      </c>
    </row>
    <row r="7" spans="1:5" s="17" customFormat="1" x14ac:dyDescent="0.2">
      <c r="A7" s="6">
        <v>4</v>
      </c>
      <c r="B7" s="21" t="s">
        <v>119</v>
      </c>
      <c r="C7" s="21" t="s">
        <v>31</v>
      </c>
      <c r="D7" s="21" t="s">
        <v>32</v>
      </c>
      <c r="E7" s="21">
        <v>2012</v>
      </c>
    </row>
    <row r="8" spans="1:5" s="17" customFormat="1" x14ac:dyDescent="0.2">
      <c r="A8" s="6">
        <v>5</v>
      </c>
      <c r="B8" s="21" t="s">
        <v>116</v>
      </c>
      <c r="C8" s="21" t="s">
        <v>74</v>
      </c>
      <c r="D8" s="21" t="s">
        <v>75</v>
      </c>
      <c r="E8" s="24">
        <v>2013</v>
      </c>
    </row>
  </sheetData>
  <sortState xmlns:xlrd2="http://schemas.microsoft.com/office/spreadsheetml/2017/richdata2" ref="A4:E8">
    <sortCondition ref="A4:A8"/>
    <sortCondition descending="1" ref="E4:E8"/>
    <sortCondition ref="C4:C8"/>
    <sortCondition ref="B4:B8"/>
  </sortState>
  <mergeCells count="2">
    <mergeCell ref="A1:E1"/>
    <mergeCell ref="C2:D2"/>
  </mergeCells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Foglio14"/>
  <dimension ref="A1:E17"/>
  <sheetViews>
    <sheetView zoomScale="90" zoomScaleNormal="90" workbookViewId="0">
      <selection sqref="A1:E1"/>
    </sheetView>
  </sheetViews>
  <sheetFormatPr defaultColWidth="9.140625" defaultRowHeight="12.75" x14ac:dyDescent="0.2"/>
  <cols>
    <col min="1" max="1" width="4.5703125" style="1" customWidth="1"/>
    <col min="2" max="2" width="29.85546875" style="1" customWidth="1"/>
    <col min="3" max="3" width="8.7109375" style="1" customWidth="1"/>
    <col min="4" max="4" width="31.140625" style="1" bestFit="1" customWidth="1"/>
    <col min="5" max="5" width="10" style="2" customWidth="1"/>
    <col min="6" max="16384" width="9.140625" style="1"/>
  </cols>
  <sheetData>
    <row r="1" spans="1:5" ht="25.5" customHeight="1" x14ac:dyDescent="0.2">
      <c r="A1" s="30" t="s">
        <v>285</v>
      </c>
      <c r="B1" s="31"/>
      <c r="C1" s="31"/>
      <c r="D1" s="31"/>
      <c r="E1" s="32"/>
    </row>
    <row r="2" spans="1:5" ht="24" x14ac:dyDescent="0.2">
      <c r="A2" s="6"/>
      <c r="B2" s="7" t="s">
        <v>11</v>
      </c>
      <c r="C2" s="28" t="s">
        <v>0</v>
      </c>
      <c r="D2" s="29"/>
      <c r="E2" s="8" t="s">
        <v>23</v>
      </c>
    </row>
    <row r="3" spans="1:5" x14ac:dyDescent="0.2">
      <c r="A3" s="6"/>
      <c r="B3" s="6"/>
      <c r="C3" s="6"/>
      <c r="D3" s="6"/>
      <c r="E3" s="9">
        <f>COUNTIF(E4:E32,"2010")+COUNTIF(E4:E32,"2011")</f>
        <v>13</v>
      </c>
    </row>
    <row r="4" spans="1:5" x14ac:dyDescent="0.2">
      <c r="A4" s="6">
        <v>1</v>
      </c>
      <c r="B4" s="21" t="s">
        <v>286</v>
      </c>
      <c r="C4" s="21" t="s">
        <v>36</v>
      </c>
      <c r="D4" s="21" t="s">
        <v>37</v>
      </c>
      <c r="E4" s="21">
        <v>2011</v>
      </c>
    </row>
    <row r="5" spans="1:5" x14ac:dyDescent="0.2">
      <c r="A5" s="6">
        <v>2</v>
      </c>
      <c r="B5" s="21" t="s">
        <v>124</v>
      </c>
      <c r="C5" s="21" t="s">
        <v>18</v>
      </c>
      <c r="D5" s="21" t="s">
        <v>1</v>
      </c>
      <c r="E5" s="21">
        <v>2011</v>
      </c>
    </row>
    <row r="6" spans="1:5" x14ac:dyDescent="0.2">
      <c r="A6" s="6">
        <v>3</v>
      </c>
      <c r="B6" s="21" t="s">
        <v>125</v>
      </c>
      <c r="C6" s="21" t="s">
        <v>18</v>
      </c>
      <c r="D6" s="21" t="s">
        <v>1</v>
      </c>
      <c r="E6" s="21">
        <v>2011</v>
      </c>
    </row>
    <row r="7" spans="1:5" x14ac:dyDescent="0.2">
      <c r="A7" s="6">
        <v>4</v>
      </c>
      <c r="B7" s="21" t="s">
        <v>287</v>
      </c>
      <c r="C7" s="21" t="s">
        <v>209</v>
      </c>
      <c r="D7" s="21" t="s">
        <v>210</v>
      </c>
      <c r="E7" s="21">
        <v>2010</v>
      </c>
    </row>
    <row r="8" spans="1:5" x14ac:dyDescent="0.2">
      <c r="A8" s="6">
        <v>5</v>
      </c>
      <c r="B8" s="21" t="s">
        <v>288</v>
      </c>
      <c r="C8" s="21" t="s">
        <v>209</v>
      </c>
      <c r="D8" s="21" t="s">
        <v>210</v>
      </c>
      <c r="E8" s="21">
        <v>2011</v>
      </c>
    </row>
    <row r="9" spans="1:5" x14ac:dyDescent="0.2">
      <c r="A9" s="6">
        <v>6</v>
      </c>
      <c r="B9" s="21" t="s">
        <v>153</v>
      </c>
      <c r="C9" s="21" t="s">
        <v>31</v>
      </c>
      <c r="D9" s="21" t="s">
        <v>32</v>
      </c>
      <c r="E9" s="21">
        <v>2010</v>
      </c>
    </row>
    <row r="10" spans="1:5" x14ac:dyDescent="0.2">
      <c r="A10" s="6">
        <v>7</v>
      </c>
      <c r="B10" s="21" t="s">
        <v>131</v>
      </c>
      <c r="C10" s="21" t="s">
        <v>21</v>
      </c>
      <c r="D10" s="21" t="s">
        <v>35</v>
      </c>
      <c r="E10" s="21">
        <v>2010</v>
      </c>
    </row>
    <row r="11" spans="1:5" x14ac:dyDescent="0.2">
      <c r="A11" s="6">
        <v>8</v>
      </c>
      <c r="B11" s="21" t="s">
        <v>177</v>
      </c>
      <c r="C11" s="21" t="s">
        <v>17</v>
      </c>
      <c r="D11" s="21" t="s">
        <v>33</v>
      </c>
      <c r="E11" s="21">
        <v>2010</v>
      </c>
    </row>
    <row r="12" spans="1:5" s="17" customFormat="1" x14ac:dyDescent="0.2">
      <c r="A12" s="6">
        <v>9</v>
      </c>
      <c r="B12" s="21" t="s">
        <v>289</v>
      </c>
      <c r="C12" s="21" t="s">
        <v>165</v>
      </c>
      <c r="D12" s="21" t="s">
        <v>166</v>
      </c>
      <c r="E12" s="21">
        <v>2010</v>
      </c>
    </row>
    <row r="13" spans="1:5" x14ac:dyDescent="0.2">
      <c r="A13" s="6">
        <v>10</v>
      </c>
      <c r="B13" s="21" t="s">
        <v>179</v>
      </c>
      <c r="C13" s="21" t="s">
        <v>165</v>
      </c>
      <c r="D13" s="21" t="s">
        <v>166</v>
      </c>
      <c r="E13" s="25" t="s">
        <v>348</v>
      </c>
    </row>
    <row r="14" spans="1:5" s="17" customFormat="1" x14ac:dyDescent="0.2">
      <c r="A14" s="6">
        <v>11</v>
      </c>
      <c r="B14" s="21" t="s">
        <v>290</v>
      </c>
      <c r="C14" s="21" t="s">
        <v>25</v>
      </c>
      <c r="D14" s="21" t="s">
        <v>34</v>
      </c>
      <c r="E14" s="21">
        <v>2010</v>
      </c>
    </row>
    <row r="15" spans="1:5" s="17" customFormat="1" x14ac:dyDescent="0.2">
      <c r="A15" s="6">
        <v>12</v>
      </c>
      <c r="B15" s="21" t="s">
        <v>291</v>
      </c>
      <c r="C15" s="21" t="s">
        <v>25</v>
      </c>
      <c r="D15" s="21" t="s">
        <v>34</v>
      </c>
      <c r="E15" s="24">
        <v>2011</v>
      </c>
    </row>
    <row r="16" spans="1:5" x14ac:dyDescent="0.2">
      <c r="A16" s="6">
        <v>13</v>
      </c>
      <c r="B16" s="21" t="s">
        <v>267</v>
      </c>
      <c r="C16" s="21" t="s">
        <v>74</v>
      </c>
      <c r="D16" s="21" t="s">
        <v>75</v>
      </c>
      <c r="E16" s="21">
        <v>2011</v>
      </c>
    </row>
    <row r="17" spans="1:5" s="17" customFormat="1" x14ac:dyDescent="0.2">
      <c r="A17" s="6">
        <v>14</v>
      </c>
      <c r="B17" s="21" t="s">
        <v>181</v>
      </c>
      <c r="C17" s="21" t="s">
        <v>74</v>
      </c>
      <c r="D17" s="21" t="s">
        <v>75</v>
      </c>
      <c r="E17" s="21">
        <v>2010</v>
      </c>
    </row>
  </sheetData>
  <sortState xmlns:xlrd2="http://schemas.microsoft.com/office/spreadsheetml/2017/richdata2" ref="A4:E17">
    <sortCondition ref="A4:A17"/>
    <sortCondition ref="C4:C17"/>
    <sortCondition ref="B4:B17"/>
    <sortCondition descending="1" ref="E4:E17"/>
  </sortState>
  <mergeCells count="2">
    <mergeCell ref="A1:E1"/>
    <mergeCell ref="C2:D2"/>
  </mergeCells>
  <phoneticPr fontId="3" type="noConversion"/>
  <pageMargins left="0.75" right="0.75" top="1" bottom="1" header="0.5" footer="0.5"/>
  <pageSetup paperSize="9" orientation="portrait" horizontalDpi="360" verticalDpi="360" r:id="rId1"/>
  <headerFooter alignWithMargins="0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540568-010F-4D7F-ABEC-29891EA4130B}">
  <sheetPr codeName="Foglio15"/>
  <dimension ref="A1:E23"/>
  <sheetViews>
    <sheetView zoomScale="90" zoomScaleNormal="90" workbookViewId="0">
      <selection activeCell="G10" sqref="G10"/>
    </sheetView>
  </sheetViews>
  <sheetFormatPr defaultColWidth="9.140625" defaultRowHeight="12.75" x14ac:dyDescent="0.2"/>
  <cols>
    <col min="1" max="1" width="4.5703125" style="1" customWidth="1"/>
    <col min="2" max="2" width="29.85546875" style="1" customWidth="1"/>
    <col min="3" max="3" width="8.7109375" style="1" customWidth="1"/>
    <col min="4" max="4" width="31.140625" style="1" bestFit="1" customWidth="1"/>
    <col min="5" max="5" width="10" style="2" customWidth="1"/>
    <col min="6" max="16384" width="9.140625" style="1"/>
  </cols>
  <sheetData>
    <row r="1" spans="1:5" ht="25.5" customHeight="1" x14ac:dyDescent="0.2">
      <c r="A1" s="30" t="s">
        <v>292</v>
      </c>
      <c r="B1" s="31"/>
      <c r="C1" s="31"/>
      <c r="D1" s="31"/>
      <c r="E1" s="32"/>
    </row>
    <row r="2" spans="1:5" ht="24" x14ac:dyDescent="0.2">
      <c r="A2" s="6"/>
      <c r="B2" s="7" t="s">
        <v>11</v>
      </c>
      <c r="C2" s="28" t="s">
        <v>0</v>
      </c>
      <c r="D2" s="29"/>
      <c r="E2" s="8" t="s">
        <v>23</v>
      </c>
    </row>
    <row r="3" spans="1:5" x14ac:dyDescent="0.2">
      <c r="A3" s="6"/>
      <c r="B3" s="6"/>
      <c r="C3" s="6"/>
      <c r="D3" s="6"/>
      <c r="E3" s="9">
        <f>COUNTIF(E4:E38,"2008")+COUNTIF(E4:E38,"2009")</f>
        <v>18</v>
      </c>
    </row>
    <row r="4" spans="1:5" x14ac:dyDescent="0.2">
      <c r="A4" s="6">
        <v>1</v>
      </c>
      <c r="B4" s="21" t="s">
        <v>132</v>
      </c>
      <c r="C4" s="21" t="s">
        <v>22</v>
      </c>
      <c r="D4" s="21" t="s">
        <v>7</v>
      </c>
      <c r="E4" s="21">
        <v>2008</v>
      </c>
    </row>
    <row r="5" spans="1:5" s="17" customFormat="1" x14ac:dyDescent="0.2">
      <c r="A5" s="6">
        <v>2</v>
      </c>
      <c r="B5" s="21" t="s">
        <v>133</v>
      </c>
      <c r="C5" s="21" t="s">
        <v>22</v>
      </c>
      <c r="D5" s="21" t="s">
        <v>7</v>
      </c>
      <c r="E5" s="21">
        <v>2008</v>
      </c>
    </row>
    <row r="6" spans="1:5" x14ac:dyDescent="0.2">
      <c r="A6" s="6">
        <v>3</v>
      </c>
      <c r="B6" s="21" t="s">
        <v>293</v>
      </c>
      <c r="C6" s="21" t="s">
        <v>22</v>
      </c>
      <c r="D6" s="21" t="s">
        <v>7</v>
      </c>
      <c r="E6" s="21">
        <v>2008</v>
      </c>
    </row>
    <row r="7" spans="1:5" x14ac:dyDescent="0.2">
      <c r="A7" s="6">
        <v>4</v>
      </c>
      <c r="B7" s="21" t="s">
        <v>134</v>
      </c>
      <c r="C7" s="21" t="s">
        <v>22</v>
      </c>
      <c r="D7" s="21" t="s">
        <v>7</v>
      </c>
      <c r="E7" s="25" t="s">
        <v>348</v>
      </c>
    </row>
    <row r="8" spans="1:5" x14ac:dyDescent="0.2">
      <c r="A8" s="6">
        <v>5</v>
      </c>
      <c r="B8" s="21" t="s">
        <v>294</v>
      </c>
      <c r="C8" s="21" t="s">
        <v>22</v>
      </c>
      <c r="D8" s="21" t="s">
        <v>7</v>
      </c>
      <c r="E8" s="21">
        <v>2008</v>
      </c>
    </row>
    <row r="9" spans="1:5" x14ac:dyDescent="0.2">
      <c r="A9" s="6">
        <v>6</v>
      </c>
      <c r="B9" s="21" t="s">
        <v>80</v>
      </c>
      <c r="C9" s="21" t="s">
        <v>16</v>
      </c>
      <c r="D9" s="21" t="s">
        <v>3</v>
      </c>
      <c r="E9" s="21">
        <v>2009</v>
      </c>
    </row>
    <row r="10" spans="1:5" x14ac:dyDescent="0.2">
      <c r="A10" s="6">
        <v>7</v>
      </c>
      <c r="B10" s="21" t="s">
        <v>136</v>
      </c>
      <c r="C10" s="21" t="s">
        <v>12</v>
      </c>
      <c r="D10" s="21" t="s">
        <v>4</v>
      </c>
      <c r="E10" s="21">
        <v>2009</v>
      </c>
    </row>
    <row r="11" spans="1:5" x14ac:dyDescent="0.2">
      <c r="A11" s="6">
        <v>8</v>
      </c>
      <c r="B11" s="21" t="s">
        <v>84</v>
      </c>
      <c r="C11" s="21" t="s">
        <v>12</v>
      </c>
      <c r="D11" s="21" t="s">
        <v>4</v>
      </c>
      <c r="E11" s="21">
        <v>2008</v>
      </c>
    </row>
    <row r="12" spans="1:5" x14ac:dyDescent="0.2">
      <c r="A12" s="6">
        <v>9</v>
      </c>
      <c r="B12" s="21" t="s">
        <v>192</v>
      </c>
      <c r="C12" s="21" t="s">
        <v>44</v>
      </c>
      <c r="D12" s="21" t="s">
        <v>45</v>
      </c>
      <c r="E12" s="24">
        <v>2008</v>
      </c>
    </row>
    <row r="13" spans="1:5" s="17" customFormat="1" x14ac:dyDescent="0.2">
      <c r="A13" s="6">
        <v>10</v>
      </c>
      <c r="B13" s="21" t="s">
        <v>184</v>
      </c>
      <c r="C13" s="21" t="s">
        <v>26</v>
      </c>
      <c r="D13" s="21" t="s">
        <v>9</v>
      </c>
      <c r="E13" s="21">
        <v>2008</v>
      </c>
    </row>
    <row r="14" spans="1:5" x14ac:dyDescent="0.2">
      <c r="A14" s="6">
        <v>11</v>
      </c>
      <c r="B14" s="21" t="s">
        <v>138</v>
      </c>
      <c r="C14" s="21" t="s">
        <v>20</v>
      </c>
      <c r="D14" s="21" t="s">
        <v>30</v>
      </c>
      <c r="E14" s="25" t="s">
        <v>348</v>
      </c>
    </row>
    <row r="15" spans="1:5" s="17" customFormat="1" x14ac:dyDescent="0.2">
      <c r="A15" s="6">
        <v>12</v>
      </c>
      <c r="B15" s="21" t="s">
        <v>295</v>
      </c>
      <c r="C15" s="21" t="s">
        <v>48</v>
      </c>
      <c r="D15" s="21" t="s">
        <v>49</v>
      </c>
      <c r="E15" s="24">
        <v>2009</v>
      </c>
    </row>
    <row r="16" spans="1:5" s="17" customFormat="1" x14ac:dyDescent="0.2">
      <c r="A16" s="6">
        <v>13</v>
      </c>
      <c r="B16" s="21" t="s">
        <v>176</v>
      </c>
      <c r="C16" s="21" t="s">
        <v>15</v>
      </c>
      <c r="D16" s="21" t="s">
        <v>2</v>
      </c>
      <c r="E16" s="21">
        <v>2009</v>
      </c>
    </row>
    <row r="17" spans="1:5" s="17" customFormat="1" x14ac:dyDescent="0.2">
      <c r="A17" s="6">
        <v>14</v>
      </c>
      <c r="B17" s="21" t="s">
        <v>139</v>
      </c>
      <c r="C17" s="21" t="s">
        <v>15</v>
      </c>
      <c r="D17" s="21" t="s">
        <v>2</v>
      </c>
      <c r="E17" s="21">
        <v>2008</v>
      </c>
    </row>
    <row r="18" spans="1:5" x14ac:dyDescent="0.2">
      <c r="A18" s="6">
        <v>15</v>
      </c>
      <c r="B18" s="21" t="s">
        <v>345</v>
      </c>
      <c r="C18" s="21" t="s">
        <v>19</v>
      </c>
      <c r="D18" s="21" t="s">
        <v>5</v>
      </c>
      <c r="E18" s="21">
        <v>2008</v>
      </c>
    </row>
    <row r="19" spans="1:5" x14ac:dyDescent="0.2">
      <c r="A19" s="6">
        <v>16</v>
      </c>
      <c r="B19" s="21" t="s">
        <v>296</v>
      </c>
      <c r="C19" s="21" t="s">
        <v>31</v>
      </c>
      <c r="D19" s="21" t="s">
        <v>32</v>
      </c>
      <c r="E19" s="21">
        <v>2008</v>
      </c>
    </row>
    <row r="20" spans="1:5" x14ac:dyDescent="0.2">
      <c r="A20" s="6">
        <v>17</v>
      </c>
      <c r="B20" s="21" t="s">
        <v>143</v>
      </c>
      <c r="C20" s="21" t="s">
        <v>21</v>
      </c>
      <c r="D20" s="21" t="s">
        <v>35</v>
      </c>
      <c r="E20" s="21">
        <v>2009</v>
      </c>
    </row>
    <row r="21" spans="1:5" x14ac:dyDescent="0.2">
      <c r="A21" s="6">
        <v>18</v>
      </c>
      <c r="B21" s="21" t="s">
        <v>297</v>
      </c>
      <c r="C21" s="21" t="s">
        <v>74</v>
      </c>
      <c r="D21" s="21" t="s">
        <v>75</v>
      </c>
      <c r="E21" s="21">
        <v>2009</v>
      </c>
    </row>
    <row r="22" spans="1:5" x14ac:dyDescent="0.2">
      <c r="A22" s="6">
        <v>19</v>
      </c>
      <c r="B22" s="24" t="s">
        <v>309</v>
      </c>
      <c r="C22" s="24" t="s">
        <v>74</v>
      </c>
      <c r="D22" s="24" t="s">
        <v>75</v>
      </c>
      <c r="E22" s="24">
        <v>2009</v>
      </c>
    </row>
    <row r="23" spans="1:5" x14ac:dyDescent="0.2">
      <c r="A23" s="6">
        <v>20</v>
      </c>
      <c r="B23" s="21" t="s">
        <v>183</v>
      </c>
      <c r="C23" s="21" t="s">
        <v>89</v>
      </c>
      <c r="D23" s="21" t="s">
        <v>90</v>
      </c>
      <c r="E23" s="24">
        <v>2009</v>
      </c>
    </row>
  </sheetData>
  <sortState xmlns:xlrd2="http://schemas.microsoft.com/office/spreadsheetml/2017/richdata2" ref="A4:E23">
    <sortCondition ref="A4:A23"/>
    <sortCondition descending="1" ref="E4:E23"/>
    <sortCondition ref="C4:C23"/>
    <sortCondition ref="D4:D23"/>
  </sortState>
  <mergeCells count="2">
    <mergeCell ref="A1:E1"/>
    <mergeCell ref="C2:D2"/>
  </mergeCells>
  <pageMargins left="0.75" right="0.75" top="1" bottom="1" header="0.5" footer="0.5"/>
  <pageSetup paperSize="9" orientation="portrait" horizontalDpi="360" verticalDpi="360" r:id="rId1"/>
  <headerFooter alignWithMargins="0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Foglio16"/>
  <dimension ref="A1:E16"/>
  <sheetViews>
    <sheetView zoomScale="90" zoomScaleNormal="90" workbookViewId="0">
      <selection activeCell="B27" sqref="B27"/>
    </sheetView>
  </sheetViews>
  <sheetFormatPr defaultColWidth="9.140625" defaultRowHeight="12.75" x14ac:dyDescent="0.2"/>
  <cols>
    <col min="1" max="1" width="4.5703125" style="1" customWidth="1"/>
    <col min="2" max="2" width="29.85546875" style="1" customWidth="1"/>
    <col min="3" max="3" width="8.7109375" style="1" customWidth="1"/>
    <col min="4" max="4" width="31.140625" style="1" bestFit="1" customWidth="1"/>
    <col min="5" max="5" width="11" style="2" bestFit="1" customWidth="1"/>
    <col min="6" max="16384" width="9.140625" style="1"/>
  </cols>
  <sheetData>
    <row r="1" spans="1:5" ht="25.5" customHeight="1" x14ac:dyDescent="0.2">
      <c r="A1" s="30" t="s">
        <v>298</v>
      </c>
      <c r="B1" s="31"/>
      <c r="C1" s="31"/>
      <c r="D1" s="31"/>
      <c r="E1" s="32"/>
    </row>
    <row r="2" spans="1:5" ht="24" x14ac:dyDescent="0.2">
      <c r="A2" s="6"/>
      <c r="B2" s="7" t="s">
        <v>11</v>
      </c>
      <c r="C2" s="28" t="s">
        <v>0</v>
      </c>
      <c r="D2" s="29"/>
      <c r="E2" s="8" t="s">
        <v>23</v>
      </c>
    </row>
    <row r="3" spans="1:5" x14ac:dyDescent="0.2">
      <c r="A3" s="6"/>
      <c r="B3" s="6"/>
      <c r="C3" s="6"/>
      <c r="D3" s="6"/>
      <c r="E3" s="9">
        <f>COUNTIF(E4:E25,"&lt;=2007")</f>
        <v>11</v>
      </c>
    </row>
    <row r="4" spans="1:5" s="17" customFormat="1" x14ac:dyDescent="0.2">
      <c r="A4" s="6">
        <v>1</v>
      </c>
      <c r="B4" s="21" t="s">
        <v>83</v>
      </c>
      <c r="C4" s="21" t="s">
        <v>16</v>
      </c>
      <c r="D4" s="21" t="s">
        <v>3</v>
      </c>
      <c r="E4" s="21">
        <v>2007</v>
      </c>
    </row>
    <row r="5" spans="1:5" s="17" customFormat="1" x14ac:dyDescent="0.2">
      <c r="A5" s="6">
        <v>2</v>
      </c>
      <c r="B5" s="21" t="s">
        <v>145</v>
      </c>
      <c r="C5" s="21" t="s">
        <v>12</v>
      </c>
      <c r="D5" s="21" t="s">
        <v>4</v>
      </c>
      <c r="E5" s="24">
        <v>2007</v>
      </c>
    </row>
    <row r="6" spans="1:5" s="17" customFormat="1" x14ac:dyDescent="0.2">
      <c r="A6" s="6">
        <v>3</v>
      </c>
      <c r="B6" s="21" t="s">
        <v>91</v>
      </c>
      <c r="C6" s="21" t="s">
        <v>24</v>
      </c>
      <c r="D6" s="21" t="s">
        <v>8</v>
      </c>
      <c r="E6" s="25" t="s">
        <v>348</v>
      </c>
    </row>
    <row r="7" spans="1:5" x14ac:dyDescent="0.2">
      <c r="A7" s="6">
        <v>4</v>
      </c>
      <c r="B7" s="21" t="s">
        <v>85</v>
      </c>
      <c r="C7" s="21" t="s">
        <v>26</v>
      </c>
      <c r="D7" s="21" t="s">
        <v>9</v>
      </c>
      <c r="E7" s="21">
        <v>2007</v>
      </c>
    </row>
    <row r="8" spans="1:5" x14ac:dyDescent="0.2">
      <c r="A8" s="6">
        <v>5</v>
      </c>
      <c r="B8" s="21" t="s">
        <v>299</v>
      </c>
      <c r="C8" s="21" t="s">
        <v>18</v>
      </c>
      <c r="D8" s="21" t="s">
        <v>1</v>
      </c>
      <c r="E8" s="21">
        <v>2007</v>
      </c>
    </row>
    <row r="9" spans="1:5" x14ac:dyDescent="0.2">
      <c r="A9" s="6">
        <v>6</v>
      </c>
      <c r="B9" s="21" t="s">
        <v>346</v>
      </c>
      <c r="C9" s="21" t="s">
        <v>19</v>
      </c>
      <c r="D9" s="21" t="s">
        <v>5</v>
      </c>
      <c r="E9" s="21">
        <v>2006</v>
      </c>
    </row>
    <row r="10" spans="1:5" x14ac:dyDescent="0.2">
      <c r="A10" s="6">
        <v>7</v>
      </c>
      <c r="B10" s="21" t="s">
        <v>353</v>
      </c>
      <c r="C10" s="21" t="s">
        <v>27</v>
      </c>
      <c r="D10" s="21" t="s">
        <v>28</v>
      </c>
      <c r="E10" s="21">
        <v>2004</v>
      </c>
    </row>
    <row r="11" spans="1:5" x14ac:dyDescent="0.2">
      <c r="A11" s="6">
        <v>8</v>
      </c>
      <c r="B11" s="21" t="s">
        <v>193</v>
      </c>
      <c r="C11" s="21" t="s">
        <v>27</v>
      </c>
      <c r="D11" s="21" t="s">
        <v>28</v>
      </c>
      <c r="E11" s="21">
        <v>2005</v>
      </c>
    </row>
    <row r="12" spans="1:5" x14ac:dyDescent="0.2">
      <c r="A12" s="6">
        <v>9</v>
      </c>
      <c r="B12" s="21" t="s">
        <v>300</v>
      </c>
      <c r="C12" s="21" t="s">
        <v>31</v>
      </c>
      <c r="D12" s="21" t="s">
        <v>32</v>
      </c>
      <c r="E12" s="21">
        <v>2007</v>
      </c>
    </row>
    <row r="13" spans="1:5" x14ac:dyDescent="0.2">
      <c r="A13" s="6">
        <v>10</v>
      </c>
      <c r="B13" s="21" t="s">
        <v>301</v>
      </c>
      <c r="C13" s="21" t="s">
        <v>31</v>
      </c>
      <c r="D13" s="21" t="s">
        <v>32</v>
      </c>
      <c r="E13" s="21">
        <v>2007</v>
      </c>
    </row>
    <row r="14" spans="1:5" s="17" customFormat="1" x14ac:dyDescent="0.2">
      <c r="A14" s="6">
        <v>11</v>
      </c>
      <c r="B14" s="21" t="s">
        <v>186</v>
      </c>
      <c r="C14" s="21" t="s">
        <v>21</v>
      </c>
      <c r="D14" s="21" t="s">
        <v>35</v>
      </c>
      <c r="E14" s="24">
        <v>2007</v>
      </c>
    </row>
    <row r="15" spans="1:5" s="17" customFormat="1" x14ac:dyDescent="0.2">
      <c r="A15" s="6">
        <v>12</v>
      </c>
      <c r="B15" s="21" t="s">
        <v>146</v>
      </c>
      <c r="C15" s="21" t="s">
        <v>17</v>
      </c>
      <c r="D15" s="21" t="s">
        <v>33</v>
      </c>
      <c r="E15" s="21">
        <v>2007</v>
      </c>
    </row>
    <row r="16" spans="1:5" x14ac:dyDescent="0.2">
      <c r="A16" s="6"/>
      <c r="B16" s="25" t="s">
        <v>338</v>
      </c>
      <c r="C16" s="25" t="s">
        <v>89</v>
      </c>
      <c r="D16" s="25" t="s">
        <v>90</v>
      </c>
      <c r="E16" s="25" t="s">
        <v>350</v>
      </c>
    </row>
  </sheetData>
  <sortState xmlns:xlrd2="http://schemas.microsoft.com/office/spreadsheetml/2017/richdata2" ref="A4:E15">
    <sortCondition ref="A4:A15"/>
    <sortCondition ref="C4:C15"/>
    <sortCondition ref="B4:B15"/>
    <sortCondition descending="1" ref="E4:E15"/>
  </sortState>
  <mergeCells count="2">
    <mergeCell ref="A1:E1"/>
    <mergeCell ref="C2:D2"/>
  </mergeCells>
  <pageMargins left="0.75" right="0.75" top="1" bottom="1" header="0.5" footer="0.5"/>
  <pageSetup paperSize="9" orientation="portrait" horizontalDpi="360" verticalDpi="360" r:id="rId1"/>
  <headerFooter alignWithMargins="0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Foglio17"/>
  <dimension ref="A1:G4"/>
  <sheetViews>
    <sheetView zoomScale="90" zoomScaleNormal="90" workbookViewId="0">
      <selection sqref="A1:E1"/>
    </sheetView>
  </sheetViews>
  <sheetFormatPr defaultColWidth="9.140625" defaultRowHeight="12.75" x14ac:dyDescent="0.2"/>
  <cols>
    <col min="1" max="1" width="4.5703125" style="1" customWidth="1"/>
    <col min="2" max="2" width="27.85546875" style="1" customWidth="1"/>
    <col min="3" max="3" width="8.7109375" style="1" customWidth="1"/>
    <col min="4" max="4" width="34.140625" style="1" bestFit="1" customWidth="1"/>
    <col min="5" max="5" width="10.7109375" style="2" customWidth="1"/>
    <col min="6" max="16384" width="9.140625" style="1"/>
  </cols>
  <sheetData>
    <row r="1" spans="1:7" ht="25.5" customHeight="1" x14ac:dyDescent="0.2">
      <c r="A1" s="30" t="s">
        <v>302</v>
      </c>
      <c r="B1" s="31"/>
      <c r="C1" s="31"/>
      <c r="D1" s="31"/>
      <c r="E1" s="32"/>
      <c r="G1" s="10"/>
    </row>
    <row r="2" spans="1:7" ht="24" x14ac:dyDescent="0.2">
      <c r="A2" s="6"/>
      <c r="B2" s="7" t="s">
        <v>11</v>
      </c>
      <c r="C2" s="28" t="s">
        <v>0</v>
      </c>
      <c r="D2" s="29"/>
      <c r="E2" s="8" t="s">
        <v>23</v>
      </c>
    </row>
    <row r="3" spans="1:7" x14ac:dyDescent="0.2">
      <c r="A3" s="6"/>
      <c r="B3" s="6"/>
      <c r="C3" s="6"/>
      <c r="D3" s="6"/>
      <c r="E3" s="9">
        <f>COUNTIF(E4:E12,"2013")+COUNTIF(E4:E12,"2012")</f>
        <v>0</v>
      </c>
    </row>
    <row r="4" spans="1:7" x14ac:dyDescent="0.2">
      <c r="A4" s="6"/>
      <c r="B4" s="5"/>
      <c r="C4" s="4"/>
      <c r="D4" s="4"/>
      <c r="E4" s="4"/>
    </row>
  </sheetData>
  <sortState xmlns:xlrd2="http://schemas.microsoft.com/office/spreadsheetml/2017/richdata2" ref="B4:E5">
    <sortCondition ref="C4:C5"/>
    <sortCondition ref="B4:B5"/>
  </sortState>
  <mergeCells count="2">
    <mergeCell ref="A1:E1"/>
    <mergeCell ref="C2:D2"/>
  </mergeCells>
  <phoneticPr fontId="3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oglio18"/>
  <dimension ref="A1:G6"/>
  <sheetViews>
    <sheetView zoomScale="90" zoomScaleNormal="90" workbookViewId="0">
      <selection sqref="A1:E1"/>
    </sheetView>
  </sheetViews>
  <sheetFormatPr defaultColWidth="9.140625" defaultRowHeight="12.75" x14ac:dyDescent="0.2"/>
  <cols>
    <col min="1" max="1" width="4.5703125" style="1" customWidth="1"/>
    <col min="2" max="2" width="28.5703125" style="1" customWidth="1"/>
    <col min="3" max="3" width="8.7109375" style="1" customWidth="1"/>
    <col min="4" max="4" width="34.140625" style="1" bestFit="1" customWidth="1"/>
    <col min="5" max="5" width="10.7109375" style="2" customWidth="1"/>
    <col min="6" max="16384" width="9.140625" style="1"/>
  </cols>
  <sheetData>
    <row r="1" spans="1:7" ht="25.5" customHeight="1" x14ac:dyDescent="0.2">
      <c r="A1" s="30" t="s">
        <v>303</v>
      </c>
      <c r="B1" s="31"/>
      <c r="C1" s="31"/>
      <c r="D1" s="31"/>
      <c r="E1" s="32"/>
    </row>
    <row r="2" spans="1:7" ht="24" x14ac:dyDescent="0.2">
      <c r="A2" s="6"/>
      <c r="B2" s="7" t="s">
        <v>11</v>
      </c>
      <c r="C2" s="28" t="s">
        <v>0</v>
      </c>
      <c r="D2" s="29"/>
      <c r="E2" s="8" t="s">
        <v>23</v>
      </c>
    </row>
    <row r="3" spans="1:7" x14ac:dyDescent="0.2">
      <c r="A3" s="6"/>
      <c r="B3" s="6"/>
      <c r="C3" s="6"/>
      <c r="D3" s="6"/>
      <c r="E3" s="9">
        <f>COUNTIF(E4:E7,"2011")+COUNTIF(E4:E7,"2012")</f>
        <v>3</v>
      </c>
    </row>
    <row r="4" spans="1:7" s="17" customFormat="1" x14ac:dyDescent="0.2">
      <c r="A4" s="6">
        <v>1</v>
      </c>
      <c r="B4" s="21" t="s">
        <v>126</v>
      </c>
      <c r="C4" s="21" t="s">
        <v>18</v>
      </c>
      <c r="D4" s="21" t="s">
        <v>1</v>
      </c>
      <c r="E4" s="21">
        <v>2011</v>
      </c>
    </row>
    <row r="5" spans="1:7" s="17" customFormat="1" x14ac:dyDescent="0.2">
      <c r="A5" s="6">
        <v>2</v>
      </c>
      <c r="B5" s="21" t="s">
        <v>60</v>
      </c>
      <c r="C5" s="21" t="s">
        <v>31</v>
      </c>
      <c r="D5" s="21" t="s">
        <v>32</v>
      </c>
      <c r="E5" s="21">
        <v>2011</v>
      </c>
    </row>
    <row r="6" spans="1:7" x14ac:dyDescent="0.2">
      <c r="A6" s="6">
        <v>3</v>
      </c>
      <c r="B6" s="21" t="s">
        <v>117</v>
      </c>
      <c r="C6" s="21" t="s">
        <v>74</v>
      </c>
      <c r="D6" s="21" t="s">
        <v>75</v>
      </c>
      <c r="E6" s="21">
        <v>2012</v>
      </c>
      <c r="G6" s="17"/>
    </row>
  </sheetData>
  <sortState xmlns:xlrd2="http://schemas.microsoft.com/office/spreadsheetml/2017/richdata2" ref="B4:E6">
    <sortCondition ref="C4:C6"/>
    <sortCondition ref="B4:B6"/>
  </sortState>
  <mergeCells count="2">
    <mergeCell ref="A1:E1"/>
    <mergeCell ref="C2:D2"/>
  </mergeCells>
  <phoneticPr fontId="3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019C81-423E-4F5C-8072-93733F8D6786}">
  <sheetPr codeName="Foglio19"/>
  <dimension ref="A1:G23"/>
  <sheetViews>
    <sheetView tabSelected="1" zoomScale="90" zoomScaleNormal="90" workbookViewId="0">
      <selection sqref="A1:E1"/>
    </sheetView>
  </sheetViews>
  <sheetFormatPr defaultColWidth="9.140625" defaultRowHeight="12.75" x14ac:dyDescent="0.2"/>
  <cols>
    <col min="1" max="1" width="4.5703125" style="1" customWidth="1"/>
    <col min="2" max="2" width="25.42578125" style="1" customWidth="1"/>
    <col min="3" max="3" width="8.7109375" style="1" customWidth="1"/>
    <col min="4" max="4" width="31.140625" style="1" bestFit="1" customWidth="1"/>
    <col min="5" max="5" width="10.7109375" style="2" customWidth="1"/>
    <col min="6" max="16384" width="9.140625" style="1"/>
  </cols>
  <sheetData>
    <row r="1" spans="1:7" ht="25.5" customHeight="1" x14ac:dyDescent="0.2">
      <c r="A1" s="30" t="s">
        <v>306</v>
      </c>
      <c r="B1" s="31"/>
      <c r="C1" s="31"/>
      <c r="D1" s="31"/>
      <c r="E1" s="32"/>
    </row>
    <row r="2" spans="1:7" ht="24" x14ac:dyDescent="0.2">
      <c r="A2" s="6"/>
      <c r="B2" s="7" t="s">
        <v>11</v>
      </c>
      <c r="C2" s="28" t="s">
        <v>0</v>
      </c>
      <c r="D2" s="29"/>
      <c r="E2" s="8" t="s">
        <v>23</v>
      </c>
      <c r="G2" s="10"/>
    </row>
    <row r="3" spans="1:7" x14ac:dyDescent="0.2">
      <c r="A3" s="6"/>
      <c r="B3" s="6"/>
      <c r="C3" s="6"/>
      <c r="D3" s="6"/>
      <c r="E3" s="9">
        <f>COUNTIF(E4:E34,"2009")+COUNTIF(E4:E34,"2008")+COUNTIF(E4:E34,"2010")</f>
        <v>19</v>
      </c>
      <c r="G3" s="10"/>
    </row>
    <row r="4" spans="1:7" x14ac:dyDescent="0.2">
      <c r="A4" s="6">
        <v>1</v>
      </c>
      <c r="B4" s="24" t="s">
        <v>76</v>
      </c>
      <c r="C4" s="24" t="s">
        <v>13</v>
      </c>
      <c r="D4" s="24" t="s">
        <v>6</v>
      </c>
      <c r="E4" s="24">
        <v>2009</v>
      </c>
      <c r="G4" s="10"/>
    </row>
    <row r="5" spans="1:7" x14ac:dyDescent="0.2">
      <c r="A5" s="6">
        <v>2</v>
      </c>
      <c r="B5" s="24" t="s">
        <v>77</v>
      </c>
      <c r="C5" s="24" t="s">
        <v>13</v>
      </c>
      <c r="D5" s="24" t="s">
        <v>6</v>
      </c>
      <c r="E5" s="24">
        <v>2009</v>
      </c>
      <c r="G5" s="10"/>
    </row>
    <row r="6" spans="1:7" x14ac:dyDescent="0.2">
      <c r="A6" s="6">
        <v>3</v>
      </c>
      <c r="B6" s="21" t="s">
        <v>170</v>
      </c>
      <c r="C6" s="21" t="s">
        <v>13</v>
      </c>
      <c r="D6" s="21" t="s">
        <v>6</v>
      </c>
      <c r="E6" s="21">
        <v>2010</v>
      </c>
    </row>
    <row r="7" spans="1:7" x14ac:dyDescent="0.2">
      <c r="A7" s="6">
        <v>4</v>
      </c>
      <c r="B7" s="24" t="s">
        <v>122</v>
      </c>
      <c r="C7" s="24" t="s">
        <v>36</v>
      </c>
      <c r="D7" s="24" t="s">
        <v>37</v>
      </c>
      <c r="E7" s="24">
        <v>2010</v>
      </c>
    </row>
    <row r="8" spans="1:7" x14ac:dyDescent="0.2">
      <c r="A8" s="6">
        <v>5</v>
      </c>
      <c r="B8" s="21" t="s">
        <v>137</v>
      </c>
      <c r="C8" s="21" t="s">
        <v>36</v>
      </c>
      <c r="D8" s="21" t="s">
        <v>37</v>
      </c>
      <c r="E8" s="24">
        <v>2009</v>
      </c>
    </row>
    <row r="9" spans="1:7" x14ac:dyDescent="0.2">
      <c r="A9" s="6">
        <v>6</v>
      </c>
      <c r="B9" s="21" t="s">
        <v>58</v>
      </c>
      <c r="C9" s="21" t="s">
        <v>36</v>
      </c>
      <c r="D9" s="21" t="s">
        <v>37</v>
      </c>
      <c r="E9" s="21">
        <v>2010</v>
      </c>
    </row>
    <row r="10" spans="1:7" x14ac:dyDescent="0.2">
      <c r="A10" s="6">
        <v>7</v>
      </c>
      <c r="B10" s="24" t="s">
        <v>191</v>
      </c>
      <c r="C10" s="24" t="s">
        <v>24</v>
      </c>
      <c r="D10" s="24" t="s">
        <v>8</v>
      </c>
      <c r="E10" s="24">
        <v>2008</v>
      </c>
    </row>
    <row r="11" spans="1:7" x14ac:dyDescent="0.2">
      <c r="A11" s="6">
        <v>8</v>
      </c>
      <c r="B11" s="24" t="s">
        <v>100</v>
      </c>
      <c r="C11" s="24" t="s">
        <v>24</v>
      </c>
      <c r="D11" s="24" t="s">
        <v>8</v>
      </c>
      <c r="E11" s="24">
        <v>2009</v>
      </c>
    </row>
    <row r="12" spans="1:7" x14ac:dyDescent="0.2">
      <c r="A12" s="6">
        <v>9</v>
      </c>
      <c r="B12" s="24" t="s">
        <v>156</v>
      </c>
      <c r="C12" s="24" t="s">
        <v>24</v>
      </c>
      <c r="D12" s="24" t="s">
        <v>8</v>
      </c>
      <c r="E12" s="24">
        <v>2009</v>
      </c>
    </row>
    <row r="13" spans="1:7" x14ac:dyDescent="0.2">
      <c r="A13" s="6">
        <v>10</v>
      </c>
      <c r="B13" s="24" t="s">
        <v>86</v>
      </c>
      <c r="C13" s="24" t="s">
        <v>48</v>
      </c>
      <c r="D13" s="24" t="s">
        <v>49</v>
      </c>
      <c r="E13" s="24">
        <v>2008</v>
      </c>
    </row>
    <row r="14" spans="1:7" x14ac:dyDescent="0.2">
      <c r="A14" s="6">
        <v>11</v>
      </c>
      <c r="B14" s="24" t="s">
        <v>128</v>
      </c>
      <c r="C14" s="24" t="s">
        <v>27</v>
      </c>
      <c r="D14" s="24" t="s">
        <v>28</v>
      </c>
      <c r="E14" s="24">
        <v>2010</v>
      </c>
    </row>
    <row r="15" spans="1:7" x14ac:dyDescent="0.2">
      <c r="A15" s="6">
        <v>12</v>
      </c>
      <c r="B15" s="24" t="s">
        <v>307</v>
      </c>
      <c r="C15" s="24" t="s">
        <v>27</v>
      </c>
      <c r="D15" s="24" t="s">
        <v>28</v>
      </c>
      <c r="E15" s="24">
        <v>2008</v>
      </c>
    </row>
    <row r="16" spans="1:7" x14ac:dyDescent="0.2">
      <c r="A16" s="6">
        <v>13</v>
      </c>
      <c r="B16" s="24" t="s">
        <v>140</v>
      </c>
      <c r="C16" s="24" t="s">
        <v>27</v>
      </c>
      <c r="D16" s="24" t="s">
        <v>28</v>
      </c>
      <c r="E16" s="24">
        <v>2009</v>
      </c>
    </row>
    <row r="17" spans="1:5" x14ac:dyDescent="0.2">
      <c r="A17" s="6">
        <v>14</v>
      </c>
      <c r="B17" s="24" t="s">
        <v>354</v>
      </c>
      <c r="C17" s="24" t="s">
        <v>27</v>
      </c>
      <c r="D17" s="24" t="s">
        <v>28</v>
      </c>
      <c r="E17" s="26" t="s">
        <v>348</v>
      </c>
    </row>
    <row r="18" spans="1:5" x14ac:dyDescent="0.2">
      <c r="A18" s="6">
        <v>15</v>
      </c>
      <c r="B18" s="24" t="s">
        <v>308</v>
      </c>
      <c r="C18" s="24" t="s">
        <v>209</v>
      </c>
      <c r="D18" s="24" t="s">
        <v>210</v>
      </c>
      <c r="E18" s="24">
        <v>2010</v>
      </c>
    </row>
    <row r="19" spans="1:5" x14ac:dyDescent="0.2">
      <c r="A19" s="6">
        <v>16</v>
      </c>
      <c r="B19" s="24" t="s">
        <v>130</v>
      </c>
      <c r="C19" s="24" t="s">
        <v>21</v>
      </c>
      <c r="D19" s="24" t="s">
        <v>35</v>
      </c>
      <c r="E19" s="24">
        <v>2010</v>
      </c>
    </row>
    <row r="20" spans="1:5" x14ac:dyDescent="0.2">
      <c r="A20" s="6">
        <v>17</v>
      </c>
      <c r="B20" s="24" t="s">
        <v>142</v>
      </c>
      <c r="C20" s="24" t="s">
        <v>21</v>
      </c>
      <c r="D20" s="24" t="s">
        <v>35</v>
      </c>
      <c r="E20" s="24">
        <v>2008</v>
      </c>
    </row>
    <row r="21" spans="1:5" x14ac:dyDescent="0.2">
      <c r="A21" s="6">
        <v>18</v>
      </c>
      <c r="B21" s="24" t="s">
        <v>178</v>
      </c>
      <c r="C21" s="24" t="s">
        <v>165</v>
      </c>
      <c r="D21" s="24" t="s">
        <v>166</v>
      </c>
      <c r="E21" s="24">
        <v>2010</v>
      </c>
    </row>
    <row r="22" spans="1:5" x14ac:dyDescent="0.2">
      <c r="A22" s="6">
        <v>19</v>
      </c>
      <c r="B22" s="24" t="s">
        <v>82</v>
      </c>
      <c r="C22" s="24" t="s">
        <v>25</v>
      </c>
      <c r="D22" s="24" t="s">
        <v>34</v>
      </c>
      <c r="E22" s="24">
        <v>2009</v>
      </c>
    </row>
    <row r="23" spans="1:5" x14ac:dyDescent="0.2">
      <c r="A23" s="6">
        <v>20</v>
      </c>
      <c r="B23" s="24" t="s">
        <v>65</v>
      </c>
      <c r="C23" s="24" t="s">
        <v>25</v>
      </c>
      <c r="D23" s="24" t="s">
        <v>34</v>
      </c>
      <c r="E23" s="24">
        <v>2009</v>
      </c>
    </row>
  </sheetData>
  <sortState xmlns:xlrd2="http://schemas.microsoft.com/office/spreadsheetml/2017/richdata2" ref="A4:G21">
    <sortCondition ref="A4:A21"/>
    <sortCondition descending="1" ref="E4:E21"/>
    <sortCondition ref="C4:C21"/>
    <sortCondition ref="B4:B21"/>
  </sortState>
  <mergeCells count="2">
    <mergeCell ref="A1:E1"/>
    <mergeCell ref="C2:D2"/>
  </mergeCells>
  <phoneticPr fontId="16" type="noConversion"/>
  <pageMargins left="0.75" right="0.75" top="1" bottom="1" header="0.5" footer="0.5"/>
  <pageSetup paperSize="9" orientation="portrait" horizontalDpi="300" verticalDpi="30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20D17E-8C02-4BBA-97DE-796FC104BA88}">
  <sheetPr codeName="Foglio2"/>
  <dimension ref="A1:F9"/>
  <sheetViews>
    <sheetView zoomScale="90" zoomScaleNormal="90" workbookViewId="0">
      <selection sqref="A1:E1"/>
    </sheetView>
  </sheetViews>
  <sheetFormatPr defaultColWidth="9.140625" defaultRowHeight="12.75" x14ac:dyDescent="0.2"/>
  <cols>
    <col min="1" max="1" width="4.5703125" style="1" customWidth="1"/>
    <col min="2" max="2" width="26.85546875" style="1" bestFit="1" customWidth="1"/>
    <col min="3" max="3" width="8.7109375" style="1" customWidth="1"/>
    <col min="4" max="4" width="34.140625" style="1" bestFit="1" customWidth="1"/>
    <col min="5" max="5" width="8.7109375" style="2" customWidth="1"/>
    <col min="6" max="16384" width="9.140625" style="1"/>
  </cols>
  <sheetData>
    <row r="1" spans="1:6" ht="25.5" customHeight="1" x14ac:dyDescent="0.2">
      <c r="A1" s="30" t="s">
        <v>205</v>
      </c>
      <c r="B1" s="31"/>
      <c r="C1" s="31"/>
      <c r="D1" s="31"/>
      <c r="E1" s="32"/>
    </row>
    <row r="2" spans="1:6" ht="22.5" customHeight="1" x14ac:dyDescent="0.2">
      <c r="A2" s="6"/>
      <c r="B2" s="7" t="s">
        <v>11</v>
      </c>
      <c r="C2" s="28" t="s">
        <v>0</v>
      </c>
      <c r="D2" s="29"/>
      <c r="E2" s="8" t="s">
        <v>23</v>
      </c>
    </row>
    <row r="3" spans="1:6" x14ac:dyDescent="0.2">
      <c r="A3" s="6"/>
      <c r="B3" s="6"/>
      <c r="C3" s="6"/>
      <c r="D3" s="6"/>
      <c r="E3" s="9">
        <f>COUNTIF(E4:E27,"2014")+COUNTIF(E4:E27,"2015")</f>
        <v>6</v>
      </c>
    </row>
    <row r="4" spans="1:6" x14ac:dyDescent="0.2">
      <c r="A4" s="6">
        <v>1</v>
      </c>
      <c r="B4" s="21" t="s">
        <v>157</v>
      </c>
      <c r="C4" s="21" t="s">
        <v>22</v>
      </c>
      <c r="D4" s="21" t="s">
        <v>7</v>
      </c>
      <c r="E4" s="21">
        <v>2014</v>
      </c>
      <c r="F4" s="3"/>
    </row>
    <row r="5" spans="1:6" x14ac:dyDescent="0.2">
      <c r="A5" s="6">
        <v>2</v>
      </c>
      <c r="B5" s="21" t="s">
        <v>158</v>
      </c>
      <c r="C5" s="21" t="s">
        <v>22</v>
      </c>
      <c r="D5" s="21" t="s">
        <v>7</v>
      </c>
      <c r="E5" s="21">
        <v>2014</v>
      </c>
      <c r="F5" s="3"/>
    </row>
    <row r="6" spans="1:6" x14ac:dyDescent="0.2">
      <c r="A6" s="6">
        <v>3</v>
      </c>
      <c r="B6" s="21" t="s">
        <v>206</v>
      </c>
      <c r="C6" s="21" t="s">
        <v>51</v>
      </c>
      <c r="D6" s="21" t="s">
        <v>52</v>
      </c>
      <c r="E6" s="21">
        <v>2015</v>
      </c>
      <c r="F6" s="3"/>
    </row>
    <row r="7" spans="1:6" x14ac:dyDescent="0.2">
      <c r="A7" s="6">
        <v>4</v>
      </c>
      <c r="B7" s="21" t="s">
        <v>207</v>
      </c>
      <c r="C7" s="21" t="s">
        <v>12</v>
      </c>
      <c r="D7" s="21" t="s">
        <v>4</v>
      </c>
      <c r="E7" s="21">
        <v>2014</v>
      </c>
      <c r="F7" s="3"/>
    </row>
    <row r="8" spans="1:6" x14ac:dyDescent="0.2">
      <c r="A8" s="6">
        <v>5</v>
      </c>
      <c r="B8" s="21" t="s">
        <v>211</v>
      </c>
      <c r="C8" s="21" t="s">
        <v>21</v>
      </c>
      <c r="D8" s="21" t="s">
        <v>35</v>
      </c>
      <c r="E8" s="21">
        <v>2014</v>
      </c>
      <c r="F8" s="22"/>
    </row>
    <row r="9" spans="1:6" x14ac:dyDescent="0.2">
      <c r="A9" s="6">
        <v>6</v>
      </c>
      <c r="B9" s="21" t="s">
        <v>212</v>
      </c>
      <c r="C9" s="21" t="s">
        <v>74</v>
      </c>
      <c r="D9" s="21" t="s">
        <v>75</v>
      </c>
      <c r="E9" s="21">
        <v>2015</v>
      </c>
    </row>
  </sheetData>
  <mergeCells count="2">
    <mergeCell ref="A1:E1"/>
    <mergeCell ref="C2:D2"/>
  </mergeCells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Foglio20"/>
  <dimension ref="A1:G13"/>
  <sheetViews>
    <sheetView zoomScale="90" zoomScaleNormal="90" workbookViewId="0">
      <selection sqref="A1:E1"/>
    </sheetView>
  </sheetViews>
  <sheetFormatPr defaultColWidth="9.140625" defaultRowHeight="12.75" x14ac:dyDescent="0.2"/>
  <cols>
    <col min="1" max="1" width="4.5703125" style="1" customWidth="1"/>
    <col min="2" max="2" width="28.28515625" style="1" customWidth="1"/>
    <col min="3" max="3" width="8.7109375" style="1" customWidth="1"/>
    <col min="4" max="4" width="34.140625" style="1" bestFit="1" customWidth="1"/>
    <col min="5" max="5" width="10.7109375" style="2" customWidth="1"/>
    <col min="6" max="16384" width="9.140625" style="1"/>
  </cols>
  <sheetData>
    <row r="1" spans="1:7" ht="25.5" customHeight="1" x14ac:dyDescent="0.2">
      <c r="A1" s="30" t="s">
        <v>310</v>
      </c>
      <c r="B1" s="31"/>
      <c r="C1" s="31"/>
      <c r="D1" s="31"/>
      <c r="E1" s="32"/>
    </row>
    <row r="2" spans="1:7" ht="24" x14ac:dyDescent="0.2">
      <c r="A2" s="6"/>
      <c r="B2" s="7" t="s">
        <v>11</v>
      </c>
      <c r="C2" s="28" t="s">
        <v>0</v>
      </c>
      <c r="D2" s="29"/>
      <c r="E2" s="8" t="s">
        <v>23</v>
      </c>
      <c r="G2" s="10"/>
    </row>
    <row r="3" spans="1:7" x14ac:dyDescent="0.2">
      <c r="A3" s="6"/>
      <c r="B3" s="6"/>
      <c r="C3" s="6"/>
      <c r="D3" s="6"/>
      <c r="E3" s="9">
        <f>COUNTIF(E4:E15,"&lt;=2007")</f>
        <v>9</v>
      </c>
      <c r="G3" s="10"/>
    </row>
    <row r="4" spans="1:7" s="17" customFormat="1" x14ac:dyDescent="0.2">
      <c r="A4" s="6">
        <v>1</v>
      </c>
      <c r="B4" s="21" t="s">
        <v>311</v>
      </c>
      <c r="C4" s="21" t="s">
        <v>22</v>
      </c>
      <c r="D4" s="21" t="s">
        <v>7</v>
      </c>
      <c r="E4" s="24">
        <v>2005</v>
      </c>
    </row>
    <row r="5" spans="1:7" s="17" customFormat="1" x14ac:dyDescent="0.2">
      <c r="A5" s="6">
        <v>2</v>
      </c>
      <c r="B5" s="21" t="s">
        <v>349</v>
      </c>
      <c r="C5" s="21" t="s">
        <v>12</v>
      </c>
      <c r="D5" s="21" t="s">
        <v>4</v>
      </c>
      <c r="E5" s="26" t="s">
        <v>348</v>
      </c>
    </row>
    <row r="6" spans="1:7" x14ac:dyDescent="0.2">
      <c r="A6" s="6">
        <v>3</v>
      </c>
      <c r="B6" s="21" t="s">
        <v>312</v>
      </c>
      <c r="C6" s="21" t="s">
        <v>36</v>
      </c>
      <c r="D6" s="21" t="s">
        <v>37</v>
      </c>
      <c r="E6" s="21">
        <v>2002</v>
      </c>
    </row>
    <row r="7" spans="1:7" x14ac:dyDescent="0.2">
      <c r="A7" s="6">
        <v>4</v>
      </c>
      <c r="B7" s="21" t="s">
        <v>313</v>
      </c>
      <c r="C7" s="21" t="s">
        <v>44</v>
      </c>
      <c r="D7" s="21" t="s">
        <v>45</v>
      </c>
      <c r="E7" s="21">
        <v>2006</v>
      </c>
    </row>
    <row r="8" spans="1:7" s="17" customFormat="1" x14ac:dyDescent="0.2">
      <c r="A8" s="6">
        <v>5</v>
      </c>
      <c r="B8" s="21" t="s">
        <v>314</v>
      </c>
      <c r="C8" s="21" t="s">
        <v>44</v>
      </c>
      <c r="D8" s="21" t="s">
        <v>45</v>
      </c>
      <c r="E8" s="21">
        <v>2005</v>
      </c>
      <c r="G8" s="1"/>
    </row>
    <row r="9" spans="1:7" s="17" customFormat="1" x14ac:dyDescent="0.2">
      <c r="A9" s="6">
        <v>6</v>
      </c>
      <c r="B9" s="21" t="s">
        <v>315</v>
      </c>
      <c r="C9" s="21" t="s">
        <v>44</v>
      </c>
      <c r="D9" s="21" t="s">
        <v>45</v>
      </c>
      <c r="E9" s="24">
        <v>2005</v>
      </c>
      <c r="G9" s="1"/>
    </row>
    <row r="10" spans="1:7" s="17" customFormat="1" x14ac:dyDescent="0.2">
      <c r="A10" s="6">
        <v>7</v>
      </c>
      <c r="B10" s="21" t="s">
        <v>73</v>
      </c>
      <c r="C10" s="21" t="s">
        <v>48</v>
      </c>
      <c r="D10" s="21" t="s">
        <v>49</v>
      </c>
      <c r="E10" s="24">
        <v>2005</v>
      </c>
      <c r="G10" s="1"/>
    </row>
    <row r="11" spans="1:7" s="17" customFormat="1" x14ac:dyDescent="0.2">
      <c r="A11" s="6">
        <v>8</v>
      </c>
      <c r="B11" s="21" t="s">
        <v>316</v>
      </c>
      <c r="C11" s="21" t="s">
        <v>27</v>
      </c>
      <c r="D11" s="21" t="s">
        <v>28</v>
      </c>
      <c r="E11" s="24">
        <v>2007</v>
      </c>
      <c r="G11" s="1"/>
    </row>
    <row r="12" spans="1:7" s="17" customFormat="1" x14ac:dyDescent="0.2">
      <c r="A12" s="6">
        <v>9</v>
      </c>
      <c r="B12" s="21" t="s">
        <v>317</v>
      </c>
      <c r="C12" s="21" t="s">
        <v>31</v>
      </c>
      <c r="D12" s="21" t="s">
        <v>32</v>
      </c>
      <c r="E12" s="21">
        <v>2007</v>
      </c>
      <c r="G12" s="1"/>
    </row>
    <row r="13" spans="1:7" s="17" customFormat="1" x14ac:dyDescent="0.2">
      <c r="A13" s="6">
        <v>10</v>
      </c>
      <c r="B13" s="21" t="s">
        <v>147</v>
      </c>
      <c r="C13" s="21" t="s">
        <v>17</v>
      </c>
      <c r="D13" s="21" t="s">
        <v>33</v>
      </c>
      <c r="E13" s="21">
        <v>2006</v>
      </c>
      <c r="G13" s="1"/>
    </row>
  </sheetData>
  <sortState xmlns:xlrd2="http://schemas.microsoft.com/office/spreadsheetml/2017/richdata2" ref="A4:G13">
    <sortCondition ref="A4:A13"/>
    <sortCondition ref="C4:C13"/>
    <sortCondition ref="B4:B13"/>
    <sortCondition descending="1" ref="E4:E13"/>
  </sortState>
  <mergeCells count="2">
    <mergeCell ref="A1:E1"/>
    <mergeCell ref="C2:D2"/>
  </mergeCells>
  <phoneticPr fontId="3" type="noConversion"/>
  <pageMargins left="0.75" right="0.75" top="1" bottom="1" header="0.5" footer="0.5"/>
  <pageSetup paperSize="9" orientation="portrait" horizontalDpi="300" verticalDpi="300" r:id="rId1"/>
  <headerFooter alignWithMargins="0"/>
  <legacy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Foglio21"/>
  <dimension ref="A1:G4"/>
  <sheetViews>
    <sheetView zoomScale="90" zoomScaleNormal="90" workbookViewId="0">
      <selection sqref="A1:E1"/>
    </sheetView>
  </sheetViews>
  <sheetFormatPr defaultColWidth="9.140625" defaultRowHeight="12.75" x14ac:dyDescent="0.2"/>
  <cols>
    <col min="1" max="1" width="4.5703125" style="1" customWidth="1"/>
    <col min="2" max="2" width="30.7109375" style="1" customWidth="1"/>
    <col min="3" max="3" width="8.7109375" style="1" customWidth="1"/>
    <col min="4" max="4" width="28.42578125" style="1" customWidth="1"/>
    <col min="5" max="5" width="10.7109375" style="2" customWidth="1"/>
    <col min="6" max="16384" width="9.140625" style="1"/>
  </cols>
  <sheetData>
    <row r="1" spans="1:7" ht="25.5" customHeight="1" x14ac:dyDescent="0.2">
      <c r="A1" s="30" t="s">
        <v>318</v>
      </c>
      <c r="B1" s="31"/>
      <c r="C1" s="31"/>
      <c r="D1" s="31"/>
      <c r="E1" s="32"/>
    </row>
    <row r="2" spans="1:7" ht="24" x14ac:dyDescent="0.2">
      <c r="A2" s="6"/>
      <c r="B2" s="7" t="s">
        <v>11</v>
      </c>
      <c r="C2" s="28" t="s">
        <v>0</v>
      </c>
      <c r="D2" s="29"/>
      <c r="E2" s="8" t="s">
        <v>23</v>
      </c>
      <c r="G2" s="10"/>
    </row>
    <row r="3" spans="1:7" x14ac:dyDescent="0.2">
      <c r="A3" s="6"/>
      <c r="B3" s="6"/>
      <c r="C3" s="6"/>
      <c r="D3" s="6"/>
      <c r="E3" s="9">
        <f>COUNTIF(E4:E13,"2013")+COUNTIF(E4:E13,"2012")+COUNTIF(E4:E13,"2011")</f>
        <v>1</v>
      </c>
      <c r="G3" s="10"/>
    </row>
    <row r="4" spans="1:7" x14ac:dyDescent="0.2">
      <c r="A4" s="6">
        <v>1</v>
      </c>
      <c r="B4" s="24" t="s">
        <v>59</v>
      </c>
      <c r="C4" s="24" t="s">
        <v>48</v>
      </c>
      <c r="D4" s="24" t="s">
        <v>49</v>
      </c>
      <c r="E4" s="24">
        <v>2011</v>
      </c>
      <c r="G4" s="10"/>
    </row>
  </sheetData>
  <sortState xmlns:xlrd2="http://schemas.microsoft.com/office/spreadsheetml/2017/richdata2" ref="A4:G4">
    <sortCondition ref="A4"/>
    <sortCondition ref="C4"/>
    <sortCondition ref="B4"/>
    <sortCondition descending="1" ref="E4"/>
  </sortState>
  <mergeCells count="2">
    <mergeCell ref="A1:E1"/>
    <mergeCell ref="C2:D2"/>
  </mergeCells>
  <phoneticPr fontId="3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Foglio22"/>
  <dimension ref="A1:G17"/>
  <sheetViews>
    <sheetView zoomScale="90" zoomScaleNormal="90" workbookViewId="0">
      <selection activeCell="D28" sqref="D28"/>
    </sheetView>
  </sheetViews>
  <sheetFormatPr defaultColWidth="9.140625" defaultRowHeight="12.75" x14ac:dyDescent="0.2"/>
  <cols>
    <col min="1" max="1" width="4.5703125" style="1" customWidth="1"/>
    <col min="2" max="2" width="28" style="1" customWidth="1"/>
    <col min="3" max="3" width="8.7109375" style="1" customWidth="1"/>
    <col min="4" max="4" width="34.140625" style="1" bestFit="1" customWidth="1"/>
    <col min="5" max="5" width="10.7109375" style="2" customWidth="1"/>
    <col min="6" max="16384" width="9.140625" style="1"/>
  </cols>
  <sheetData>
    <row r="1" spans="1:7" ht="25.5" customHeight="1" x14ac:dyDescent="0.2">
      <c r="A1" s="30" t="s">
        <v>322</v>
      </c>
      <c r="B1" s="31"/>
      <c r="C1" s="31"/>
      <c r="D1" s="31"/>
      <c r="E1" s="32"/>
    </row>
    <row r="2" spans="1:7" ht="24" x14ac:dyDescent="0.2">
      <c r="A2" s="6"/>
      <c r="B2" s="7" t="s">
        <v>11</v>
      </c>
      <c r="C2" s="28" t="s">
        <v>0</v>
      </c>
      <c r="D2" s="29"/>
      <c r="E2" s="8" t="s">
        <v>23</v>
      </c>
      <c r="G2" s="10"/>
    </row>
    <row r="3" spans="1:7" x14ac:dyDescent="0.2">
      <c r="A3" s="6"/>
      <c r="B3" s="6"/>
      <c r="C3" s="6"/>
      <c r="D3" s="6"/>
      <c r="E3" s="9">
        <f>COUNTIF(E4:E22,"2009")+COUNTIF(E4:E22,"2010")</f>
        <v>14</v>
      </c>
      <c r="G3" s="10"/>
    </row>
    <row r="4" spans="1:7" ht="12.75" customHeight="1" x14ac:dyDescent="0.2">
      <c r="A4" s="6">
        <v>1</v>
      </c>
      <c r="B4" s="21" t="s">
        <v>135</v>
      </c>
      <c r="C4" s="21" t="s">
        <v>16</v>
      </c>
      <c r="D4" s="21" t="s">
        <v>3</v>
      </c>
      <c r="E4" s="21">
        <v>2009</v>
      </c>
    </row>
    <row r="5" spans="1:7" ht="12.75" customHeight="1" x14ac:dyDescent="0.2">
      <c r="A5" s="6">
        <v>2</v>
      </c>
      <c r="B5" s="21" t="s">
        <v>197</v>
      </c>
      <c r="C5" s="21" t="s">
        <v>16</v>
      </c>
      <c r="D5" s="21" t="s">
        <v>3</v>
      </c>
      <c r="E5" s="21">
        <v>2009</v>
      </c>
    </row>
    <row r="6" spans="1:7" x14ac:dyDescent="0.2">
      <c r="A6" s="6">
        <v>3</v>
      </c>
      <c r="B6" s="21" t="s">
        <v>57</v>
      </c>
      <c r="C6" s="21" t="s">
        <v>51</v>
      </c>
      <c r="D6" s="21" t="s">
        <v>52</v>
      </c>
      <c r="E6" s="21">
        <v>2010</v>
      </c>
    </row>
    <row r="7" spans="1:7" x14ac:dyDescent="0.2">
      <c r="A7" s="6">
        <v>4</v>
      </c>
      <c r="B7" s="21" t="s">
        <v>63</v>
      </c>
      <c r="C7" s="21" t="s">
        <v>51</v>
      </c>
      <c r="D7" s="21" t="s">
        <v>52</v>
      </c>
      <c r="E7" s="21">
        <v>2009</v>
      </c>
    </row>
    <row r="8" spans="1:7" x14ac:dyDescent="0.2">
      <c r="A8" s="6">
        <v>5</v>
      </c>
      <c r="B8" s="21" t="s">
        <v>194</v>
      </c>
      <c r="C8" s="21" t="s">
        <v>12</v>
      </c>
      <c r="D8" s="21" t="s">
        <v>4</v>
      </c>
      <c r="E8" s="21">
        <v>2009</v>
      </c>
    </row>
    <row r="9" spans="1:7" x14ac:dyDescent="0.2">
      <c r="A9" s="6">
        <v>6</v>
      </c>
      <c r="B9" s="21" t="s">
        <v>319</v>
      </c>
      <c r="C9" s="21" t="s">
        <v>12</v>
      </c>
      <c r="D9" s="21" t="s">
        <v>4</v>
      </c>
      <c r="E9" s="21">
        <v>2009</v>
      </c>
    </row>
    <row r="10" spans="1:7" x14ac:dyDescent="0.2">
      <c r="A10" s="6">
        <v>7</v>
      </c>
      <c r="B10" s="21" t="s">
        <v>320</v>
      </c>
      <c r="C10" s="21" t="s">
        <v>12</v>
      </c>
      <c r="D10" s="21" t="s">
        <v>4</v>
      </c>
      <c r="E10" s="21">
        <v>2009</v>
      </c>
    </row>
    <row r="11" spans="1:7" x14ac:dyDescent="0.2">
      <c r="A11" s="6">
        <v>8</v>
      </c>
      <c r="B11" s="21" t="s">
        <v>321</v>
      </c>
      <c r="C11" s="21" t="s">
        <v>44</v>
      </c>
      <c r="D11" s="21" t="s">
        <v>45</v>
      </c>
      <c r="E11" s="21">
        <v>2009</v>
      </c>
    </row>
    <row r="12" spans="1:7" x14ac:dyDescent="0.2">
      <c r="A12" s="6">
        <v>9</v>
      </c>
      <c r="B12" s="21" t="s">
        <v>78</v>
      </c>
      <c r="C12" s="21" t="s">
        <v>20</v>
      </c>
      <c r="D12" s="21" t="s">
        <v>30</v>
      </c>
      <c r="E12" s="21">
        <v>2009</v>
      </c>
    </row>
    <row r="13" spans="1:7" x14ac:dyDescent="0.2">
      <c r="A13" s="6">
        <v>10</v>
      </c>
      <c r="B13" s="21" t="s">
        <v>79</v>
      </c>
      <c r="C13" s="21" t="s">
        <v>20</v>
      </c>
      <c r="D13" s="21" t="s">
        <v>30</v>
      </c>
      <c r="E13" s="21">
        <v>2009</v>
      </c>
    </row>
    <row r="14" spans="1:7" x14ac:dyDescent="0.2">
      <c r="A14" s="6">
        <v>11</v>
      </c>
      <c r="B14" s="21" t="s">
        <v>352</v>
      </c>
      <c r="C14" s="21" t="s">
        <v>21</v>
      </c>
      <c r="D14" s="21" t="s">
        <v>35</v>
      </c>
      <c r="E14" s="21">
        <v>2009</v>
      </c>
    </row>
    <row r="15" spans="1:7" x14ac:dyDescent="0.2">
      <c r="A15" s="6">
        <v>12</v>
      </c>
      <c r="B15" s="21" t="s">
        <v>62</v>
      </c>
      <c r="C15" s="21" t="s">
        <v>21</v>
      </c>
      <c r="D15" s="21" t="s">
        <v>35</v>
      </c>
      <c r="E15" s="21">
        <v>2010</v>
      </c>
    </row>
    <row r="16" spans="1:7" x14ac:dyDescent="0.2">
      <c r="A16" s="6">
        <v>13</v>
      </c>
      <c r="B16" s="21" t="s">
        <v>144</v>
      </c>
      <c r="C16" s="21" t="s">
        <v>74</v>
      </c>
      <c r="D16" s="21" t="s">
        <v>75</v>
      </c>
      <c r="E16" s="21">
        <v>2009</v>
      </c>
    </row>
    <row r="17" spans="1:5" x14ac:dyDescent="0.2">
      <c r="A17" s="6">
        <v>14</v>
      </c>
      <c r="B17" s="21" t="s">
        <v>151</v>
      </c>
      <c r="C17" s="21" t="s">
        <v>74</v>
      </c>
      <c r="D17" s="21" t="s">
        <v>75</v>
      </c>
      <c r="E17" s="21">
        <v>2009</v>
      </c>
    </row>
  </sheetData>
  <sortState xmlns:xlrd2="http://schemas.microsoft.com/office/spreadsheetml/2017/richdata2" ref="A4:G14">
    <sortCondition ref="A4:A14"/>
    <sortCondition ref="C4:C14"/>
    <sortCondition ref="B4:B14"/>
    <sortCondition descending="1" ref="E4:E14"/>
  </sortState>
  <mergeCells count="2">
    <mergeCell ref="A1:E1"/>
    <mergeCell ref="C2:D2"/>
  </mergeCells>
  <phoneticPr fontId="3" type="noConversion"/>
  <pageMargins left="0.75" right="0.75" top="1" bottom="1" header="0.5" footer="0.5"/>
  <pageSetup paperSize="9" orientation="portrait" horizontalDpi="360" verticalDpi="36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8F111D-DE70-4C10-AA85-46C1E8685AC6}">
  <sheetPr codeName="Foglio23"/>
  <dimension ref="A1:G14"/>
  <sheetViews>
    <sheetView topLeftCell="B1" zoomScale="90" zoomScaleNormal="90" workbookViewId="0">
      <selection sqref="A1:E1"/>
    </sheetView>
  </sheetViews>
  <sheetFormatPr defaultColWidth="9.140625" defaultRowHeight="12.75" x14ac:dyDescent="0.2"/>
  <cols>
    <col min="1" max="1" width="4.5703125" style="1" customWidth="1"/>
    <col min="2" max="2" width="28" style="1" customWidth="1"/>
    <col min="3" max="3" width="8.7109375" style="1" customWidth="1"/>
    <col min="4" max="4" width="34.140625" style="1" bestFit="1" customWidth="1"/>
    <col min="5" max="5" width="10.7109375" style="2" customWidth="1"/>
    <col min="6" max="16384" width="9.140625" style="1"/>
  </cols>
  <sheetData>
    <row r="1" spans="1:7" ht="25.5" customHeight="1" x14ac:dyDescent="0.2">
      <c r="A1" s="30" t="s">
        <v>323</v>
      </c>
      <c r="B1" s="31"/>
      <c r="C1" s="31"/>
      <c r="D1" s="31"/>
      <c r="E1" s="32"/>
    </row>
    <row r="2" spans="1:7" ht="24" x14ac:dyDescent="0.2">
      <c r="A2" s="6"/>
      <c r="B2" s="7" t="s">
        <v>11</v>
      </c>
      <c r="C2" s="28" t="s">
        <v>0</v>
      </c>
      <c r="D2" s="29"/>
      <c r="E2" s="8" t="s">
        <v>23</v>
      </c>
      <c r="G2" s="10"/>
    </row>
    <row r="3" spans="1:7" x14ac:dyDescent="0.2">
      <c r="A3" s="6"/>
      <c r="B3" s="6"/>
      <c r="C3" s="6"/>
      <c r="D3" s="6"/>
      <c r="E3" s="9">
        <f>COUNTIF(E4:E22,"2007")+COUNTIF(E4:E22,"2008")</f>
        <v>9</v>
      </c>
      <c r="G3" s="10"/>
    </row>
    <row r="4" spans="1:7" ht="12.75" customHeight="1" x14ac:dyDescent="0.2">
      <c r="A4" s="6">
        <v>1</v>
      </c>
      <c r="B4" s="21" t="s">
        <v>72</v>
      </c>
      <c r="C4" s="21" t="s">
        <v>13</v>
      </c>
      <c r="D4" s="21" t="s">
        <v>6</v>
      </c>
      <c r="E4" s="25" t="s">
        <v>348</v>
      </c>
    </row>
    <row r="5" spans="1:7" ht="12.75" customHeight="1" x14ac:dyDescent="0.2">
      <c r="A5" s="6">
        <v>2</v>
      </c>
      <c r="B5" s="21" t="s">
        <v>68</v>
      </c>
      <c r="C5" s="21" t="s">
        <v>36</v>
      </c>
      <c r="D5" s="21" t="s">
        <v>37</v>
      </c>
      <c r="E5" s="21">
        <v>2008</v>
      </c>
    </row>
    <row r="6" spans="1:7" x14ac:dyDescent="0.2">
      <c r="A6" s="6">
        <v>3</v>
      </c>
      <c r="B6" s="21" t="s">
        <v>195</v>
      </c>
      <c r="C6" s="21" t="s">
        <v>36</v>
      </c>
      <c r="D6" s="21" t="s">
        <v>37</v>
      </c>
      <c r="E6" s="21">
        <v>2008</v>
      </c>
    </row>
    <row r="7" spans="1:7" x14ac:dyDescent="0.2">
      <c r="A7" s="6">
        <v>4</v>
      </c>
      <c r="B7" s="21" t="s">
        <v>148</v>
      </c>
      <c r="C7" s="21" t="s">
        <v>36</v>
      </c>
      <c r="D7" s="21" t="s">
        <v>37</v>
      </c>
      <c r="E7" s="21">
        <v>2007</v>
      </c>
    </row>
    <row r="8" spans="1:7" x14ac:dyDescent="0.2">
      <c r="A8" s="6">
        <v>5</v>
      </c>
      <c r="B8" s="21" t="s">
        <v>94</v>
      </c>
      <c r="C8" s="21" t="s">
        <v>20</v>
      </c>
      <c r="D8" s="21" t="s">
        <v>30</v>
      </c>
      <c r="E8" s="21">
        <v>2008</v>
      </c>
    </row>
    <row r="9" spans="1:7" x14ac:dyDescent="0.2">
      <c r="A9" s="6">
        <v>6</v>
      </c>
      <c r="B9" s="21" t="s">
        <v>96</v>
      </c>
      <c r="C9" s="21" t="s">
        <v>20</v>
      </c>
      <c r="D9" s="21" t="s">
        <v>30</v>
      </c>
      <c r="E9" s="21">
        <v>2007</v>
      </c>
    </row>
    <row r="10" spans="1:7" x14ac:dyDescent="0.2">
      <c r="A10" s="6">
        <v>7</v>
      </c>
      <c r="B10" s="21" t="s">
        <v>69</v>
      </c>
      <c r="C10" s="21" t="s">
        <v>48</v>
      </c>
      <c r="D10" s="21" t="s">
        <v>49</v>
      </c>
      <c r="E10" s="21">
        <v>2008</v>
      </c>
    </row>
    <row r="11" spans="1:7" x14ac:dyDescent="0.2">
      <c r="A11" s="6">
        <v>8</v>
      </c>
      <c r="B11" s="21" t="s">
        <v>198</v>
      </c>
      <c r="C11" s="21" t="s">
        <v>48</v>
      </c>
      <c r="D11" s="21" t="s">
        <v>49</v>
      </c>
      <c r="E11" s="25" t="s">
        <v>348</v>
      </c>
    </row>
    <row r="12" spans="1:7" x14ac:dyDescent="0.2">
      <c r="A12" s="6">
        <v>9</v>
      </c>
      <c r="B12" s="21" t="s">
        <v>87</v>
      </c>
      <c r="C12" s="21" t="s">
        <v>15</v>
      </c>
      <c r="D12" s="21" t="s">
        <v>2</v>
      </c>
      <c r="E12" s="21">
        <v>2007</v>
      </c>
    </row>
    <row r="13" spans="1:7" x14ac:dyDescent="0.2">
      <c r="A13" s="6">
        <v>10</v>
      </c>
      <c r="B13" s="21" t="s">
        <v>88</v>
      </c>
      <c r="C13" s="21" t="s">
        <v>15</v>
      </c>
      <c r="D13" s="21" t="s">
        <v>2</v>
      </c>
      <c r="E13" s="21">
        <v>2008</v>
      </c>
    </row>
    <row r="14" spans="1:7" x14ac:dyDescent="0.2">
      <c r="A14" s="6">
        <v>11</v>
      </c>
      <c r="B14" s="21" t="s">
        <v>98</v>
      </c>
      <c r="C14" s="21" t="s">
        <v>15</v>
      </c>
      <c r="D14" s="21" t="s">
        <v>2</v>
      </c>
      <c r="E14" s="21">
        <v>2008</v>
      </c>
    </row>
  </sheetData>
  <sortState xmlns:xlrd2="http://schemas.microsoft.com/office/spreadsheetml/2017/richdata2" ref="A4:G14">
    <sortCondition ref="A4:A14"/>
    <sortCondition descending="1" ref="E4:E14"/>
    <sortCondition ref="C4:C14"/>
    <sortCondition ref="B4:B14"/>
  </sortState>
  <mergeCells count="2">
    <mergeCell ref="A1:E1"/>
    <mergeCell ref="C2:D2"/>
  </mergeCells>
  <pageMargins left="0.75" right="0.75" top="1" bottom="1" header="0.5" footer="0.5"/>
  <pageSetup paperSize="9" orientation="portrait" horizontalDpi="360" verticalDpi="360" r:id="rId1"/>
  <headerFooter alignWithMargins="0"/>
  <legacy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Foglio24"/>
  <dimension ref="A1:G13"/>
  <sheetViews>
    <sheetView zoomScale="90" zoomScaleNormal="90" workbookViewId="0">
      <selection activeCell="D15" sqref="D15"/>
    </sheetView>
  </sheetViews>
  <sheetFormatPr defaultColWidth="9.140625" defaultRowHeight="12.75" x14ac:dyDescent="0.2"/>
  <cols>
    <col min="1" max="1" width="4.5703125" style="1" customWidth="1"/>
    <col min="2" max="2" width="30.7109375" style="1" customWidth="1"/>
    <col min="3" max="3" width="8.7109375" style="1" customWidth="1"/>
    <col min="4" max="4" width="31.140625" style="1" bestFit="1" customWidth="1"/>
    <col min="5" max="5" width="10.7109375" style="2" customWidth="1"/>
    <col min="6" max="16384" width="9.140625" style="1"/>
  </cols>
  <sheetData>
    <row r="1" spans="1:7" ht="25.5" customHeight="1" x14ac:dyDescent="0.2">
      <c r="A1" s="30" t="s">
        <v>324</v>
      </c>
      <c r="B1" s="31"/>
      <c r="C1" s="31"/>
      <c r="D1" s="31"/>
      <c r="E1" s="32"/>
    </row>
    <row r="2" spans="1:7" ht="24" x14ac:dyDescent="0.2">
      <c r="A2" s="6"/>
      <c r="B2" s="7" t="s">
        <v>11</v>
      </c>
      <c r="C2" s="28" t="s">
        <v>0</v>
      </c>
      <c r="D2" s="29"/>
      <c r="E2" s="8" t="s">
        <v>23</v>
      </c>
      <c r="G2" s="10"/>
    </row>
    <row r="3" spans="1:7" x14ac:dyDescent="0.2">
      <c r="A3" s="6"/>
      <c r="B3" s="6"/>
      <c r="C3" s="6"/>
      <c r="D3" s="6"/>
      <c r="E3" s="9">
        <f>COUNTIF(E4:E32,"&lt;=2006")</f>
        <v>10</v>
      </c>
      <c r="G3" s="10"/>
    </row>
    <row r="4" spans="1:7" s="19" customFormat="1" ht="13.5" customHeight="1" x14ac:dyDescent="0.2">
      <c r="A4" s="18">
        <v>1</v>
      </c>
      <c r="B4" s="21" t="s">
        <v>149</v>
      </c>
      <c r="C4" s="21" t="s">
        <v>22</v>
      </c>
      <c r="D4" s="21" t="s">
        <v>7</v>
      </c>
      <c r="E4" s="21">
        <v>2006</v>
      </c>
    </row>
    <row r="5" spans="1:7" s="19" customFormat="1" ht="13.5" customHeight="1" x14ac:dyDescent="0.2">
      <c r="A5" s="18">
        <v>2</v>
      </c>
      <c r="B5" s="21" t="s">
        <v>97</v>
      </c>
      <c r="C5" s="21" t="s">
        <v>51</v>
      </c>
      <c r="D5" s="21" t="s">
        <v>52</v>
      </c>
      <c r="E5" s="21">
        <v>2006</v>
      </c>
    </row>
    <row r="6" spans="1:7" s="19" customFormat="1" ht="13.5" customHeight="1" x14ac:dyDescent="0.2">
      <c r="A6" s="18">
        <v>3</v>
      </c>
      <c r="B6" s="21" t="s">
        <v>53</v>
      </c>
      <c r="C6" s="21" t="s">
        <v>51</v>
      </c>
      <c r="D6" s="21" t="s">
        <v>52</v>
      </c>
      <c r="E6" s="21">
        <v>2006</v>
      </c>
    </row>
    <row r="7" spans="1:7" s="17" customFormat="1" x14ac:dyDescent="0.2">
      <c r="A7" s="18">
        <v>4</v>
      </c>
      <c r="B7" s="21" t="s">
        <v>150</v>
      </c>
      <c r="C7" s="21" t="s">
        <v>12</v>
      </c>
      <c r="D7" s="21" t="s">
        <v>4</v>
      </c>
      <c r="E7" s="21">
        <v>2005</v>
      </c>
      <c r="G7" s="1"/>
    </row>
    <row r="8" spans="1:7" s="19" customFormat="1" ht="13.5" customHeight="1" x14ac:dyDescent="0.2">
      <c r="A8" s="18">
        <v>5</v>
      </c>
      <c r="B8" s="21" t="s">
        <v>29</v>
      </c>
      <c r="C8" s="21" t="s">
        <v>12</v>
      </c>
      <c r="D8" s="21" t="s">
        <v>4</v>
      </c>
      <c r="E8" s="21">
        <v>2003</v>
      </c>
    </row>
    <row r="9" spans="1:7" s="19" customFormat="1" ht="13.5" customHeight="1" x14ac:dyDescent="0.2">
      <c r="A9" s="18">
        <v>6</v>
      </c>
      <c r="B9" s="21" t="s">
        <v>47</v>
      </c>
      <c r="C9" s="21" t="s">
        <v>36</v>
      </c>
      <c r="D9" s="21" t="s">
        <v>37</v>
      </c>
      <c r="E9" s="21">
        <v>2006</v>
      </c>
      <c r="F9" s="1"/>
      <c r="G9" s="1"/>
    </row>
    <row r="10" spans="1:7" x14ac:dyDescent="0.2">
      <c r="A10" s="18">
        <v>7</v>
      </c>
      <c r="B10" s="21" t="s">
        <v>56</v>
      </c>
      <c r="C10" s="21" t="s">
        <v>24</v>
      </c>
      <c r="D10" s="21" t="s">
        <v>8</v>
      </c>
      <c r="E10" s="21">
        <v>2006</v>
      </c>
    </row>
    <row r="11" spans="1:7" x14ac:dyDescent="0.2">
      <c r="A11" s="18">
        <v>8</v>
      </c>
      <c r="B11" s="21" t="s">
        <v>347</v>
      </c>
      <c r="C11" s="21" t="s">
        <v>19</v>
      </c>
      <c r="D11" s="21" t="s">
        <v>5</v>
      </c>
      <c r="E11" s="24">
        <v>2003</v>
      </c>
    </row>
    <row r="12" spans="1:7" x14ac:dyDescent="0.2">
      <c r="A12" s="18">
        <v>9</v>
      </c>
      <c r="B12" s="21" t="s">
        <v>325</v>
      </c>
      <c r="C12" s="21" t="s">
        <v>165</v>
      </c>
      <c r="D12" s="21" t="s">
        <v>166</v>
      </c>
      <c r="E12" s="21">
        <v>2004</v>
      </c>
    </row>
    <row r="13" spans="1:7" x14ac:dyDescent="0.2">
      <c r="A13" s="6">
        <v>10</v>
      </c>
      <c r="B13" s="21" t="s">
        <v>339</v>
      </c>
      <c r="C13" s="21" t="s">
        <v>89</v>
      </c>
      <c r="D13" s="21" t="s">
        <v>90</v>
      </c>
      <c r="E13" s="21">
        <v>2001</v>
      </c>
    </row>
  </sheetData>
  <sortState xmlns:xlrd2="http://schemas.microsoft.com/office/spreadsheetml/2017/richdata2" ref="A4:G12">
    <sortCondition ref="A4:A12"/>
    <sortCondition ref="C4:C12"/>
    <sortCondition ref="B4:B12"/>
    <sortCondition descending="1" ref="E4:E12"/>
  </sortState>
  <mergeCells count="2">
    <mergeCell ref="A1:E1"/>
    <mergeCell ref="C2:D2"/>
  </mergeCells>
  <phoneticPr fontId="3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DD55D4-43B9-4640-BB8E-D33AB420EAC0}">
  <sheetPr codeName="Foglio25"/>
  <dimension ref="A1:G4"/>
  <sheetViews>
    <sheetView zoomScale="90" zoomScaleNormal="90" workbookViewId="0">
      <selection sqref="A1:E1"/>
    </sheetView>
  </sheetViews>
  <sheetFormatPr defaultColWidth="9.140625" defaultRowHeight="12.75" x14ac:dyDescent="0.2"/>
  <cols>
    <col min="1" max="1" width="4.5703125" style="1" customWidth="1"/>
    <col min="2" max="2" width="30.7109375" style="1" customWidth="1"/>
    <col min="3" max="3" width="8.7109375" style="1" customWidth="1"/>
    <col min="4" max="4" width="28.42578125" style="1" customWidth="1"/>
    <col min="5" max="5" width="10.7109375" style="2" customWidth="1"/>
    <col min="6" max="16384" width="9.140625" style="1"/>
  </cols>
  <sheetData>
    <row r="1" spans="1:7" ht="25.5" customHeight="1" x14ac:dyDescent="0.2">
      <c r="A1" s="30" t="s">
        <v>326</v>
      </c>
      <c r="B1" s="31"/>
      <c r="C1" s="31"/>
      <c r="D1" s="31"/>
      <c r="E1" s="32"/>
    </row>
    <row r="2" spans="1:7" ht="24" x14ac:dyDescent="0.2">
      <c r="A2" s="6"/>
      <c r="B2" s="7" t="s">
        <v>11</v>
      </c>
      <c r="C2" s="28" t="s">
        <v>0</v>
      </c>
      <c r="D2" s="29"/>
      <c r="E2" s="8" t="s">
        <v>23</v>
      </c>
      <c r="G2" s="10"/>
    </row>
    <row r="3" spans="1:7" x14ac:dyDescent="0.2">
      <c r="A3" s="6"/>
      <c r="B3" s="6"/>
      <c r="C3" s="6"/>
      <c r="D3" s="6"/>
      <c r="E3" s="9">
        <f>COUNTIF(E4:E10,"2013")+COUNTIF(E4:E10,"2012")+COUNTIF(E4:E10,"2011")</f>
        <v>0</v>
      </c>
      <c r="G3" s="10"/>
    </row>
    <row r="4" spans="1:7" x14ac:dyDescent="0.2">
      <c r="A4" s="20"/>
      <c r="B4" s="24"/>
      <c r="C4" s="24"/>
      <c r="D4" s="24"/>
      <c r="E4" s="24"/>
      <c r="G4" s="10"/>
    </row>
  </sheetData>
  <mergeCells count="2">
    <mergeCell ref="A1:E1"/>
    <mergeCell ref="C2:D2"/>
  </mergeCells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F40F5B-B1C4-4CD5-9465-129A308DB8EE}">
  <sheetPr codeName="Foglio26"/>
  <dimension ref="A1:G8"/>
  <sheetViews>
    <sheetView zoomScale="90" zoomScaleNormal="90" workbookViewId="0">
      <selection sqref="A1:E1"/>
    </sheetView>
  </sheetViews>
  <sheetFormatPr defaultColWidth="9.140625" defaultRowHeight="12.75" x14ac:dyDescent="0.2"/>
  <cols>
    <col min="1" max="1" width="4.5703125" style="1" customWidth="1"/>
    <col min="2" max="2" width="28" style="1" customWidth="1"/>
    <col min="3" max="3" width="8.7109375" style="1" customWidth="1"/>
    <col min="4" max="4" width="34.140625" style="1" bestFit="1" customWidth="1"/>
    <col min="5" max="5" width="10.7109375" style="2" customWidth="1"/>
    <col min="6" max="16384" width="9.140625" style="1"/>
  </cols>
  <sheetData>
    <row r="1" spans="1:7" ht="25.5" customHeight="1" x14ac:dyDescent="0.2">
      <c r="A1" s="30" t="s">
        <v>327</v>
      </c>
      <c r="B1" s="31"/>
      <c r="C1" s="31"/>
      <c r="D1" s="31"/>
      <c r="E1" s="32"/>
    </row>
    <row r="2" spans="1:7" ht="24" x14ac:dyDescent="0.2">
      <c r="A2" s="6"/>
      <c r="B2" s="7" t="s">
        <v>11</v>
      </c>
      <c r="C2" s="28" t="s">
        <v>0</v>
      </c>
      <c r="D2" s="29"/>
      <c r="E2" s="8" t="s">
        <v>23</v>
      </c>
      <c r="G2" s="10"/>
    </row>
    <row r="3" spans="1:7" x14ac:dyDescent="0.2">
      <c r="A3" s="6"/>
      <c r="B3" s="6"/>
      <c r="C3" s="6"/>
      <c r="D3" s="6"/>
      <c r="E3" s="9">
        <f>COUNTIF(E4:E17,"2010")+COUNTIF(E4:E17,"2009")+COUNTIF(E4:E17,"2008")</f>
        <v>5</v>
      </c>
      <c r="G3" s="10"/>
    </row>
    <row r="4" spans="1:7" ht="12.75" customHeight="1" x14ac:dyDescent="0.2">
      <c r="A4" s="6">
        <v>1</v>
      </c>
      <c r="B4" s="21" t="s">
        <v>328</v>
      </c>
      <c r="C4" s="21" t="s">
        <v>14</v>
      </c>
      <c r="D4" s="21" t="s">
        <v>10</v>
      </c>
      <c r="E4" s="21">
        <v>2008</v>
      </c>
    </row>
    <row r="5" spans="1:7" s="17" customFormat="1" x14ac:dyDescent="0.2">
      <c r="A5" s="6">
        <v>2</v>
      </c>
      <c r="B5" s="21" t="s">
        <v>329</v>
      </c>
      <c r="C5" s="21" t="s">
        <v>14</v>
      </c>
      <c r="D5" s="21" t="s">
        <v>10</v>
      </c>
      <c r="E5" s="21">
        <v>2009</v>
      </c>
    </row>
    <row r="6" spans="1:7" ht="12.75" customHeight="1" x14ac:dyDescent="0.2">
      <c r="A6" s="6">
        <v>3</v>
      </c>
      <c r="B6" s="21" t="s">
        <v>200</v>
      </c>
      <c r="C6" s="21" t="s">
        <v>16</v>
      </c>
      <c r="D6" s="21" t="s">
        <v>3</v>
      </c>
      <c r="E6" s="21">
        <v>2008</v>
      </c>
    </row>
    <row r="7" spans="1:7" x14ac:dyDescent="0.2">
      <c r="A7" s="6">
        <v>4</v>
      </c>
      <c r="B7" s="21" t="s">
        <v>66</v>
      </c>
      <c r="C7" s="21" t="s">
        <v>16</v>
      </c>
      <c r="D7" s="21" t="s">
        <v>3</v>
      </c>
      <c r="E7" s="21">
        <v>2008</v>
      </c>
    </row>
    <row r="8" spans="1:7" x14ac:dyDescent="0.2">
      <c r="A8" s="6">
        <v>5</v>
      </c>
      <c r="B8" s="21" t="s">
        <v>61</v>
      </c>
      <c r="C8" s="21" t="s">
        <v>21</v>
      </c>
      <c r="D8" s="21" t="s">
        <v>35</v>
      </c>
      <c r="E8" s="21">
        <v>2010</v>
      </c>
    </row>
  </sheetData>
  <mergeCells count="2">
    <mergeCell ref="A1:E1"/>
    <mergeCell ref="C2:D2"/>
  </mergeCells>
  <pageMargins left="0.75" right="0.75" top="1" bottom="1" header="0.5" footer="0.5"/>
  <pageSetup paperSize="9" orientation="portrait" horizontalDpi="360" verticalDpi="360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742A8B-BBDF-48CD-B79F-5350D3323474}">
  <sheetPr codeName="Foglio27"/>
  <dimension ref="A1:G11"/>
  <sheetViews>
    <sheetView zoomScale="90" zoomScaleNormal="90" workbookViewId="0">
      <selection sqref="A1:E1"/>
    </sheetView>
  </sheetViews>
  <sheetFormatPr defaultColWidth="9.140625" defaultRowHeight="12.75" x14ac:dyDescent="0.2"/>
  <cols>
    <col min="1" max="1" width="4.5703125" style="1" customWidth="1"/>
    <col min="2" max="2" width="30.7109375" style="1" customWidth="1"/>
    <col min="3" max="3" width="8.7109375" style="1" customWidth="1"/>
    <col min="4" max="4" width="31.140625" style="1" bestFit="1" customWidth="1"/>
    <col min="5" max="5" width="10.7109375" style="2" customWidth="1"/>
    <col min="6" max="16384" width="9.140625" style="1"/>
  </cols>
  <sheetData>
    <row r="1" spans="1:7" ht="25.5" customHeight="1" x14ac:dyDescent="0.2">
      <c r="A1" s="30" t="s">
        <v>330</v>
      </c>
      <c r="B1" s="31"/>
      <c r="C1" s="31"/>
      <c r="D1" s="31"/>
      <c r="E1" s="32"/>
    </row>
    <row r="2" spans="1:7" ht="24" x14ac:dyDescent="0.2">
      <c r="A2" s="6"/>
      <c r="B2" s="7" t="s">
        <v>11</v>
      </c>
      <c r="C2" s="28" t="s">
        <v>0</v>
      </c>
      <c r="D2" s="29"/>
      <c r="E2" s="8" t="s">
        <v>23</v>
      </c>
      <c r="G2" s="10"/>
    </row>
    <row r="3" spans="1:7" x14ac:dyDescent="0.2">
      <c r="A3" s="6"/>
      <c r="B3" s="6"/>
      <c r="C3" s="6"/>
      <c r="D3" s="6"/>
      <c r="E3" s="9">
        <f>COUNTIF(E4:E25,"&lt;=2007")</f>
        <v>8</v>
      </c>
      <c r="G3" s="10"/>
    </row>
    <row r="4" spans="1:7" s="19" customFormat="1" ht="13.5" customHeight="1" x14ac:dyDescent="0.2">
      <c r="A4" s="18">
        <v>1</v>
      </c>
      <c r="B4" s="21" t="s">
        <v>71</v>
      </c>
      <c r="C4" s="21" t="s">
        <v>16</v>
      </c>
      <c r="D4" s="21" t="s">
        <v>3</v>
      </c>
      <c r="E4" s="21">
        <v>2007</v>
      </c>
    </row>
    <row r="5" spans="1:7" s="19" customFormat="1" ht="13.5" customHeight="1" x14ac:dyDescent="0.2">
      <c r="A5" s="18">
        <v>2</v>
      </c>
      <c r="B5" s="21" t="s">
        <v>54</v>
      </c>
      <c r="C5" s="21" t="s">
        <v>24</v>
      </c>
      <c r="D5" s="21" t="s">
        <v>8</v>
      </c>
      <c r="E5" s="21">
        <v>2007</v>
      </c>
    </row>
    <row r="6" spans="1:7" s="19" customFormat="1" ht="13.5" customHeight="1" x14ac:dyDescent="0.2">
      <c r="A6" s="18">
        <v>3</v>
      </c>
      <c r="B6" s="21" t="s">
        <v>95</v>
      </c>
      <c r="C6" s="21" t="s">
        <v>20</v>
      </c>
      <c r="D6" s="21" t="s">
        <v>30</v>
      </c>
      <c r="E6" s="21">
        <v>2007</v>
      </c>
    </row>
    <row r="7" spans="1:7" x14ac:dyDescent="0.2">
      <c r="A7" s="18">
        <v>4</v>
      </c>
      <c r="B7" s="21" t="s">
        <v>152</v>
      </c>
      <c r="C7" s="21" t="s">
        <v>42</v>
      </c>
      <c r="D7" s="21" t="s">
        <v>43</v>
      </c>
      <c r="E7" s="21">
        <v>2003</v>
      </c>
    </row>
    <row r="8" spans="1:7" x14ac:dyDescent="0.2">
      <c r="A8" s="18">
        <v>5</v>
      </c>
      <c r="B8" s="21" t="s">
        <v>55</v>
      </c>
      <c r="C8" s="21" t="s">
        <v>27</v>
      </c>
      <c r="D8" s="21" t="s">
        <v>28</v>
      </c>
      <c r="E8" s="21">
        <v>2007</v>
      </c>
    </row>
    <row r="9" spans="1:7" x14ac:dyDescent="0.2">
      <c r="A9" s="18">
        <v>6</v>
      </c>
      <c r="B9" s="21" t="s">
        <v>199</v>
      </c>
      <c r="C9" s="21" t="s">
        <v>27</v>
      </c>
      <c r="D9" s="21" t="s">
        <v>28</v>
      </c>
      <c r="E9" s="21">
        <v>2005</v>
      </c>
    </row>
    <row r="10" spans="1:7" x14ac:dyDescent="0.2">
      <c r="A10" s="18">
        <v>7</v>
      </c>
      <c r="B10" s="21" t="s">
        <v>202</v>
      </c>
      <c r="C10" s="21" t="s">
        <v>17</v>
      </c>
      <c r="D10" s="21" t="s">
        <v>33</v>
      </c>
      <c r="E10" s="21">
        <v>2001</v>
      </c>
    </row>
    <row r="11" spans="1:7" x14ac:dyDescent="0.2">
      <c r="A11" s="18">
        <v>8</v>
      </c>
      <c r="B11" s="21" t="s">
        <v>41</v>
      </c>
      <c r="C11" s="21" t="s">
        <v>50</v>
      </c>
      <c r="D11" s="21" t="s">
        <v>40</v>
      </c>
      <c r="E11" s="21">
        <v>2002</v>
      </c>
    </row>
  </sheetData>
  <mergeCells count="2">
    <mergeCell ref="A1:E1"/>
    <mergeCell ref="C2:D2"/>
  </mergeCells>
  <phoneticPr fontId="3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54F331-E98B-4999-8772-1AE575E27A19}">
  <sheetPr codeName="Foglio28"/>
  <dimension ref="A1:E19"/>
  <sheetViews>
    <sheetView zoomScale="90" zoomScaleNormal="90" workbookViewId="0">
      <selection sqref="A1:E1"/>
    </sheetView>
  </sheetViews>
  <sheetFormatPr defaultColWidth="9.140625" defaultRowHeight="12.75" x14ac:dyDescent="0.2"/>
  <cols>
    <col min="1" max="1" width="4.5703125" style="1" customWidth="1"/>
    <col min="2" max="2" width="28.85546875" style="1" customWidth="1"/>
    <col min="3" max="3" width="8.7109375" style="1" customWidth="1"/>
    <col min="4" max="4" width="31.42578125" style="1" bestFit="1" customWidth="1"/>
    <col min="5" max="5" width="8.7109375" style="2" customWidth="1"/>
    <col min="6" max="16384" width="9.140625" style="1"/>
  </cols>
  <sheetData>
    <row r="1" spans="1:5" ht="22.5" x14ac:dyDescent="0.2">
      <c r="A1" s="33" t="s">
        <v>332</v>
      </c>
      <c r="B1" s="34"/>
      <c r="C1" s="34"/>
      <c r="D1" s="34"/>
      <c r="E1" s="34"/>
    </row>
    <row r="2" spans="1:5" ht="22.5" customHeight="1" x14ac:dyDescent="0.2">
      <c r="A2" s="6"/>
      <c r="B2" s="7" t="s">
        <v>11</v>
      </c>
      <c r="C2" s="28" t="s">
        <v>0</v>
      </c>
      <c r="D2" s="29"/>
      <c r="E2" s="8" t="s">
        <v>23</v>
      </c>
    </row>
    <row r="3" spans="1:5" ht="12.75" customHeight="1" x14ac:dyDescent="0.2">
      <c r="A3" s="6"/>
      <c r="B3" s="6"/>
      <c r="C3" s="6"/>
      <c r="D3" s="6"/>
      <c r="E3" s="9">
        <f>COUNTIF(E4:E4,"2011")+COUNTIF(E4:E4,"2009")+COUNTIF(E4:E4,"2010")</f>
        <v>0</v>
      </c>
    </row>
    <row r="4" spans="1:5" s="23" customFormat="1" x14ac:dyDescent="0.2">
      <c r="A4" s="20"/>
      <c r="B4" s="24"/>
      <c r="C4" s="24"/>
      <c r="D4" s="24"/>
      <c r="E4" s="24"/>
    </row>
    <row r="5" spans="1:5" ht="26.25" customHeight="1" x14ac:dyDescent="0.2">
      <c r="A5" s="12"/>
      <c r="B5" s="13"/>
      <c r="C5" s="13"/>
      <c r="D5" s="13"/>
      <c r="E5" s="14"/>
    </row>
    <row r="6" spans="1:5" ht="22.5" x14ac:dyDescent="0.2">
      <c r="A6" s="33" t="s">
        <v>334</v>
      </c>
      <c r="B6" s="34"/>
      <c r="C6" s="34"/>
      <c r="D6" s="34"/>
      <c r="E6" s="34"/>
    </row>
    <row r="7" spans="1:5" ht="24" x14ac:dyDescent="0.2">
      <c r="A7" s="6"/>
      <c r="B7" s="7" t="s">
        <v>11</v>
      </c>
      <c r="C7" s="28" t="s">
        <v>0</v>
      </c>
      <c r="D7" s="29"/>
      <c r="E7" s="8" t="s">
        <v>23</v>
      </c>
    </row>
    <row r="8" spans="1:5" x14ac:dyDescent="0.2">
      <c r="A8" s="6"/>
      <c r="B8" s="15"/>
      <c r="C8" s="6"/>
      <c r="D8" s="6"/>
      <c r="E8" s="9">
        <f>COUNTIF(E9:E13,"2008")+COUNTIF(E9:E13,"2006")+COUNTIF(E9:E13,"2007")</f>
        <v>5</v>
      </c>
    </row>
    <row r="9" spans="1:5" s="17" customFormat="1" x14ac:dyDescent="0.2">
      <c r="A9" s="16">
        <v>1</v>
      </c>
      <c r="B9" s="4" t="s">
        <v>46</v>
      </c>
      <c r="C9" s="4" t="s">
        <v>14</v>
      </c>
      <c r="D9" s="4" t="s">
        <v>10</v>
      </c>
      <c r="E9" s="4">
        <v>2007</v>
      </c>
    </row>
    <row r="10" spans="1:5" s="17" customFormat="1" x14ac:dyDescent="0.2">
      <c r="A10" s="16">
        <v>2</v>
      </c>
      <c r="B10" s="4" t="s">
        <v>333</v>
      </c>
      <c r="C10" s="4" t="s">
        <v>14</v>
      </c>
      <c r="D10" s="4" t="s">
        <v>10</v>
      </c>
      <c r="E10" s="4">
        <v>2007</v>
      </c>
    </row>
    <row r="11" spans="1:5" s="17" customFormat="1" x14ac:dyDescent="0.2">
      <c r="A11" s="16">
        <v>3</v>
      </c>
      <c r="B11" s="4" t="s">
        <v>67</v>
      </c>
      <c r="C11" s="4" t="s">
        <v>13</v>
      </c>
      <c r="D11" s="4" t="s">
        <v>6</v>
      </c>
      <c r="E11" s="4">
        <v>2008</v>
      </c>
    </row>
    <row r="12" spans="1:5" s="17" customFormat="1" x14ac:dyDescent="0.2">
      <c r="A12" s="16">
        <v>4</v>
      </c>
      <c r="B12" s="4" t="s">
        <v>204</v>
      </c>
      <c r="C12" s="4" t="s">
        <v>13</v>
      </c>
      <c r="D12" s="4" t="s">
        <v>6</v>
      </c>
      <c r="E12" s="4">
        <v>2008</v>
      </c>
    </row>
    <row r="13" spans="1:5" s="17" customFormat="1" x14ac:dyDescent="0.2">
      <c r="A13" s="16">
        <v>5</v>
      </c>
      <c r="B13" s="4" t="s">
        <v>201</v>
      </c>
      <c r="C13" s="4" t="s">
        <v>24</v>
      </c>
      <c r="D13" s="4" t="s">
        <v>8</v>
      </c>
      <c r="E13" s="4">
        <v>2007</v>
      </c>
    </row>
    <row r="14" spans="1:5" ht="26.25" customHeight="1" x14ac:dyDescent="0.2">
      <c r="A14" s="12"/>
      <c r="B14" s="13"/>
      <c r="C14" s="13"/>
      <c r="D14" s="13"/>
      <c r="E14" s="14"/>
    </row>
    <row r="15" spans="1:5" ht="22.5" x14ac:dyDescent="0.2">
      <c r="A15" s="33" t="s">
        <v>335</v>
      </c>
      <c r="B15" s="34"/>
      <c r="C15" s="34"/>
      <c r="D15" s="34"/>
      <c r="E15" s="34"/>
    </row>
    <row r="16" spans="1:5" ht="24" x14ac:dyDescent="0.2">
      <c r="A16" s="6"/>
      <c r="B16" s="7" t="s">
        <v>11</v>
      </c>
      <c r="C16" s="28" t="s">
        <v>0</v>
      </c>
      <c r="D16" s="29"/>
      <c r="E16" s="8" t="s">
        <v>23</v>
      </c>
    </row>
    <row r="17" spans="1:5" x14ac:dyDescent="0.2">
      <c r="A17" s="6"/>
      <c r="B17" s="15"/>
      <c r="C17" s="6"/>
      <c r="D17" s="6"/>
      <c r="E17" s="9">
        <f>COUNTIF(E18:E24,"&lt;=2005")</f>
        <v>2</v>
      </c>
    </row>
    <row r="18" spans="1:5" s="17" customFormat="1" x14ac:dyDescent="0.2">
      <c r="A18" s="16">
        <v>1</v>
      </c>
      <c r="B18" s="21" t="s">
        <v>203</v>
      </c>
      <c r="C18" s="21" t="s">
        <v>16</v>
      </c>
      <c r="D18" s="21" t="s">
        <v>3</v>
      </c>
      <c r="E18" s="21">
        <v>2004</v>
      </c>
    </row>
    <row r="19" spans="1:5" x14ac:dyDescent="0.2">
      <c r="A19" s="16">
        <v>2</v>
      </c>
      <c r="B19" s="21" t="s">
        <v>99</v>
      </c>
      <c r="C19" s="21" t="s">
        <v>20</v>
      </c>
      <c r="D19" s="21" t="s">
        <v>30</v>
      </c>
      <c r="E19" s="21">
        <v>2004</v>
      </c>
    </row>
  </sheetData>
  <mergeCells count="6">
    <mergeCell ref="C16:D16"/>
    <mergeCell ref="A1:E1"/>
    <mergeCell ref="A6:E6"/>
    <mergeCell ref="A15:E15"/>
    <mergeCell ref="C2:D2"/>
    <mergeCell ref="C7:D7"/>
  </mergeCells>
  <phoneticPr fontId="3" type="noConversion"/>
  <pageMargins left="0.75" right="0.75" top="1" bottom="1" header="0.5" footer="0.5"/>
  <pageSetup paperSize="9" orientation="portrait" horizontalDpi="360" verticalDpi="36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53B6E0-CB77-4908-BEA8-334AF73E78CD}">
  <sheetPr codeName="Foglio29"/>
  <dimension ref="A1:G12"/>
  <sheetViews>
    <sheetView zoomScaleNormal="100" workbookViewId="0">
      <selection activeCell="A3" sqref="A3:XFD12"/>
    </sheetView>
  </sheetViews>
  <sheetFormatPr defaultColWidth="9.140625" defaultRowHeight="12.75" x14ac:dyDescent="0.2"/>
  <cols>
    <col min="1" max="1" width="4.5703125" style="1" customWidth="1"/>
    <col min="2" max="2" width="28" style="1" customWidth="1"/>
    <col min="3" max="3" width="8.7109375" style="1" customWidth="1"/>
    <col min="4" max="4" width="34.140625" style="1" bestFit="1" customWidth="1"/>
    <col min="5" max="5" width="10.7109375" style="2" customWidth="1"/>
    <col min="6" max="16384" width="9.140625" style="1"/>
  </cols>
  <sheetData>
    <row r="1" spans="1:7" ht="93" customHeight="1" x14ac:dyDescent="0.2">
      <c r="A1" s="35" t="s">
        <v>115</v>
      </c>
      <c r="B1" s="36"/>
      <c r="C1" s="36"/>
      <c r="D1" s="36"/>
      <c r="E1" s="36"/>
    </row>
    <row r="2" spans="1:7" ht="24" x14ac:dyDescent="0.2">
      <c r="A2" s="6"/>
      <c r="B2" s="7" t="s">
        <v>11</v>
      </c>
      <c r="C2" s="28" t="s">
        <v>0</v>
      </c>
      <c r="D2" s="29"/>
      <c r="E2" s="8" t="s">
        <v>23</v>
      </c>
      <c r="G2" s="10"/>
    </row>
    <row r="3" spans="1:7" ht="12.75" hidden="1" customHeight="1" x14ac:dyDescent="0.2">
      <c r="A3" s="6">
        <v>1</v>
      </c>
      <c r="B3" s="5" t="s">
        <v>109</v>
      </c>
      <c r="C3" s="5" t="s">
        <v>36</v>
      </c>
      <c r="D3" s="5" t="s">
        <v>37</v>
      </c>
      <c r="E3" s="4">
        <v>1997</v>
      </c>
    </row>
    <row r="4" spans="1:7" s="17" customFormat="1" hidden="1" x14ac:dyDescent="0.2">
      <c r="A4" s="6">
        <v>2</v>
      </c>
      <c r="B4" s="5" t="s">
        <v>110</v>
      </c>
      <c r="C4" s="4" t="s">
        <v>15</v>
      </c>
      <c r="D4" s="4" t="s">
        <v>2</v>
      </c>
      <c r="E4" s="4">
        <v>1985</v>
      </c>
    </row>
    <row r="5" spans="1:7" ht="12.75" hidden="1" customHeight="1" x14ac:dyDescent="0.2">
      <c r="A5" s="6">
        <v>3</v>
      </c>
      <c r="B5" s="5" t="s">
        <v>111</v>
      </c>
      <c r="C5" s="5" t="s">
        <v>15</v>
      </c>
      <c r="D5" s="5" t="s">
        <v>2</v>
      </c>
      <c r="E5" s="4">
        <v>1991</v>
      </c>
    </row>
    <row r="6" spans="1:7" hidden="1" x14ac:dyDescent="0.2">
      <c r="A6" s="6">
        <v>4</v>
      </c>
      <c r="B6" s="5" t="s">
        <v>101</v>
      </c>
      <c r="C6" s="5" t="s">
        <v>102</v>
      </c>
      <c r="D6" s="5" t="s">
        <v>103</v>
      </c>
      <c r="E6" s="4">
        <v>2006</v>
      </c>
    </row>
    <row r="7" spans="1:7" hidden="1" x14ac:dyDescent="0.2">
      <c r="A7" s="6">
        <v>5</v>
      </c>
      <c r="B7" s="5" t="s">
        <v>104</v>
      </c>
      <c r="C7" s="5" t="s">
        <v>102</v>
      </c>
      <c r="D7" s="5" t="s">
        <v>103</v>
      </c>
      <c r="E7" s="4">
        <v>2000</v>
      </c>
    </row>
    <row r="8" spans="1:7" hidden="1" x14ac:dyDescent="0.2">
      <c r="A8" s="6">
        <v>6</v>
      </c>
      <c r="B8" s="5" t="s">
        <v>105</v>
      </c>
      <c r="C8" s="5" t="s">
        <v>102</v>
      </c>
      <c r="D8" s="5" t="s">
        <v>103</v>
      </c>
      <c r="E8" s="4">
        <v>2001</v>
      </c>
    </row>
    <row r="9" spans="1:7" hidden="1" x14ac:dyDescent="0.2">
      <c r="A9" s="6">
        <v>7</v>
      </c>
      <c r="B9" s="5" t="s">
        <v>106</v>
      </c>
      <c r="C9" s="5" t="s">
        <v>102</v>
      </c>
      <c r="D9" s="5" t="s">
        <v>103</v>
      </c>
      <c r="E9" s="4">
        <v>1990</v>
      </c>
    </row>
    <row r="10" spans="1:7" hidden="1" x14ac:dyDescent="0.2">
      <c r="A10" s="6">
        <v>8</v>
      </c>
      <c r="B10" s="5" t="s">
        <v>107</v>
      </c>
      <c r="C10" s="5" t="s">
        <v>102</v>
      </c>
      <c r="D10" s="5" t="s">
        <v>103</v>
      </c>
      <c r="E10" s="4">
        <v>2009</v>
      </c>
    </row>
    <row r="11" spans="1:7" hidden="1" x14ac:dyDescent="0.2">
      <c r="A11" s="6">
        <v>9</v>
      </c>
      <c r="B11" s="5" t="s">
        <v>108</v>
      </c>
      <c r="C11" s="5" t="s">
        <v>102</v>
      </c>
      <c r="D11" s="5" t="s">
        <v>103</v>
      </c>
      <c r="E11" s="4">
        <v>2011</v>
      </c>
    </row>
    <row r="12" spans="1:7" hidden="1" x14ac:dyDescent="0.2">
      <c r="A12" s="6">
        <v>10</v>
      </c>
      <c r="B12" s="5" t="s">
        <v>112</v>
      </c>
      <c r="C12" s="5" t="s">
        <v>113</v>
      </c>
      <c r="D12" s="5" t="s">
        <v>114</v>
      </c>
      <c r="E12" s="4">
        <v>2006</v>
      </c>
    </row>
  </sheetData>
  <sortState xmlns:xlrd2="http://schemas.microsoft.com/office/spreadsheetml/2017/richdata2" ref="B3:E12">
    <sortCondition ref="C3:C12"/>
    <sortCondition ref="B3:B12"/>
  </sortState>
  <mergeCells count="2">
    <mergeCell ref="A1:E1"/>
    <mergeCell ref="C2:D2"/>
  </mergeCells>
  <pageMargins left="0.75" right="0.75" top="1" bottom="1" header="0.5" footer="0.5"/>
  <pageSetup paperSize="9" orientation="portrait" horizontalDpi="360" verticalDpi="36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C17AA1-57A9-4347-9FBE-2C1CF7C38509}">
  <sheetPr codeName="Foglio3"/>
  <dimension ref="A1:F13"/>
  <sheetViews>
    <sheetView zoomScale="90" zoomScaleNormal="90" workbookViewId="0">
      <selection sqref="A1:E1"/>
    </sheetView>
  </sheetViews>
  <sheetFormatPr defaultColWidth="9.140625" defaultRowHeight="12.75" x14ac:dyDescent="0.2"/>
  <cols>
    <col min="1" max="1" width="4.5703125" style="1" customWidth="1"/>
    <col min="2" max="2" width="26.85546875" style="1" bestFit="1" customWidth="1"/>
    <col min="3" max="3" width="8.7109375" style="1" customWidth="1"/>
    <col min="4" max="4" width="34.140625" style="1" bestFit="1" customWidth="1"/>
    <col min="5" max="5" width="8.7109375" style="2" customWidth="1"/>
    <col min="6" max="16384" width="9.140625" style="1"/>
  </cols>
  <sheetData>
    <row r="1" spans="1:6" ht="25.5" customHeight="1" x14ac:dyDescent="0.2">
      <c r="A1" s="30" t="s">
        <v>218</v>
      </c>
      <c r="B1" s="31"/>
      <c r="C1" s="31"/>
      <c r="D1" s="31"/>
      <c r="E1" s="32"/>
    </row>
    <row r="2" spans="1:6" ht="22.5" customHeight="1" x14ac:dyDescent="0.2">
      <c r="A2" s="6"/>
      <c r="B2" s="7" t="s">
        <v>11</v>
      </c>
      <c r="C2" s="28" t="s">
        <v>0</v>
      </c>
      <c r="D2" s="29"/>
      <c r="E2" s="8" t="s">
        <v>23</v>
      </c>
    </row>
    <row r="3" spans="1:6" x14ac:dyDescent="0.2">
      <c r="A3" s="6"/>
      <c r="B3" s="6"/>
      <c r="C3" s="6"/>
      <c r="D3" s="6"/>
      <c r="E3" s="9">
        <f>COUNTIF(E4:E20,"2012")+COUNTIF(E4:E20,"2013")</f>
        <v>9</v>
      </c>
    </row>
    <row r="4" spans="1:6" x14ac:dyDescent="0.2">
      <c r="A4" s="6">
        <v>1</v>
      </c>
      <c r="B4" s="21" t="s">
        <v>219</v>
      </c>
      <c r="C4" s="21" t="s">
        <v>51</v>
      </c>
      <c r="D4" s="21" t="s">
        <v>52</v>
      </c>
      <c r="E4" s="21">
        <v>2012</v>
      </c>
      <c r="F4" s="3"/>
    </row>
    <row r="5" spans="1:6" x14ac:dyDescent="0.2">
      <c r="A5" s="6">
        <v>2</v>
      </c>
      <c r="B5" s="21" t="s">
        <v>220</v>
      </c>
      <c r="C5" s="21" t="s">
        <v>51</v>
      </c>
      <c r="D5" s="21" t="s">
        <v>52</v>
      </c>
      <c r="E5" s="21">
        <v>2012</v>
      </c>
      <c r="F5" s="3"/>
    </row>
    <row r="6" spans="1:6" x14ac:dyDescent="0.2">
      <c r="A6" s="6">
        <v>3</v>
      </c>
      <c r="B6" s="21" t="s">
        <v>221</v>
      </c>
      <c r="C6" s="21" t="s">
        <v>51</v>
      </c>
      <c r="D6" s="21" t="s">
        <v>52</v>
      </c>
      <c r="E6" s="21">
        <v>2012</v>
      </c>
      <c r="F6" s="3"/>
    </row>
    <row r="7" spans="1:6" x14ac:dyDescent="0.2">
      <c r="A7" s="6">
        <v>4</v>
      </c>
      <c r="B7" s="21" t="s">
        <v>222</v>
      </c>
      <c r="C7" s="21" t="s">
        <v>12</v>
      </c>
      <c r="D7" s="21" t="s">
        <v>4</v>
      </c>
      <c r="E7" s="25" t="s">
        <v>351</v>
      </c>
      <c r="F7" s="3"/>
    </row>
    <row r="8" spans="1:6" x14ac:dyDescent="0.2">
      <c r="A8" s="6">
        <v>5</v>
      </c>
      <c r="B8" s="21" t="s">
        <v>225</v>
      </c>
      <c r="C8" s="21" t="s">
        <v>38</v>
      </c>
      <c r="D8" s="21" t="s">
        <v>39</v>
      </c>
      <c r="E8" s="21">
        <v>2012</v>
      </c>
      <c r="F8" s="3"/>
    </row>
    <row r="9" spans="1:6" s="17" customFormat="1" x14ac:dyDescent="0.2">
      <c r="A9" s="6">
        <v>6</v>
      </c>
      <c r="B9" s="21" t="s">
        <v>163</v>
      </c>
      <c r="C9" s="21" t="s">
        <v>48</v>
      </c>
      <c r="D9" s="21" t="s">
        <v>49</v>
      </c>
      <c r="E9" s="24">
        <v>2013</v>
      </c>
    </row>
    <row r="10" spans="1:6" x14ac:dyDescent="0.2">
      <c r="A10" s="6">
        <v>7</v>
      </c>
      <c r="B10" s="21" t="s">
        <v>160</v>
      </c>
      <c r="C10" s="21" t="s">
        <v>15</v>
      </c>
      <c r="D10" s="21" t="s">
        <v>2</v>
      </c>
      <c r="E10" s="21">
        <v>2013</v>
      </c>
      <c r="F10" s="22"/>
    </row>
    <row r="11" spans="1:6" x14ac:dyDescent="0.2">
      <c r="A11" s="6">
        <v>8</v>
      </c>
      <c r="B11" s="21" t="s">
        <v>341</v>
      </c>
      <c r="C11" s="21" t="s">
        <v>19</v>
      </c>
      <c r="D11" s="21" t="s">
        <v>5</v>
      </c>
      <c r="E11" s="21">
        <v>2012</v>
      </c>
      <c r="F11" s="22"/>
    </row>
    <row r="12" spans="1:6" x14ac:dyDescent="0.2">
      <c r="A12" s="6">
        <v>9</v>
      </c>
      <c r="B12" s="21" t="s">
        <v>223</v>
      </c>
      <c r="C12" s="21" t="s">
        <v>21</v>
      </c>
      <c r="D12" s="21" t="s">
        <v>35</v>
      </c>
      <c r="E12" s="21">
        <v>2012</v>
      </c>
    </row>
    <row r="13" spans="1:6" x14ac:dyDescent="0.2">
      <c r="A13" s="6">
        <v>10</v>
      </c>
      <c r="B13" s="21" t="s">
        <v>224</v>
      </c>
      <c r="C13" s="21" t="s">
        <v>21</v>
      </c>
      <c r="D13" s="21" t="s">
        <v>35</v>
      </c>
      <c r="E13" s="24">
        <v>2013</v>
      </c>
    </row>
  </sheetData>
  <mergeCells count="2">
    <mergeCell ref="A1:E1"/>
    <mergeCell ref="C2:D2"/>
  </mergeCells>
  <pageMargins left="0.75" right="0.75" top="1" bottom="1" header="0.5" footer="0.5"/>
  <pageSetup paperSize="9" orientation="portrait" horizontalDpi="300" verticalDpi="3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26375A-712F-4C68-9881-FED2E00653EC}">
  <sheetPr codeName="Foglio4"/>
  <dimension ref="A1:F19"/>
  <sheetViews>
    <sheetView zoomScale="90" zoomScaleNormal="90" workbookViewId="0">
      <selection activeCell="E10" sqref="E10"/>
    </sheetView>
  </sheetViews>
  <sheetFormatPr defaultColWidth="9.140625" defaultRowHeight="12.75" x14ac:dyDescent="0.2"/>
  <cols>
    <col min="1" max="1" width="4.5703125" style="1" customWidth="1"/>
    <col min="2" max="2" width="27.85546875" style="1" bestFit="1" customWidth="1"/>
    <col min="3" max="3" width="8.7109375" style="1" customWidth="1"/>
    <col min="4" max="4" width="34.140625" style="1" bestFit="1" customWidth="1"/>
    <col min="5" max="5" width="8.7109375" style="2" customWidth="1"/>
    <col min="6" max="16384" width="9.140625" style="1"/>
  </cols>
  <sheetData>
    <row r="1" spans="1:6" ht="25.5" customHeight="1" x14ac:dyDescent="0.2">
      <c r="A1" s="30" t="s">
        <v>228</v>
      </c>
      <c r="B1" s="31"/>
      <c r="C1" s="31"/>
      <c r="D1" s="31"/>
      <c r="E1" s="32"/>
    </row>
    <row r="2" spans="1:6" ht="22.5" customHeight="1" x14ac:dyDescent="0.2">
      <c r="A2" s="6"/>
      <c r="B2" s="7" t="s">
        <v>11</v>
      </c>
      <c r="C2" s="28" t="s">
        <v>0</v>
      </c>
      <c r="D2" s="29"/>
      <c r="E2" s="8" t="s">
        <v>23</v>
      </c>
    </row>
    <row r="3" spans="1:6" x14ac:dyDescent="0.2">
      <c r="A3" s="6"/>
      <c r="B3" s="6"/>
      <c r="C3" s="6"/>
      <c r="D3" s="6"/>
      <c r="E3" s="9">
        <f>COUNTIF(E4:E20,"2010")+COUNTIF(E4:E20,"2011")</f>
        <v>15</v>
      </c>
    </row>
    <row r="4" spans="1:6" x14ac:dyDescent="0.2">
      <c r="A4" s="6">
        <v>1</v>
      </c>
      <c r="B4" s="21" t="s">
        <v>229</v>
      </c>
      <c r="C4" s="21" t="s">
        <v>12</v>
      </c>
      <c r="D4" s="21" t="s">
        <v>4</v>
      </c>
      <c r="E4" s="21">
        <v>2010</v>
      </c>
      <c r="F4" s="3"/>
    </row>
    <row r="5" spans="1:6" x14ac:dyDescent="0.2">
      <c r="A5" s="6">
        <v>2</v>
      </c>
      <c r="B5" s="21" t="s">
        <v>230</v>
      </c>
      <c r="C5" s="21" t="s">
        <v>12</v>
      </c>
      <c r="D5" s="21" t="s">
        <v>4</v>
      </c>
      <c r="E5" s="21">
        <v>2011</v>
      </c>
      <c r="F5" s="3"/>
    </row>
    <row r="6" spans="1:6" x14ac:dyDescent="0.2">
      <c r="A6" s="6">
        <v>3</v>
      </c>
      <c r="B6" s="21" t="s">
        <v>231</v>
      </c>
      <c r="C6" s="21" t="s">
        <v>12</v>
      </c>
      <c r="D6" s="21" t="s">
        <v>4</v>
      </c>
      <c r="E6" s="21">
        <v>2010</v>
      </c>
      <c r="F6" s="3"/>
    </row>
    <row r="7" spans="1:6" x14ac:dyDescent="0.2">
      <c r="A7" s="6">
        <v>4</v>
      </c>
      <c r="B7" s="21" t="s">
        <v>232</v>
      </c>
      <c r="C7" s="21" t="s">
        <v>12</v>
      </c>
      <c r="D7" s="21" t="s">
        <v>4</v>
      </c>
      <c r="E7" s="21">
        <v>2010</v>
      </c>
      <c r="F7" s="3"/>
    </row>
    <row r="8" spans="1:6" x14ac:dyDescent="0.2">
      <c r="A8" s="6">
        <v>5</v>
      </c>
      <c r="B8" s="21" t="s">
        <v>233</v>
      </c>
      <c r="C8" s="21" t="s">
        <v>36</v>
      </c>
      <c r="D8" s="21" t="s">
        <v>37</v>
      </c>
      <c r="E8" s="21">
        <v>2010</v>
      </c>
      <c r="F8" s="3"/>
    </row>
    <row r="9" spans="1:6" s="17" customFormat="1" x14ac:dyDescent="0.2">
      <c r="A9" s="6">
        <v>6</v>
      </c>
      <c r="B9" s="21" t="s">
        <v>234</v>
      </c>
      <c r="C9" s="21" t="s">
        <v>26</v>
      </c>
      <c r="D9" s="21" t="s">
        <v>9</v>
      </c>
      <c r="E9" s="24">
        <v>2011</v>
      </c>
    </row>
    <row r="10" spans="1:6" x14ac:dyDescent="0.2">
      <c r="A10" s="6">
        <v>7</v>
      </c>
      <c r="B10" s="27" t="s">
        <v>174</v>
      </c>
      <c r="C10" s="27" t="s">
        <v>26</v>
      </c>
      <c r="D10" s="27" t="s">
        <v>9</v>
      </c>
      <c r="E10" s="25" t="s">
        <v>348</v>
      </c>
      <c r="F10" s="22"/>
    </row>
    <row r="11" spans="1:6" x14ac:dyDescent="0.2">
      <c r="A11" s="6">
        <v>8</v>
      </c>
      <c r="B11" s="21" t="s">
        <v>235</v>
      </c>
      <c r="C11" s="21" t="s">
        <v>48</v>
      </c>
      <c r="D11" s="21" t="s">
        <v>49</v>
      </c>
      <c r="E11" s="21">
        <v>2010</v>
      </c>
      <c r="F11" s="22"/>
    </row>
    <row r="12" spans="1:6" x14ac:dyDescent="0.2">
      <c r="A12" s="6">
        <v>9</v>
      </c>
      <c r="B12" s="21" t="s">
        <v>175</v>
      </c>
      <c r="C12" s="21" t="s">
        <v>48</v>
      </c>
      <c r="D12" s="21" t="s">
        <v>49</v>
      </c>
      <c r="E12" s="21">
        <v>2010</v>
      </c>
    </row>
    <row r="13" spans="1:6" x14ac:dyDescent="0.2">
      <c r="A13" s="6">
        <v>10</v>
      </c>
      <c r="B13" s="21" t="s">
        <v>81</v>
      </c>
      <c r="C13" s="21" t="s">
        <v>31</v>
      </c>
      <c r="D13" s="21" t="s">
        <v>32</v>
      </c>
      <c r="E13" s="24">
        <v>2010</v>
      </c>
    </row>
    <row r="14" spans="1:6" x14ac:dyDescent="0.2">
      <c r="A14" s="6">
        <v>11</v>
      </c>
      <c r="B14" s="21" t="s">
        <v>236</v>
      </c>
      <c r="C14" s="21" t="s">
        <v>21</v>
      </c>
      <c r="D14" s="21" t="s">
        <v>35</v>
      </c>
      <c r="E14" s="21">
        <v>2010</v>
      </c>
    </row>
    <row r="15" spans="1:6" x14ac:dyDescent="0.2">
      <c r="A15" s="6">
        <v>12</v>
      </c>
      <c r="B15" s="21" t="s">
        <v>237</v>
      </c>
      <c r="C15" s="21" t="s">
        <v>165</v>
      </c>
      <c r="D15" s="21" t="s">
        <v>166</v>
      </c>
      <c r="E15" s="24">
        <v>2011</v>
      </c>
    </row>
    <row r="16" spans="1:6" x14ac:dyDescent="0.2">
      <c r="A16" s="6">
        <v>13</v>
      </c>
      <c r="B16" s="21" t="s">
        <v>238</v>
      </c>
      <c r="C16" s="21" t="s">
        <v>165</v>
      </c>
      <c r="D16" s="21" t="s">
        <v>166</v>
      </c>
      <c r="E16" s="21">
        <v>2011</v>
      </c>
    </row>
    <row r="17" spans="1:5" x14ac:dyDescent="0.2">
      <c r="A17" s="6">
        <v>14</v>
      </c>
      <c r="B17" s="21" t="s">
        <v>239</v>
      </c>
      <c r="C17" s="21" t="s">
        <v>165</v>
      </c>
      <c r="D17" s="21" t="s">
        <v>166</v>
      </c>
      <c r="E17" s="24">
        <v>2011</v>
      </c>
    </row>
    <row r="18" spans="1:5" x14ac:dyDescent="0.2">
      <c r="A18" s="6">
        <v>15</v>
      </c>
      <c r="B18" s="21" t="s">
        <v>240</v>
      </c>
      <c r="C18" s="21" t="s">
        <v>50</v>
      </c>
      <c r="D18" s="21" t="s">
        <v>40</v>
      </c>
      <c r="E18" s="21">
        <v>2011</v>
      </c>
    </row>
    <row r="19" spans="1:5" x14ac:dyDescent="0.2">
      <c r="A19" s="6">
        <v>16</v>
      </c>
      <c r="B19" s="21" t="s">
        <v>241</v>
      </c>
      <c r="C19" s="21" t="s">
        <v>89</v>
      </c>
      <c r="D19" s="21" t="s">
        <v>90</v>
      </c>
      <c r="E19" s="24">
        <v>2011</v>
      </c>
    </row>
  </sheetData>
  <mergeCells count="2">
    <mergeCell ref="A1:E1"/>
    <mergeCell ref="C2:D2"/>
  </mergeCells>
  <pageMargins left="0.75" right="0.75" top="1" bottom="1" header="0.5" footer="0.5"/>
  <pageSetup paperSize="9" orientation="portrait" horizontalDpi="300" verticalDpi="300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17287B-AACC-457F-B4AF-235771FB71C3}">
  <sheetPr codeName="Foglio5"/>
  <dimension ref="A1:F17"/>
  <sheetViews>
    <sheetView zoomScale="90" zoomScaleNormal="90" workbookViewId="0">
      <selection activeCell="D6" sqref="D6"/>
    </sheetView>
  </sheetViews>
  <sheetFormatPr defaultColWidth="9.140625" defaultRowHeight="12.75" x14ac:dyDescent="0.2"/>
  <cols>
    <col min="1" max="1" width="4.5703125" style="1" customWidth="1"/>
    <col min="2" max="2" width="27.85546875" style="1" bestFit="1" customWidth="1"/>
    <col min="3" max="3" width="8.7109375" style="1" customWidth="1"/>
    <col min="4" max="4" width="34.140625" style="1" bestFit="1" customWidth="1"/>
    <col min="5" max="5" width="8.7109375" style="2" customWidth="1"/>
    <col min="6" max="16384" width="9.140625" style="1"/>
  </cols>
  <sheetData>
    <row r="1" spans="1:6" ht="25.5" customHeight="1" x14ac:dyDescent="0.2">
      <c r="A1" s="30" t="s">
        <v>242</v>
      </c>
      <c r="B1" s="31"/>
      <c r="C1" s="31"/>
      <c r="D1" s="31"/>
      <c r="E1" s="32"/>
    </row>
    <row r="2" spans="1:6" ht="22.5" customHeight="1" x14ac:dyDescent="0.2">
      <c r="A2" s="6"/>
      <c r="B2" s="7" t="s">
        <v>11</v>
      </c>
      <c r="C2" s="28" t="s">
        <v>0</v>
      </c>
      <c r="D2" s="29"/>
      <c r="E2" s="8" t="s">
        <v>23</v>
      </c>
    </row>
    <row r="3" spans="1:6" x14ac:dyDescent="0.2">
      <c r="A3" s="6"/>
      <c r="B3" s="6"/>
      <c r="C3" s="6"/>
      <c r="D3" s="6"/>
      <c r="E3" s="9">
        <f>COUNTIF(E4:E18,"2008")+COUNTIF(E4:E18,"2009")</f>
        <v>14</v>
      </c>
    </row>
    <row r="4" spans="1:6" x14ac:dyDescent="0.2">
      <c r="A4" s="6">
        <v>1</v>
      </c>
      <c r="B4" s="21" t="s">
        <v>243</v>
      </c>
      <c r="C4" s="21" t="s">
        <v>16</v>
      </c>
      <c r="D4" s="21" t="s">
        <v>3</v>
      </c>
      <c r="E4" s="21">
        <v>2008</v>
      </c>
      <c r="F4" s="3"/>
    </row>
    <row r="5" spans="1:6" x14ac:dyDescent="0.2">
      <c r="A5" s="6">
        <v>2</v>
      </c>
      <c r="B5" s="21" t="s">
        <v>244</v>
      </c>
      <c r="C5" s="21" t="s">
        <v>16</v>
      </c>
      <c r="D5" s="21" t="s">
        <v>3</v>
      </c>
      <c r="E5" s="21">
        <v>2008</v>
      </c>
      <c r="F5" s="3"/>
    </row>
    <row r="6" spans="1:6" x14ac:dyDescent="0.2">
      <c r="A6" s="6">
        <v>3</v>
      </c>
      <c r="B6" s="21" t="s">
        <v>245</v>
      </c>
      <c r="C6" s="21" t="s">
        <v>24</v>
      </c>
      <c r="D6" s="21" t="s">
        <v>8</v>
      </c>
      <c r="E6" s="21">
        <v>2009</v>
      </c>
      <c r="F6" s="3"/>
    </row>
    <row r="7" spans="1:6" x14ac:dyDescent="0.2">
      <c r="A7" s="6">
        <v>4</v>
      </c>
      <c r="B7" s="21" t="s">
        <v>172</v>
      </c>
      <c r="C7" s="21" t="s">
        <v>24</v>
      </c>
      <c r="D7" s="21" t="s">
        <v>8</v>
      </c>
      <c r="E7" s="21">
        <v>2009</v>
      </c>
      <c r="F7" s="3"/>
    </row>
    <row r="8" spans="1:6" x14ac:dyDescent="0.2">
      <c r="A8" s="6">
        <v>5</v>
      </c>
      <c r="B8" s="21" t="s">
        <v>246</v>
      </c>
      <c r="C8" s="21" t="s">
        <v>24</v>
      </c>
      <c r="D8" s="21" t="s">
        <v>8</v>
      </c>
      <c r="E8" s="21">
        <v>2009</v>
      </c>
      <c r="F8" s="3"/>
    </row>
    <row r="9" spans="1:6" x14ac:dyDescent="0.2">
      <c r="A9" s="6">
        <v>6</v>
      </c>
      <c r="B9" s="21" t="s">
        <v>271</v>
      </c>
      <c r="C9" s="21" t="s">
        <v>44</v>
      </c>
      <c r="D9" s="21" t="s">
        <v>45</v>
      </c>
      <c r="E9" s="21">
        <v>2009</v>
      </c>
    </row>
    <row r="10" spans="1:6" s="17" customFormat="1" x14ac:dyDescent="0.2">
      <c r="A10" s="6">
        <v>7</v>
      </c>
      <c r="B10" s="21" t="s">
        <v>254</v>
      </c>
      <c r="C10" s="21" t="s">
        <v>38</v>
      </c>
      <c r="D10" s="21" t="s">
        <v>39</v>
      </c>
      <c r="E10" s="24">
        <v>2009</v>
      </c>
    </row>
    <row r="11" spans="1:6" x14ac:dyDescent="0.2">
      <c r="A11" s="6">
        <v>8</v>
      </c>
      <c r="B11" s="21" t="s">
        <v>247</v>
      </c>
      <c r="C11" s="21" t="s">
        <v>42</v>
      </c>
      <c r="D11" s="21" t="s">
        <v>43</v>
      </c>
      <c r="E11" s="21">
        <v>2008</v>
      </c>
      <c r="F11" s="22"/>
    </row>
    <row r="12" spans="1:6" x14ac:dyDescent="0.2">
      <c r="A12" s="6">
        <v>9</v>
      </c>
      <c r="B12" s="21" t="s">
        <v>248</v>
      </c>
      <c r="C12" s="21" t="s">
        <v>42</v>
      </c>
      <c r="D12" s="21" t="s">
        <v>43</v>
      </c>
      <c r="E12" s="21">
        <v>2008</v>
      </c>
      <c r="F12" s="22"/>
    </row>
    <row r="13" spans="1:6" x14ac:dyDescent="0.2">
      <c r="A13" s="6">
        <v>10</v>
      </c>
      <c r="B13" s="21" t="s">
        <v>249</v>
      </c>
      <c r="C13" s="21" t="s">
        <v>42</v>
      </c>
      <c r="D13" s="21" t="s">
        <v>43</v>
      </c>
      <c r="E13" s="21">
        <v>2009</v>
      </c>
    </row>
    <row r="14" spans="1:6" x14ac:dyDescent="0.2">
      <c r="A14" s="6">
        <v>11</v>
      </c>
      <c r="B14" s="21" t="s">
        <v>250</v>
      </c>
      <c r="C14" s="21" t="s">
        <v>42</v>
      </c>
      <c r="D14" s="21" t="s">
        <v>43</v>
      </c>
      <c r="E14" s="24">
        <v>2009</v>
      </c>
    </row>
    <row r="15" spans="1:6" x14ac:dyDescent="0.2">
      <c r="A15" s="6">
        <v>12</v>
      </c>
      <c r="B15" s="21" t="s">
        <v>251</v>
      </c>
      <c r="C15" s="21" t="s">
        <v>42</v>
      </c>
      <c r="D15" s="21" t="s">
        <v>43</v>
      </c>
      <c r="E15" s="21">
        <v>2009</v>
      </c>
    </row>
    <row r="16" spans="1:6" x14ac:dyDescent="0.2">
      <c r="A16" s="6">
        <v>13</v>
      </c>
      <c r="B16" s="21" t="s">
        <v>252</v>
      </c>
      <c r="C16" s="21" t="s">
        <v>31</v>
      </c>
      <c r="D16" s="21" t="s">
        <v>32</v>
      </c>
      <c r="E16" s="24">
        <v>2008</v>
      </c>
    </row>
    <row r="17" spans="1:5" x14ac:dyDescent="0.2">
      <c r="A17" s="6">
        <v>14</v>
      </c>
      <c r="B17" s="21" t="s">
        <v>253</v>
      </c>
      <c r="C17" s="21" t="s">
        <v>165</v>
      </c>
      <c r="D17" s="21" t="s">
        <v>166</v>
      </c>
      <c r="E17" s="21">
        <v>2008</v>
      </c>
    </row>
  </sheetData>
  <mergeCells count="2">
    <mergeCell ref="A1:E1"/>
    <mergeCell ref="C2:D2"/>
  </mergeCells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A188E6-ECDB-4A90-AE89-EF1B05498866}">
  <sheetPr codeName="Foglio6"/>
  <dimension ref="A1:F13"/>
  <sheetViews>
    <sheetView zoomScale="90" zoomScaleNormal="90" workbookViewId="0">
      <selection sqref="A1:E1"/>
    </sheetView>
  </sheetViews>
  <sheetFormatPr defaultColWidth="9.140625" defaultRowHeight="12.75" x14ac:dyDescent="0.2"/>
  <cols>
    <col min="1" max="1" width="4.5703125" style="1" customWidth="1"/>
    <col min="2" max="2" width="27.85546875" style="1" bestFit="1" customWidth="1"/>
    <col min="3" max="3" width="8.7109375" style="1" customWidth="1"/>
    <col min="4" max="4" width="34.140625" style="1" bestFit="1" customWidth="1"/>
    <col min="5" max="5" width="8.7109375" style="2" customWidth="1"/>
    <col min="6" max="16384" width="9.140625" style="1"/>
  </cols>
  <sheetData>
    <row r="1" spans="1:6" ht="25.5" customHeight="1" x14ac:dyDescent="0.2">
      <c r="A1" s="30" t="s">
        <v>255</v>
      </c>
      <c r="B1" s="31"/>
      <c r="C1" s="31"/>
      <c r="D1" s="31"/>
      <c r="E1" s="32"/>
    </row>
    <row r="2" spans="1:6" ht="22.5" customHeight="1" x14ac:dyDescent="0.2">
      <c r="A2" s="6"/>
      <c r="B2" s="7" t="s">
        <v>11</v>
      </c>
      <c r="C2" s="28" t="s">
        <v>0</v>
      </c>
      <c r="D2" s="29"/>
      <c r="E2" s="8" t="s">
        <v>23</v>
      </c>
    </row>
    <row r="3" spans="1:6" x14ac:dyDescent="0.2">
      <c r="A3" s="6"/>
      <c r="B3" s="6"/>
      <c r="C3" s="6"/>
      <c r="D3" s="6"/>
      <c r="E3" s="9">
        <f>COUNTIF(E4:E15,"&lt;=2007")</f>
        <v>10</v>
      </c>
    </row>
    <row r="4" spans="1:6" x14ac:dyDescent="0.2">
      <c r="A4" s="6">
        <v>1</v>
      </c>
      <c r="B4" s="21" t="s">
        <v>256</v>
      </c>
      <c r="C4" s="21" t="s">
        <v>16</v>
      </c>
      <c r="D4" s="21" t="s">
        <v>3</v>
      </c>
      <c r="E4" s="21">
        <v>2006</v>
      </c>
      <c r="F4" s="3"/>
    </row>
    <row r="5" spans="1:6" x14ac:dyDescent="0.2">
      <c r="A5" s="6">
        <v>2</v>
      </c>
      <c r="B5" s="21" t="s">
        <v>257</v>
      </c>
      <c r="C5" s="21" t="s">
        <v>16</v>
      </c>
      <c r="D5" s="21" t="s">
        <v>3</v>
      </c>
      <c r="E5" s="21">
        <v>2005</v>
      </c>
      <c r="F5" s="3"/>
    </row>
    <row r="6" spans="1:6" x14ac:dyDescent="0.2">
      <c r="A6" s="6">
        <v>3</v>
      </c>
      <c r="B6" s="21" t="s">
        <v>189</v>
      </c>
      <c r="C6" s="21" t="s">
        <v>38</v>
      </c>
      <c r="D6" s="21" t="s">
        <v>39</v>
      </c>
      <c r="E6" s="21">
        <v>2001</v>
      </c>
      <c r="F6" s="3"/>
    </row>
    <row r="7" spans="1:6" x14ac:dyDescent="0.2">
      <c r="A7" s="6">
        <v>4</v>
      </c>
      <c r="B7" s="21" t="s">
        <v>190</v>
      </c>
      <c r="C7" s="21" t="s">
        <v>48</v>
      </c>
      <c r="D7" s="21" t="s">
        <v>49</v>
      </c>
      <c r="E7" s="21">
        <v>2006</v>
      </c>
      <c r="F7" s="3"/>
    </row>
    <row r="8" spans="1:6" x14ac:dyDescent="0.2">
      <c r="A8" s="6">
        <v>5</v>
      </c>
      <c r="B8" s="21" t="s">
        <v>258</v>
      </c>
      <c r="C8" s="21" t="s">
        <v>42</v>
      </c>
      <c r="D8" s="21" t="s">
        <v>43</v>
      </c>
      <c r="E8" s="21">
        <v>2007</v>
      </c>
      <c r="F8" s="3"/>
    </row>
    <row r="9" spans="1:6" s="17" customFormat="1" x14ac:dyDescent="0.2">
      <c r="A9" s="6">
        <v>6</v>
      </c>
      <c r="B9" s="21" t="s">
        <v>154</v>
      </c>
      <c r="C9" s="21" t="s">
        <v>31</v>
      </c>
      <c r="D9" s="21" t="s">
        <v>32</v>
      </c>
      <c r="E9" s="24">
        <v>2007</v>
      </c>
    </row>
    <row r="10" spans="1:6" x14ac:dyDescent="0.2">
      <c r="A10" s="6">
        <v>7</v>
      </c>
      <c r="B10" s="21" t="s">
        <v>92</v>
      </c>
      <c r="C10" s="21" t="s">
        <v>31</v>
      </c>
      <c r="D10" s="21" t="s">
        <v>32</v>
      </c>
      <c r="E10" s="21">
        <v>2006</v>
      </c>
      <c r="F10" s="22"/>
    </row>
    <row r="11" spans="1:6" x14ac:dyDescent="0.2">
      <c r="A11" s="6">
        <v>8</v>
      </c>
      <c r="B11" s="21" t="s">
        <v>187</v>
      </c>
      <c r="C11" s="21" t="s">
        <v>21</v>
      </c>
      <c r="D11" s="21" t="s">
        <v>35</v>
      </c>
      <c r="E11" s="21">
        <v>2007</v>
      </c>
      <c r="F11" s="22"/>
    </row>
    <row r="12" spans="1:6" x14ac:dyDescent="0.2">
      <c r="A12" s="6">
        <v>9</v>
      </c>
      <c r="B12" s="21" t="s">
        <v>336</v>
      </c>
      <c r="C12" s="21" t="s">
        <v>89</v>
      </c>
      <c r="D12" s="21" t="s">
        <v>90</v>
      </c>
      <c r="E12" s="21">
        <v>2005</v>
      </c>
    </row>
    <row r="13" spans="1:6" x14ac:dyDescent="0.2">
      <c r="A13" s="6">
        <v>10</v>
      </c>
      <c r="B13" s="21" t="s">
        <v>259</v>
      </c>
      <c r="C13" s="21" t="s">
        <v>89</v>
      </c>
      <c r="D13" s="21" t="s">
        <v>90</v>
      </c>
      <c r="E13" s="24">
        <v>2006</v>
      </c>
    </row>
  </sheetData>
  <mergeCells count="2">
    <mergeCell ref="A1:E1"/>
    <mergeCell ref="C2:D2"/>
  </mergeCells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oglio7"/>
  <dimension ref="A1:F5"/>
  <sheetViews>
    <sheetView zoomScale="90" zoomScaleNormal="90" workbookViewId="0">
      <selection sqref="A1:E1"/>
    </sheetView>
  </sheetViews>
  <sheetFormatPr defaultColWidth="9.140625" defaultRowHeight="12.75" x14ac:dyDescent="0.2"/>
  <cols>
    <col min="1" max="1" width="4.5703125" style="1" customWidth="1"/>
    <col min="2" max="2" width="26.85546875" style="1" bestFit="1" customWidth="1"/>
    <col min="3" max="3" width="8.7109375" style="1" customWidth="1"/>
    <col min="4" max="4" width="34.140625" style="1" bestFit="1" customWidth="1"/>
    <col min="5" max="5" width="8.7109375" style="2" customWidth="1"/>
    <col min="6" max="16384" width="9.140625" style="1"/>
  </cols>
  <sheetData>
    <row r="1" spans="1:6" ht="25.5" customHeight="1" x14ac:dyDescent="0.2">
      <c r="A1" s="30" t="s">
        <v>260</v>
      </c>
      <c r="B1" s="31"/>
      <c r="C1" s="31"/>
      <c r="D1" s="31"/>
      <c r="E1" s="32"/>
    </row>
    <row r="2" spans="1:6" ht="22.5" customHeight="1" x14ac:dyDescent="0.2">
      <c r="A2" s="6"/>
      <c r="B2" s="7" t="s">
        <v>11</v>
      </c>
      <c r="C2" s="28" t="s">
        <v>0</v>
      </c>
      <c r="D2" s="29"/>
      <c r="E2" s="8" t="s">
        <v>23</v>
      </c>
    </row>
    <row r="3" spans="1:6" x14ac:dyDescent="0.2">
      <c r="A3" s="6"/>
      <c r="B3" s="6"/>
      <c r="C3" s="6"/>
      <c r="D3" s="6"/>
      <c r="E3" s="9">
        <f>COUNTIF(E4:E12,"2014")+COUNTIF(E4:E12,"2015")</f>
        <v>2</v>
      </c>
    </row>
    <row r="4" spans="1:6" x14ac:dyDescent="0.2">
      <c r="A4" s="6">
        <v>1</v>
      </c>
      <c r="B4" s="21" t="s">
        <v>261</v>
      </c>
      <c r="C4" s="21" t="s">
        <v>209</v>
      </c>
      <c r="D4" s="21" t="s">
        <v>210</v>
      </c>
      <c r="E4" s="21">
        <v>2014</v>
      </c>
      <c r="F4" s="3"/>
    </row>
    <row r="5" spans="1:6" x14ac:dyDescent="0.2">
      <c r="A5" s="6">
        <v>2</v>
      </c>
      <c r="B5" s="21" t="s">
        <v>208</v>
      </c>
      <c r="C5" s="21" t="s">
        <v>209</v>
      </c>
      <c r="D5" s="21" t="s">
        <v>210</v>
      </c>
      <c r="E5" s="21">
        <v>2015</v>
      </c>
      <c r="F5" s="22"/>
    </row>
  </sheetData>
  <sortState xmlns:xlrd2="http://schemas.microsoft.com/office/spreadsheetml/2017/richdata2" ref="A4:F4">
    <sortCondition ref="A4"/>
  </sortState>
  <mergeCells count="2">
    <mergeCell ref="A1:E1"/>
    <mergeCell ref="C2:D2"/>
  </mergeCells>
  <phoneticPr fontId="3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oglio8"/>
  <dimension ref="A1:F5"/>
  <sheetViews>
    <sheetView zoomScale="90" zoomScaleNormal="90" workbookViewId="0">
      <selection activeCell="C4" sqref="C4"/>
    </sheetView>
  </sheetViews>
  <sheetFormatPr defaultColWidth="9.140625" defaultRowHeight="12.75" x14ac:dyDescent="0.2"/>
  <cols>
    <col min="1" max="1" width="4.5703125" style="1" customWidth="1"/>
    <col min="2" max="2" width="26.85546875" style="1" bestFit="1" customWidth="1"/>
    <col min="3" max="3" width="8.7109375" style="1" customWidth="1"/>
    <col min="4" max="4" width="34.140625" style="1" bestFit="1" customWidth="1"/>
    <col min="5" max="5" width="10.7109375" style="2" customWidth="1"/>
    <col min="6" max="16384" width="9.140625" style="1"/>
  </cols>
  <sheetData>
    <row r="1" spans="1:6" ht="25.5" customHeight="1" x14ac:dyDescent="0.2">
      <c r="A1" s="30" t="s">
        <v>262</v>
      </c>
      <c r="B1" s="31"/>
      <c r="C1" s="31"/>
      <c r="D1" s="31"/>
      <c r="E1" s="32"/>
    </row>
    <row r="2" spans="1:6" ht="24" x14ac:dyDescent="0.2">
      <c r="A2" s="6"/>
      <c r="B2" s="7" t="s">
        <v>11</v>
      </c>
      <c r="C2" s="28" t="s">
        <v>0</v>
      </c>
      <c r="D2" s="29"/>
      <c r="E2" s="8" t="s">
        <v>23</v>
      </c>
    </row>
    <row r="3" spans="1:6" x14ac:dyDescent="0.2">
      <c r="A3" s="6"/>
      <c r="B3" s="6"/>
      <c r="C3" s="6"/>
      <c r="D3" s="6"/>
      <c r="E3" s="9">
        <f>COUNTIF(E4:E23,"2012")+COUNTIF(E4:E23,"2013")</f>
        <v>2</v>
      </c>
    </row>
    <row r="4" spans="1:6" x14ac:dyDescent="0.2">
      <c r="A4" s="6">
        <v>1</v>
      </c>
      <c r="B4" s="24" t="s">
        <v>342</v>
      </c>
      <c r="C4" s="24" t="s">
        <v>19</v>
      </c>
      <c r="D4" s="24" t="s">
        <v>5</v>
      </c>
      <c r="E4" s="21">
        <v>2012</v>
      </c>
    </row>
    <row r="5" spans="1:6" s="17" customFormat="1" x14ac:dyDescent="0.2">
      <c r="A5" s="6">
        <v>2</v>
      </c>
      <c r="B5" s="21" t="s">
        <v>161</v>
      </c>
      <c r="C5" s="21" t="s">
        <v>21</v>
      </c>
      <c r="D5" s="21" t="s">
        <v>35</v>
      </c>
      <c r="E5" s="21">
        <v>2013</v>
      </c>
      <c r="F5" s="1"/>
    </row>
  </sheetData>
  <sortState xmlns:xlrd2="http://schemas.microsoft.com/office/spreadsheetml/2017/richdata2" ref="A4:F5">
    <sortCondition ref="A4:A5"/>
    <sortCondition ref="C4:C5"/>
    <sortCondition ref="B4:B5"/>
    <sortCondition descending="1" ref="E4:E5"/>
  </sortState>
  <mergeCells count="2">
    <mergeCell ref="A1:E1"/>
    <mergeCell ref="C2:D2"/>
  </mergeCells>
  <phoneticPr fontId="3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59BBE6-DBC1-4134-9F10-3B5A630B51C6}">
  <sheetPr codeName="Foglio9"/>
  <dimension ref="A1:G18"/>
  <sheetViews>
    <sheetView zoomScale="90" zoomScaleNormal="90" workbookViewId="0">
      <selection sqref="A1:E1"/>
    </sheetView>
  </sheetViews>
  <sheetFormatPr defaultColWidth="9.140625" defaultRowHeight="12.75" x14ac:dyDescent="0.2"/>
  <cols>
    <col min="1" max="1" width="4.5703125" style="1" customWidth="1"/>
    <col min="2" max="2" width="29.140625" style="1" bestFit="1" customWidth="1"/>
    <col min="3" max="3" width="8.7109375" style="1" customWidth="1"/>
    <col min="4" max="4" width="34.140625" style="1" bestFit="1" customWidth="1"/>
    <col min="5" max="5" width="10.7109375" style="2" customWidth="1"/>
    <col min="6" max="16384" width="9.140625" style="1"/>
  </cols>
  <sheetData>
    <row r="1" spans="1:7" ht="25.5" customHeight="1" x14ac:dyDescent="0.2">
      <c r="A1" s="30" t="s">
        <v>263</v>
      </c>
      <c r="B1" s="31"/>
      <c r="C1" s="31"/>
      <c r="D1" s="31"/>
      <c r="E1" s="32"/>
    </row>
    <row r="2" spans="1:7" ht="24" x14ac:dyDescent="0.2">
      <c r="A2" s="6"/>
      <c r="B2" s="7" t="s">
        <v>11</v>
      </c>
      <c r="C2" s="28" t="s">
        <v>0</v>
      </c>
      <c r="D2" s="29"/>
      <c r="E2" s="8" t="s">
        <v>23</v>
      </c>
    </row>
    <row r="3" spans="1:7" x14ac:dyDescent="0.2">
      <c r="A3" s="6"/>
      <c r="B3" s="6"/>
      <c r="C3" s="6"/>
      <c r="D3" s="6"/>
      <c r="E3" s="9">
        <f>COUNTIF(E4:E25,"2010")+COUNTIF(E4:E25,"2011")</f>
        <v>14</v>
      </c>
    </row>
    <row r="4" spans="1:7" x14ac:dyDescent="0.2">
      <c r="A4" s="6">
        <v>1</v>
      </c>
      <c r="B4" s="21" t="s">
        <v>169</v>
      </c>
      <c r="C4" s="21" t="s">
        <v>22</v>
      </c>
      <c r="D4" s="21" t="s">
        <v>7</v>
      </c>
      <c r="E4" s="21">
        <v>2010</v>
      </c>
    </row>
    <row r="5" spans="1:7" x14ac:dyDescent="0.2">
      <c r="A5" s="6">
        <v>2</v>
      </c>
      <c r="B5" s="21" t="s">
        <v>264</v>
      </c>
      <c r="C5" s="21" t="s">
        <v>22</v>
      </c>
      <c r="D5" s="21" t="s">
        <v>7</v>
      </c>
      <c r="E5" s="21">
        <v>2011</v>
      </c>
    </row>
    <row r="6" spans="1:7" s="17" customFormat="1" x14ac:dyDescent="0.2">
      <c r="A6" s="6">
        <v>3</v>
      </c>
      <c r="B6" s="21" t="s">
        <v>120</v>
      </c>
      <c r="C6" s="21" t="s">
        <v>12</v>
      </c>
      <c r="D6" s="21" t="s">
        <v>4</v>
      </c>
      <c r="E6" s="21">
        <v>2010</v>
      </c>
      <c r="G6" s="1"/>
    </row>
    <row r="7" spans="1:7" s="17" customFormat="1" x14ac:dyDescent="0.2">
      <c r="A7" s="6">
        <v>4</v>
      </c>
      <c r="B7" s="21" t="s">
        <v>121</v>
      </c>
      <c r="C7" s="21" t="s">
        <v>12</v>
      </c>
      <c r="D7" s="21" t="s">
        <v>4</v>
      </c>
      <c r="E7" s="21">
        <v>2011</v>
      </c>
      <c r="G7" s="1"/>
    </row>
    <row r="8" spans="1:7" s="17" customFormat="1" x14ac:dyDescent="0.2">
      <c r="A8" s="6">
        <v>5</v>
      </c>
      <c r="B8" s="21" t="s">
        <v>123</v>
      </c>
      <c r="C8" s="21" t="s">
        <v>20</v>
      </c>
      <c r="D8" s="21" t="s">
        <v>30</v>
      </c>
      <c r="E8" s="21">
        <v>2010</v>
      </c>
    </row>
    <row r="9" spans="1:7" s="17" customFormat="1" x14ac:dyDescent="0.2">
      <c r="A9" s="6">
        <v>6</v>
      </c>
      <c r="B9" s="21" t="s">
        <v>162</v>
      </c>
      <c r="C9" s="21" t="s">
        <v>38</v>
      </c>
      <c r="D9" s="21" t="s">
        <v>39</v>
      </c>
      <c r="E9" s="21">
        <v>2011</v>
      </c>
      <c r="G9" s="1"/>
    </row>
    <row r="10" spans="1:7" x14ac:dyDescent="0.2">
      <c r="A10" s="6">
        <v>7</v>
      </c>
      <c r="B10" s="21" t="s">
        <v>265</v>
      </c>
      <c r="C10" s="21" t="s">
        <v>42</v>
      </c>
      <c r="D10" s="21" t="s">
        <v>43</v>
      </c>
      <c r="E10" s="21">
        <v>2010</v>
      </c>
    </row>
    <row r="11" spans="1:7" x14ac:dyDescent="0.2">
      <c r="A11" s="6">
        <v>8</v>
      </c>
      <c r="B11" s="21" t="s">
        <v>127</v>
      </c>
      <c r="C11" s="21" t="s">
        <v>27</v>
      </c>
      <c r="D11" s="21" t="s">
        <v>28</v>
      </c>
      <c r="E11" s="21">
        <v>2011</v>
      </c>
    </row>
    <row r="12" spans="1:7" x14ac:dyDescent="0.2">
      <c r="A12" s="6">
        <v>9</v>
      </c>
      <c r="B12" s="21" t="s">
        <v>164</v>
      </c>
      <c r="C12" s="21" t="s">
        <v>27</v>
      </c>
      <c r="D12" s="21" t="s">
        <v>28</v>
      </c>
      <c r="E12" s="21">
        <v>2011</v>
      </c>
    </row>
    <row r="13" spans="1:7" x14ac:dyDescent="0.2">
      <c r="A13" s="6">
        <v>10</v>
      </c>
      <c r="B13" s="21" t="s">
        <v>129</v>
      </c>
      <c r="C13" s="21" t="s">
        <v>27</v>
      </c>
      <c r="D13" s="21" t="s">
        <v>28</v>
      </c>
      <c r="E13" s="21">
        <v>2011</v>
      </c>
    </row>
    <row r="14" spans="1:7" x14ac:dyDescent="0.2">
      <c r="A14" s="6">
        <v>11</v>
      </c>
      <c r="B14" s="21" t="s">
        <v>266</v>
      </c>
      <c r="C14" s="21" t="s">
        <v>74</v>
      </c>
      <c r="D14" s="21" t="s">
        <v>75</v>
      </c>
      <c r="E14" s="21">
        <v>2011</v>
      </c>
    </row>
    <row r="15" spans="1:7" x14ac:dyDescent="0.2">
      <c r="A15" s="6">
        <v>12</v>
      </c>
      <c r="B15" s="21" t="s">
        <v>180</v>
      </c>
      <c r="C15" s="21" t="s">
        <v>74</v>
      </c>
      <c r="D15" s="21" t="s">
        <v>75</v>
      </c>
      <c r="E15" s="21">
        <v>2010</v>
      </c>
    </row>
    <row r="16" spans="1:7" x14ac:dyDescent="0.2">
      <c r="A16" s="6">
        <v>13</v>
      </c>
      <c r="B16" s="21" t="s">
        <v>182</v>
      </c>
      <c r="C16" s="21" t="s">
        <v>89</v>
      </c>
      <c r="D16" s="21" t="s">
        <v>90</v>
      </c>
      <c r="E16" s="25" t="s">
        <v>348</v>
      </c>
    </row>
    <row r="17" spans="1:5" x14ac:dyDescent="0.2">
      <c r="A17" s="6">
        <v>14</v>
      </c>
      <c r="B17" s="21" t="s">
        <v>268</v>
      </c>
      <c r="C17" s="21" t="s">
        <v>89</v>
      </c>
      <c r="D17" s="21" t="s">
        <v>90</v>
      </c>
      <c r="E17" s="21">
        <v>2010</v>
      </c>
    </row>
    <row r="18" spans="1:5" x14ac:dyDescent="0.2">
      <c r="A18" s="6">
        <v>15</v>
      </c>
      <c r="B18" s="21" t="s">
        <v>167</v>
      </c>
      <c r="C18" s="21" t="s">
        <v>89</v>
      </c>
      <c r="D18" s="21" t="s">
        <v>90</v>
      </c>
      <c r="E18" s="21">
        <v>2011</v>
      </c>
    </row>
  </sheetData>
  <sortState xmlns:xlrd2="http://schemas.microsoft.com/office/spreadsheetml/2017/richdata2" ref="A4:G18">
    <sortCondition ref="A4:A18"/>
    <sortCondition descending="1" ref="E4:E18"/>
  </sortState>
  <mergeCells count="2">
    <mergeCell ref="A1:E1"/>
    <mergeCell ref="C2:D2"/>
  </mergeCells>
  <pageMargins left="0.75" right="0.75" top="1" bottom="1" header="0.5" footer="0.5"/>
  <pageSetup paperSize="9" orientation="portrait" horizontalDpi="300" verticalDpi="3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29</vt:i4>
      </vt:variant>
      <vt:variant>
        <vt:lpstr>Intervalli denominati</vt:lpstr>
      </vt:variant>
      <vt:variant>
        <vt:i4>2</vt:i4>
      </vt:variant>
    </vt:vector>
  </HeadingPairs>
  <TitlesOfParts>
    <vt:vector size="31" baseType="lpstr">
      <vt:lpstr>Formule Maschili</vt:lpstr>
      <vt:lpstr>FPA</vt:lpstr>
      <vt:lpstr>FPB</vt:lpstr>
      <vt:lpstr>FPC</vt:lpstr>
      <vt:lpstr>FPD</vt:lpstr>
      <vt:lpstr>FPE</vt:lpstr>
      <vt:lpstr>F1A</vt:lpstr>
      <vt:lpstr>F1B</vt:lpstr>
      <vt:lpstr>F1C</vt:lpstr>
      <vt:lpstr>F1D</vt:lpstr>
      <vt:lpstr>F1E</vt:lpstr>
      <vt:lpstr>F2A</vt:lpstr>
      <vt:lpstr>F2B</vt:lpstr>
      <vt:lpstr>F2C</vt:lpstr>
      <vt:lpstr>F2D</vt:lpstr>
      <vt:lpstr>F2E</vt:lpstr>
      <vt:lpstr>F3A</vt:lpstr>
      <vt:lpstr>F3B</vt:lpstr>
      <vt:lpstr>F3C</vt:lpstr>
      <vt:lpstr>F3D</vt:lpstr>
      <vt:lpstr>F4A </vt:lpstr>
      <vt:lpstr>F4B</vt:lpstr>
      <vt:lpstr>F4C</vt:lpstr>
      <vt:lpstr>F4D</vt:lpstr>
      <vt:lpstr>F5A</vt:lpstr>
      <vt:lpstr>F5B</vt:lpstr>
      <vt:lpstr>F5C</vt:lpstr>
      <vt:lpstr>F6A - F6B - F6C</vt:lpstr>
      <vt:lpstr>ROLLER TIGER CUP</vt:lpstr>
      <vt:lpstr>'F6A - F6B - F6C'!Area_stampa</vt:lpstr>
      <vt:lpstr>'Formule Maschili'!Area_stampa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ATTI ALESSANDRO</dc:creator>
  <cp:lastModifiedBy>Alessandro Atti</cp:lastModifiedBy>
  <cp:lastPrinted>2020-02-05T13:49:20Z</cp:lastPrinted>
  <dcterms:created xsi:type="dcterms:W3CDTF">2004-01-02T17:09:56Z</dcterms:created>
  <dcterms:modified xsi:type="dcterms:W3CDTF">2023-02-22T19:42:08Z</dcterms:modified>
</cp:coreProperties>
</file>