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Pattinaggio\Sito Uisp\2024\Iscritti\"/>
    </mc:Choice>
  </mc:AlternateContent>
  <xr:revisionPtr revIDLastSave="0" documentId="13_ncr:1_{F4FB47FA-98F7-45F2-A16B-A98639AD3C38}" xr6:coauthVersionLast="47" xr6:coauthVersionMax="47" xr10:uidLastSave="{00000000-0000-0000-0000-000000000000}"/>
  <bookViews>
    <workbookView xWindow="-108" yWindow="-108" windowWidth="23256" windowHeight="12456" tabRatio="929" activeTab="9" xr2:uid="{00000000-000D-0000-FFFF-FFFF00000000}"/>
  </bookViews>
  <sheets>
    <sheet name="Formule Maschili" sheetId="24" r:id="rId1"/>
    <sheet name="FPA" sheetId="48" r:id="rId2"/>
    <sheet name="FPB" sheetId="49" r:id="rId3"/>
    <sheet name="FPC" sheetId="50" r:id="rId4"/>
    <sheet name="FPD" sheetId="51" r:id="rId5"/>
    <sheet name="FPE" sheetId="52" r:id="rId6"/>
    <sheet name="F1A" sheetId="3" r:id="rId7"/>
    <sheet name="F1B" sheetId="7" r:id="rId8"/>
    <sheet name="F1C" sheetId="44" r:id="rId9"/>
    <sheet name="F1D" sheetId="20" r:id="rId10"/>
    <sheet name="F1E" sheetId="33" r:id="rId11"/>
    <sheet name="F2A" sheetId="11" r:id="rId12"/>
    <sheet name="F2B" sheetId="30" r:id="rId13"/>
    <sheet name="F2C" sheetId="13" r:id="rId14"/>
    <sheet name="F2D" sheetId="45" r:id="rId15"/>
    <sheet name="F2E" sheetId="34" r:id="rId16"/>
    <sheet name="F3A" sheetId="14" r:id="rId17"/>
    <sheet name="F3B" sheetId="15" r:id="rId18"/>
    <sheet name="F3C" sheetId="46" r:id="rId19"/>
    <sheet name="F3D" sheetId="16" r:id="rId20"/>
    <sheet name="F4A " sheetId="17" r:id="rId21"/>
    <sheet name="F4B" sheetId="18" r:id="rId22"/>
    <sheet name="F4C" sheetId="47" r:id="rId23"/>
    <sheet name="F4D" sheetId="19" r:id="rId24"/>
    <sheet name="F5A" sheetId="37" r:id="rId25"/>
    <sheet name="F5B" sheetId="38" r:id="rId26"/>
    <sheet name="F5C" sheetId="39" r:id="rId27"/>
    <sheet name="F6A - F6B - F6C" sheetId="40" r:id="rId28"/>
    <sheet name="ROLLER TIGER CUP" sheetId="41" state="hidden" r:id="rId29"/>
  </sheets>
  <definedNames>
    <definedName name="_xlnm.Print_Area" localSheetId="27">'F6A - F6B - F6C'!$A$1:$E$4</definedName>
    <definedName name="_xlnm.Print_Area" localSheetId="0">'Formule Maschili'!#REF!</definedName>
    <definedName name="societ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4" l="1"/>
  <c r="E3" i="49"/>
  <c r="E3" i="50"/>
  <c r="E3" i="51"/>
  <c r="E3" i="52"/>
  <c r="E3" i="3"/>
  <c r="E8" i="24"/>
  <c r="E3" i="7"/>
  <c r="E3" i="44"/>
  <c r="E3" i="20"/>
  <c r="E3" i="33"/>
  <c r="E3" i="11"/>
  <c r="E3" i="30"/>
  <c r="E3" i="13"/>
  <c r="E3" i="45"/>
  <c r="E3" i="34"/>
  <c r="E19" i="24"/>
  <c r="E3" i="15"/>
  <c r="E3" i="46"/>
  <c r="E3" i="16"/>
  <c r="E3" i="17"/>
  <c r="E25" i="24"/>
  <c r="E30" i="24"/>
  <c r="E3" i="18"/>
  <c r="E3" i="47"/>
  <c r="E3" i="19"/>
  <c r="E3" i="38"/>
  <c r="E3" i="39"/>
  <c r="E20" i="40"/>
  <c r="E8" i="40"/>
  <c r="E3" i="40"/>
  <c r="E3" i="48"/>
  <c r="E3" i="37" l="1"/>
  <c r="E14" i="24"/>
  <c r="E3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9" authorId="0" shapeId="0" xr:uid="{BACB5121-E3E3-4FA5-8E45-FC41A08FF1C3}">
      <text>
        <r>
          <rPr>
            <b/>
            <sz val="9"/>
            <color indexed="81"/>
            <rFont val="Tahoma"/>
            <family val="2"/>
          </rPr>
          <t>25/01/2024</t>
        </r>
      </text>
    </comment>
    <comment ref="E10" authorId="0" shapeId="0" xr:uid="{438039BC-AA08-44DA-942E-41DCCFE9D37B}">
      <text>
        <r>
          <rPr>
            <b/>
            <sz val="9"/>
            <color indexed="81"/>
            <rFont val="Tahoma"/>
            <family val="2"/>
          </rPr>
          <t>25/01/2024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0" authorId="0" shapeId="0" xr:uid="{40A01BA3-9129-4748-B796-2066354645B8}">
      <text>
        <r>
          <rPr>
            <b/>
            <sz val="9"/>
            <color indexed="81"/>
            <rFont val="Tahoma"/>
            <family val="2"/>
          </rPr>
          <t>13/02/2024</t>
        </r>
      </text>
    </comment>
    <comment ref="E11" authorId="0" shapeId="0" xr:uid="{2ED5A843-806C-49A1-8906-470D871743F4}">
      <text>
        <r>
          <rPr>
            <b/>
            <sz val="9"/>
            <color indexed="81"/>
            <rFont val="Tahoma"/>
            <family val="2"/>
          </rPr>
          <t>03/01/2024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3" authorId="0" shapeId="0" xr:uid="{AC10EA1B-CEAF-4ADB-B9AF-A4D53DF273FD}">
      <text>
        <r>
          <rPr>
            <b/>
            <sz val="9"/>
            <color indexed="81"/>
            <rFont val="Tahoma"/>
            <family val="2"/>
          </rPr>
          <t>09/02/2024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26" authorId="0" shapeId="0" xr:uid="{FBA440E2-B683-42D5-86C2-9A8774391A43}">
      <text>
        <r>
          <rPr>
            <b/>
            <sz val="9"/>
            <color indexed="81"/>
            <rFont val="Tahoma"/>
            <family val="2"/>
          </rPr>
          <t>25/01/2024</t>
        </r>
      </text>
    </comment>
    <comment ref="E27" authorId="0" shapeId="0" xr:uid="{3B0ABF84-C7F5-403A-893D-8D0098831CC1}">
      <text>
        <r>
          <rPr>
            <b/>
            <sz val="9"/>
            <color indexed="81"/>
            <rFont val="Tahoma"/>
            <family val="2"/>
          </rPr>
          <t>25/01/2024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4" authorId="0" shapeId="0" xr:uid="{38F0C996-0AD5-4248-927E-67A499378296}">
      <text>
        <r>
          <rPr>
            <b/>
            <sz val="9"/>
            <color indexed="81"/>
            <rFont val="Tahoma"/>
            <family val="2"/>
          </rPr>
          <t>13/02/2024</t>
        </r>
      </text>
    </comment>
    <comment ref="E28" authorId="0" shapeId="0" xr:uid="{315F9568-AFA5-4C1F-87D5-240F4E63E0BC}">
      <text>
        <r>
          <rPr>
            <b/>
            <sz val="9"/>
            <color indexed="81"/>
            <rFont val="Tahoma"/>
            <family val="2"/>
          </rPr>
          <t>16/01/2024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9" authorId="0" shapeId="0" xr:uid="{3D2B590C-83C3-41CA-A6EE-CB601DEAC420}">
      <text>
        <r>
          <rPr>
            <b/>
            <sz val="9"/>
            <color indexed="81"/>
            <rFont val="Tahoma"/>
            <family val="2"/>
          </rPr>
          <t>08/02/2024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6" authorId="0" shapeId="0" xr:uid="{4E813D99-8827-41D4-87B7-4462FB20A1F1}">
      <text>
        <r>
          <rPr>
            <b/>
            <sz val="9"/>
            <color indexed="81"/>
            <rFont val="Tahoma"/>
            <family val="2"/>
          </rPr>
          <t>13/02/2024</t>
        </r>
      </text>
    </comment>
    <comment ref="E13" authorId="0" shapeId="0" xr:uid="{5D9BA515-7733-43D7-88D1-8E9B6E66D164}">
      <text>
        <r>
          <rPr>
            <b/>
            <sz val="9"/>
            <color indexed="81"/>
            <rFont val="Tahoma"/>
            <family val="2"/>
          </rPr>
          <t>01/02/2024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14" authorId="0" shapeId="0" xr:uid="{2ABA8B7F-04E2-4F61-833F-637260C64FF4}">
      <text>
        <r>
          <rPr>
            <b/>
            <sz val="9"/>
            <color indexed="81"/>
            <rFont val="Tahoma"/>
            <charset val="1"/>
          </rPr>
          <t>14/02/2024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6" authorId="0" shapeId="0" xr:uid="{7FB8D25B-5354-4AA5-B06C-A80DE260B10C}">
      <text>
        <r>
          <rPr>
            <b/>
            <sz val="9"/>
            <color indexed="81"/>
            <rFont val="Tahoma"/>
            <family val="2"/>
          </rPr>
          <t>23/01/2024</t>
        </r>
      </text>
    </comment>
    <comment ref="E19" authorId="0" shapeId="0" xr:uid="{D0FBDA6D-BB70-4110-99B8-BABEE6B6D67B}">
      <text>
        <r>
          <rPr>
            <b/>
            <sz val="9"/>
            <color indexed="81"/>
            <rFont val="Tahoma"/>
            <family val="2"/>
          </rPr>
          <t>26/01/2024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9" authorId="0" shapeId="0" xr:uid="{F7D3381C-D921-4516-B100-4AFC8C11A677}">
      <text>
        <r>
          <rPr>
            <b/>
            <sz val="9"/>
            <color indexed="81"/>
            <rFont val="Tahoma"/>
            <family val="2"/>
          </rPr>
          <t>24/01/2024</t>
        </r>
      </text>
    </comment>
    <comment ref="E14" authorId="0" shapeId="0" xr:uid="{BCFCA2E6-5AD2-4AB9-8C58-107581F4480E}">
      <text>
        <r>
          <rPr>
            <b/>
            <sz val="9"/>
            <color indexed="81"/>
            <rFont val="Tahoma"/>
            <family val="2"/>
          </rPr>
          <t>25/01/2024</t>
        </r>
      </text>
    </comment>
    <comment ref="E19" authorId="0" shapeId="0" xr:uid="{9843F19C-49D1-4BEF-AF79-775E114335B4}">
      <text>
        <r>
          <rPr>
            <b/>
            <sz val="9"/>
            <color indexed="81"/>
            <rFont val="Tahoma"/>
            <family val="2"/>
          </rPr>
          <t>21/01/2024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Atti</author>
  </authors>
  <commentList>
    <comment ref="E6" authorId="0" shapeId="0" xr:uid="{990D34CC-7D2A-413F-82BA-39CA40B85062}">
      <text>
        <r>
          <rPr>
            <b/>
            <sz val="9"/>
            <color indexed="81"/>
            <rFont val="Tahoma"/>
            <family val="2"/>
          </rPr>
          <t>31/01/2024</t>
        </r>
      </text>
    </comment>
    <comment ref="E13" authorId="0" shapeId="0" xr:uid="{0659F630-DC3A-4AD3-AD5F-D6EE65B4FAC3}">
      <text>
        <r>
          <rPr>
            <b/>
            <sz val="9"/>
            <color indexed="81"/>
            <rFont val="Tahoma"/>
            <family val="2"/>
          </rPr>
          <t>30/01/2024</t>
        </r>
      </text>
    </comment>
    <comment ref="E16" authorId="0" shapeId="0" xr:uid="{8C7B33E7-0B27-4FA1-9377-CA5AD2E70AD3}">
      <text>
        <r>
          <rPr>
            <b/>
            <sz val="9"/>
            <color indexed="81"/>
            <rFont val="Tahoma"/>
            <family val="2"/>
          </rPr>
          <t>23/01/2024</t>
        </r>
      </text>
    </comment>
    <comment ref="E17" authorId="0" shapeId="0" xr:uid="{FCA307DA-29BA-4EAB-80E7-5D9E12565410}">
      <text>
        <r>
          <rPr>
            <b/>
            <sz val="9"/>
            <color indexed="81"/>
            <rFont val="Tahoma"/>
            <family val="2"/>
          </rPr>
          <t>05/02/2024</t>
        </r>
      </text>
    </comment>
  </commentList>
</comments>
</file>

<file path=xl/sharedStrings.xml><?xml version="1.0" encoding="utf-8"?>
<sst xmlns="http://schemas.openxmlformats.org/spreadsheetml/2006/main" count="1069" uniqueCount="400">
  <si>
    <t>SOCIETA'</t>
  </si>
  <si>
    <t>POL. SPRING</t>
  </si>
  <si>
    <t>POL. ORIZON</t>
  </si>
  <si>
    <t>IMOLA ROLLER</t>
  </si>
  <si>
    <t>U.P. CALDERARA</t>
  </si>
  <si>
    <t>MAGIC IMOLA</t>
  </si>
  <si>
    <t>AQUILE VERDI</t>
  </si>
  <si>
    <t>NUOVA CASBAH</t>
  </si>
  <si>
    <t>POL. FUNO</t>
  </si>
  <si>
    <t>POL. MONTERENZIO</t>
  </si>
  <si>
    <t>COGNOME e NOME</t>
  </si>
  <si>
    <t>BO06</t>
  </si>
  <si>
    <t>BO08</t>
  </si>
  <si>
    <t>BO01</t>
  </si>
  <si>
    <t>BO18</t>
  </si>
  <si>
    <t>BO03</t>
  </si>
  <si>
    <t>BO32</t>
  </si>
  <si>
    <t>BO20</t>
  </si>
  <si>
    <t>BO22</t>
  </si>
  <si>
    <t>BO15</t>
  </si>
  <si>
    <t>BO28</t>
  </si>
  <si>
    <t>BO02</t>
  </si>
  <si>
    <t>ANNO di 
NASCITA</t>
  </si>
  <si>
    <t>BO10</t>
  </si>
  <si>
    <t>BO35</t>
  </si>
  <si>
    <t>BO14</t>
  </si>
  <si>
    <t>BO23</t>
  </si>
  <si>
    <t>POL. PERSICETANA</t>
  </si>
  <si>
    <t>MOROSI GIORGIA</t>
  </si>
  <si>
    <t>POL. G. MASI</t>
  </si>
  <si>
    <t>BO27</t>
  </si>
  <si>
    <t>SKATING CLUB S. AGATA</t>
  </si>
  <si>
    <t>PATTINAGGIO CASTENASO</t>
  </si>
  <si>
    <t>POL. OSTERIA GRANDE</t>
  </si>
  <si>
    <t>C. S. BARCA SPORTRENO</t>
  </si>
  <si>
    <t>BO09</t>
  </si>
  <si>
    <t>MAGIC ROLLER BUDRIO</t>
  </si>
  <si>
    <t>BO16</t>
  </si>
  <si>
    <t>POL. GOLDEN TEAM</t>
  </si>
  <si>
    <t>I BRADIPI A ROTELLE</t>
  </si>
  <si>
    <t>CASADIO SARA</t>
  </si>
  <si>
    <t>BO19</t>
  </si>
  <si>
    <t>POL. PONTEVECCHIO</t>
  </si>
  <si>
    <t>BO12</t>
  </si>
  <si>
    <t>LA RUOTA SKATING</t>
  </si>
  <si>
    <t>LELLI ELENA</t>
  </si>
  <si>
    <t>MASO SOFIA</t>
  </si>
  <si>
    <t>BO17</t>
  </si>
  <si>
    <t>POL. LAME</t>
  </si>
  <si>
    <t>BO37</t>
  </si>
  <si>
    <t>BO04</t>
  </si>
  <si>
    <t>G.S. PATTINAGGIO CASTELLANO</t>
  </si>
  <si>
    <t>LEURINI ALICE</t>
  </si>
  <si>
    <t>CURTI SERENA</t>
  </si>
  <si>
    <t>IACOBELLI VIOLA</t>
  </si>
  <si>
    <t>SAGUATTI VIOLA</t>
  </si>
  <si>
    <t>MADEO MARTINA</t>
  </si>
  <si>
    <t>DE SIMONI REBECCA</t>
  </si>
  <si>
    <t>LELLI MATILDE</t>
  </si>
  <si>
    <t>CRISTOFORI SONIA</t>
  </si>
  <si>
    <t>SANTI SOFIA</t>
  </si>
  <si>
    <t>BALDUCCI BEATRICE</t>
  </si>
  <si>
    <t>BRIGHENTI CAMILLA</t>
  </si>
  <si>
    <t>ZUGHERI ASIA</t>
  </si>
  <si>
    <t>CENNI LINDA</t>
  </si>
  <si>
    <t>RINALDI ALICE</t>
  </si>
  <si>
    <t>BO38</t>
  </si>
  <si>
    <t>CASTELDEBOLE PATT.</t>
  </si>
  <si>
    <t>FIGNA LUCREZIA</t>
  </si>
  <si>
    <t>GULINA SERENA</t>
  </si>
  <si>
    <t>AREZZO GIORGIA</t>
  </si>
  <si>
    <t>DE LUCA MELISSA</t>
  </si>
  <si>
    <t>ALBERGHINI CATERINA</t>
  </si>
  <si>
    <t>ROCCA ELENA</t>
  </si>
  <si>
    <t>FALCO IRENE</t>
  </si>
  <si>
    <t>CANGINI LAVINIA</t>
  </si>
  <si>
    <t>FRASCAROLI CHIARA</t>
  </si>
  <si>
    <t>BO40</t>
  </si>
  <si>
    <t>POL. VALSAMOGGIA</t>
  </si>
  <si>
    <t>PARO ALICE</t>
  </si>
  <si>
    <t>VICINELLI RITA</t>
  </si>
  <si>
    <t>GALLO LETIZIA</t>
  </si>
  <si>
    <t>LANZARINI GIORGIA</t>
  </si>
  <si>
    <t>BERARDI VANESSA</t>
  </si>
  <si>
    <t>LANDINI BEATRICE</t>
  </si>
  <si>
    <t>AMBROGI MATILDE</t>
  </si>
  <si>
    <t>PC01</t>
  </si>
  <si>
    <t>G.S. LEPIS</t>
  </si>
  <si>
    <t>BELFANTI LUCA</t>
  </si>
  <si>
    <t>PREVEDINI MATTIA</t>
  </si>
  <si>
    <t>REBECCHI BENEDETTA</t>
  </si>
  <si>
    <t>SOLENGHI GIAN PAOLO</t>
  </si>
  <si>
    <t>VELOTTO GAIA</t>
  </si>
  <si>
    <t>BILANCIO ROBERTO</t>
  </si>
  <si>
    <t>ALVISI GIULIA</t>
  </si>
  <si>
    <t>SCANDELLARI LEO</t>
  </si>
  <si>
    <t>NUGNES GIORGIA</t>
  </si>
  <si>
    <t>PT02</t>
  </si>
  <si>
    <t>PATT. ART. IL PONTE</t>
  </si>
  <si>
    <t>ROLLER TIGER CUP
ISCRITTI</t>
  </si>
  <si>
    <t>DI PEDE SOFIA</t>
  </si>
  <si>
    <t>GASPARINI GIULIA</t>
  </si>
  <si>
    <t>VIGGIANI ANGELICA</t>
  </si>
  <si>
    <t>CARDONE ANGELA</t>
  </si>
  <si>
    <t>LIVI GIORGIA</t>
  </si>
  <si>
    <t>PALMA MATILDE</t>
  </si>
  <si>
    <t>BERARDI ANNA</t>
  </si>
  <si>
    <t>SAVINO GIULIA</t>
  </si>
  <si>
    <t>AGOSTINI ERICA</t>
  </si>
  <si>
    <t>AMADEI ESMERALDA</t>
  </si>
  <si>
    <t>LACCHINI ARIANNA</t>
  </si>
  <si>
    <t>BARBARI ALICE</t>
  </si>
  <si>
    <t>CORTESI ERIKA</t>
  </si>
  <si>
    <t>NICASTRO VIOLA</t>
  </si>
  <si>
    <t>ALBERI ALICE</t>
  </si>
  <si>
    <t>VADA ADELE</t>
  </si>
  <si>
    <t>SIGHINOLFI AURORA</t>
  </si>
  <si>
    <t>STANZANI ANITA</t>
  </si>
  <si>
    <t>AGNINI SOFIA</t>
  </si>
  <si>
    <t>CALDERARA NICOLE</t>
  </si>
  <si>
    <t>GRIMALDI NADIA</t>
  </si>
  <si>
    <t>VENTURI CHIARA</t>
  </si>
  <si>
    <t>TROMBETTI CHIARA</t>
  </si>
  <si>
    <t>GAMBETTI LUCIA</t>
  </si>
  <si>
    <t>DI PEDE BEATRICE</t>
  </si>
  <si>
    <t>ZIRONI MARTINA</t>
  </si>
  <si>
    <t>BORSARI MATILDE</t>
  </si>
  <si>
    <t>TRENTI GIADA</t>
  </si>
  <si>
    <t>NAVILLI SOFIA</t>
  </si>
  <si>
    <t>ALAIA ELENA</t>
  </si>
  <si>
    <t>CARLOMAGNO CATERINA</t>
  </si>
  <si>
    <t>PIRGARU BEATRICE MAIA</t>
  </si>
  <si>
    <t>BARACCANI GIULIA</t>
  </si>
  <si>
    <t>MARTELLI ADELE</t>
  </si>
  <si>
    <t>IODICE NICOLE</t>
  </si>
  <si>
    <t>MONTAGUTI ELEONORA</t>
  </si>
  <si>
    <t>FUSCONI ALESSANDRO</t>
  </si>
  <si>
    <t>MERCURIO GIORGIA</t>
  </si>
  <si>
    <t>SOFI MAYA</t>
  </si>
  <si>
    <t>ZUCCHINI AURORA</t>
  </si>
  <si>
    <t>RONDO SOFIA</t>
  </si>
  <si>
    <t>MASINA ILENIA</t>
  </si>
  <si>
    <t>GHINI ASIA</t>
  </si>
  <si>
    <t>BRANCHINI GIORGIA</t>
  </si>
  <si>
    <t>CAPUTO YASMIN</t>
  </si>
  <si>
    <t>FRANCI IRENE</t>
  </si>
  <si>
    <t>PASSINI EMMA</t>
  </si>
  <si>
    <t>PIERACCINI ERIKA</t>
  </si>
  <si>
    <t>RAUCCI NOEMI</t>
  </si>
  <si>
    <t>CAMBATZU ANAIS CHLOE</t>
  </si>
  <si>
    <t>GAMBERONI MARTINA</t>
  </si>
  <si>
    <t>BONORA SARA</t>
  </si>
  <si>
    <t>BOFONDI VITTORIA</t>
  </si>
  <si>
    <t>DAL MONTE AGATA</t>
  </si>
  <si>
    <t>SCARAMUZZI SERENA</t>
  </si>
  <si>
    <t>D'AURIA FABIOLA</t>
  </si>
  <si>
    <t>DRAGONI REBECCA</t>
  </si>
  <si>
    <t>GHINI GIADA</t>
  </si>
  <si>
    <t>BUSSOLARI GINEVRA</t>
  </si>
  <si>
    <t>BO24</t>
  </si>
  <si>
    <t>MAGIC ROLLER A.S.D.</t>
  </si>
  <si>
    <t>DI NAUTA SAMANTA</t>
  </si>
  <si>
    <t>EGIDI FILIPPO</t>
  </si>
  <si>
    <t>PAGANI MICHELE</t>
  </si>
  <si>
    <t>STICOZZI FLAVIO</t>
  </si>
  <si>
    <t>BERNABEI MAYA</t>
  </si>
  <si>
    <t>CAMPANALE GIULIA</t>
  </si>
  <si>
    <t>MACCARRONE EMMA</t>
  </si>
  <si>
    <t>INNELLA MICHELLE</t>
  </si>
  <si>
    <t>PARISI MARTINA</t>
  </si>
  <si>
    <t>SIMONINI SOFIA</t>
  </si>
  <si>
    <t>CASSIANO MARGHERITA</t>
  </si>
  <si>
    <t>LODI LANCELLOTTI ANDREA</t>
  </si>
  <si>
    <t>FURNARI GIULIA</t>
  </si>
  <si>
    <t>MARCHI SARA</t>
  </si>
  <si>
    <t>TOBALDO MARTA</t>
  </si>
  <si>
    <t>GERACITANO SARA</t>
  </si>
  <si>
    <t>NERONE TRAVAGLIA NICOLE</t>
  </si>
  <si>
    <t>CASARINI ARIANNA</t>
  </si>
  <si>
    <t>DI LAURO MARTINA</t>
  </si>
  <si>
    <t>TOURE IDA CELINE</t>
  </si>
  <si>
    <t>LOLLI SARA STELLA</t>
  </si>
  <si>
    <t>MALPEZZI GINEVRA</t>
  </si>
  <si>
    <t>DI TELLA AURORA</t>
  </si>
  <si>
    <t>ZANOTTI NICOLE</t>
  </si>
  <si>
    <t>PINTALDI SARA</t>
  </si>
  <si>
    <t>GALETTI GIORGIA</t>
  </si>
  <si>
    <t xml:space="preserve">SPISNI ARIANNA </t>
  </si>
  <si>
    <t>GHIARA GINEVRA</t>
  </si>
  <si>
    <t>BETTAZZONI ALESSIA</t>
  </si>
  <si>
    <t>LATIFAJ MELISSA</t>
  </si>
  <si>
    <t>ATTARDO SERENA</t>
  </si>
  <si>
    <t>CAPPA VITTORIA</t>
  </si>
  <si>
    <t>STAGNI MIA</t>
  </si>
  <si>
    <t>RAVAGLIA ARIANNA</t>
  </si>
  <si>
    <t>BERGAMI SARA</t>
  </si>
  <si>
    <t>STANKOVIC ANA</t>
  </si>
  <si>
    <t>ANCESCHI LUDOVICA</t>
  </si>
  <si>
    <t>DABIJA ALESSIA</t>
  </si>
  <si>
    <t>FERRI SARA</t>
  </si>
  <si>
    <t>AURIEMMA PIETRO</t>
  </si>
  <si>
    <t>POZZA NOEMI</t>
  </si>
  <si>
    <t>PARENTI DORA</t>
  </si>
  <si>
    <t>MAZZANTI FRANCESCA</t>
  </si>
  <si>
    <t>SELVAGGI CARLOTTA</t>
  </si>
  <si>
    <t>MUSOLESI MATILDE</t>
  </si>
  <si>
    <t>PITILLO MIA</t>
  </si>
  <si>
    <t>MUCCIO ALESSIA</t>
  </si>
  <si>
    <t>VERONESI SOFIA</t>
  </si>
  <si>
    <t>URSU EVELINA</t>
  </si>
  <si>
    <t>PICCIRILLO GIORGIA</t>
  </si>
  <si>
    <t>ZANAGLIA CARLOTTA</t>
  </si>
  <si>
    <t>EUROSKATE LE FENICI</t>
  </si>
  <si>
    <t>BALLARDINI ALESIA</t>
  </si>
  <si>
    <t>TURCHETTA ANNARITA</t>
  </si>
  <si>
    <t>BONINSEGNA EMMA</t>
  </si>
  <si>
    <t xml:space="preserve">SACCHETTI SOFIA </t>
  </si>
  <si>
    <t>VOLTA MARIA CECILIA</t>
  </si>
  <si>
    <t>CHIARINI MIJA</t>
  </si>
  <si>
    <t xml:space="preserve">CIASULLO AURORA </t>
  </si>
  <si>
    <t>DALLA CA’ ELENA</t>
  </si>
  <si>
    <t>LO PORTO GIULIA LOYI</t>
  </si>
  <si>
    <t>CIRAOLO FEDERICA</t>
  </si>
  <si>
    <t>PANZUTO MATILDA</t>
  </si>
  <si>
    <t>MAURIZZI MARTINA</t>
  </si>
  <si>
    <t xml:space="preserve">DEDEJ ALICE </t>
  </si>
  <si>
    <t>BONAFE' NICOLE</t>
  </si>
  <si>
    <t>FORTUNATO ALICE</t>
  </si>
  <si>
    <t>TANASA ROBERTA NICOLE</t>
  </si>
  <si>
    <t xml:space="preserve">VISENTINI ANNA </t>
  </si>
  <si>
    <t>GARDELLINI  CHIARA</t>
  </si>
  <si>
    <t>ZUCCHINI GINEVRA</t>
  </si>
  <si>
    <t>TABAKU ERVINA</t>
  </si>
  <si>
    <t>VENTURA DAISY</t>
  </si>
  <si>
    <t xml:space="preserve">BRIGHENTI  GIULIA </t>
  </si>
  <si>
    <t>BARACANI SARA</t>
  </si>
  <si>
    <t>RUNFOLO REBECCA</t>
  </si>
  <si>
    <t>RASPANTI LINDA</t>
  </si>
  <si>
    <t xml:space="preserve">CHICCOLI GINEVRA </t>
  </si>
  <si>
    <t xml:space="preserve">BERTUSI EMMA </t>
  </si>
  <si>
    <t>EL AKKAWY MATILDE</t>
  </si>
  <si>
    <t>F3A maschile  (2015-2014-2013-2012-2011)</t>
  </si>
  <si>
    <t>F4A maschile  (2014-2013-2012-2011-2010)</t>
  </si>
  <si>
    <t>F4B maschile  (2009 e precedenti)</t>
  </si>
  <si>
    <t>F6A  (2012 - 2011 - 2010)</t>
  </si>
  <si>
    <t>F6B  (2009 - 2008 - 2007)</t>
  </si>
  <si>
    <t>F6C  (2006 e precedenti)</t>
  </si>
  <si>
    <t>F5C  (2008 e prec.)</t>
  </si>
  <si>
    <t>F5B  (2011 - 2010 - 2009)</t>
  </si>
  <si>
    <t>F5A  (2014 - 2013 - 2012)</t>
  </si>
  <si>
    <t>F4D  (2007 e prec.)</t>
  </si>
  <si>
    <t>F4C  (2009 - 2008)</t>
  </si>
  <si>
    <t>F4B  (2011 - 2010)</t>
  </si>
  <si>
    <t>F4A  (2014 - 2013 - 2012)</t>
  </si>
  <si>
    <t>F3D  (2008 e prec.)</t>
  </si>
  <si>
    <t>F3C  (2011 - 2010 - 2009)</t>
  </si>
  <si>
    <t>F3B  (2013 - 2012)</t>
  </si>
  <si>
    <t>F3A  (2015 - 2014)</t>
  </si>
  <si>
    <t>F2E  (2008 e precedenti)</t>
  </si>
  <si>
    <t>F2D  (2010 - 2009)</t>
  </si>
  <si>
    <t>F2C  (2012 - 2011)</t>
  </si>
  <si>
    <t>F2B  femminile (2014 - 2013)</t>
  </si>
  <si>
    <t>F Promo A  (2016 - 2015) femminile</t>
  </si>
  <si>
    <t>F2A   (2016 - 2015)</t>
  </si>
  <si>
    <t>STINZIANI SOFIA</t>
  </si>
  <si>
    <t>MANCUSO GIADA</t>
  </si>
  <si>
    <t>F1E    (2008 e prec.)</t>
  </si>
  <si>
    <t>ABBATECOLA GIADA</t>
  </si>
  <si>
    <t>F1D    (2010-2009)</t>
  </si>
  <si>
    <t>MEDDAH ASIA</t>
  </si>
  <si>
    <t>BENAZZI GIADA</t>
  </si>
  <si>
    <t>LADIANA EMMA</t>
  </si>
  <si>
    <t>ZUCCONI MIA</t>
  </si>
  <si>
    <t>F1C    (2012-2011)</t>
  </si>
  <si>
    <t>GANDOLFI COLLEONI ADELE</t>
  </si>
  <si>
    <t xml:space="preserve">ESPOSITO MARGHERITA </t>
  </si>
  <si>
    <t>CASTELLARI AMANDA</t>
  </si>
  <si>
    <t>STARACE CAROLA</t>
  </si>
  <si>
    <t>MUSIANI MARTINA</t>
  </si>
  <si>
    <t>F1B  (2014-2013) femminile</t>
  </si>
  <si>
    <t xml:space="preserve">ROSSI BEATRICE </t>
  </si>
  <si>
    <t>MARIS OANA LARISA</t>
  </si>
  <si>
    <t>MERCURIO GRETA</t>
  </si>
  <si>
    <t>CERVASIO GAIA</t>
  </si>
  <si>
    <t>BENETTI RACHELE</t>
  </si>
  <si>
    <t>GUALTIERI ALESSIA</t>
  </si>
  <si>
    <t>TOSELLI GINEVRA</t>
  </si>
  <si>
    <t>F1B  maschile (2014 - 2013)</t>
  </si>
  <si>
    <t>F1A   (2016 - 2015) femminile</t>
  </si>
  <si>
    <t>BRANCHINI EMMA</t>
  </si>
  <si>
    <t>TERZI CAROL</t>
  </si>
  <si>
    <t>CALDERONI ANNA</t>
  </si>
  <si>
    <t>F Promo E  (2008 e precedenti) femminile</t>
  </si>
  <si>
    <t>PINTALDI MAYA</t>
  </si>
  <si>
    <t>RAVANELLI ALISSA</t>
  </si>
  <si>
    <t>MELCARNE CHIARA</t>
  </si>
  <si>
    <t xml:space="preserve">GUERRA CLAUDIA </t>
  </si>
  <si>
    <t>PRENCIPE ALESSIA</t>
  </si>
  <si>
    <t>RANIELI MARIA FRANCESCA</t>
  </si>
  <si>
    <t>PAZZAGLIA CHIARA</t>
  </si>
  <si>
    <t>FERRARO STEFANIA</t>
  </si>
  <si>
    <t>GASPARI AURORA</t>
  </si>
  <si>
    <t>LODI LANCELLOTTI ALICE</t>
  </si>
  <si>
    <t>F Promo D  (2010 - 2009) femminile</t>
  </si>
  <si>
    <t>CAPETTI ALICE</t>
  </si>
  <si>
    <t>GASPERINI INDIA</t>
  </si>
  <si>
    <t>BERTOCCHI GIORGIA</t>
  </si>
  <si>
    <t>FERRETTI CHIARA</t>
  </si>
  <si>
    <t>VALDESE GIADA</t>
  </si>
  <si>
    <t xml:space="preserve">PIRAS LAURA </t>
  </si>
  <si>
    <t>DONDI GIORGIA</t>
  </si>
  <si>
    <t>ORSINI ENRICA</t>
  </si>
  <si>
    <t>TROMBETTA ELEONORA</t>
  </si>
  <si>
    <t>CIARLANTINI ARIANNA</t>
  </si>
  <si>
    <t>MARIANO LUCIA</t>
  </si>
  <si>
    <t>PANTUSA ANNA</t>
  </si>
  <si>
    <t>SERRA ALICE</t>
  </si>
  <si>
    <t>MALAVASI CATERINA</t>
  </si>
  <si>
    <t>DI CANDIA ARIANNA</t>
  </si>
  <si>
    <t>BEDOGNI GINEVRA</t>
  </si>
  <si>
    <t>BORTOLINI REBECCA</t>
  </si>
  <si>
    <t>CAVALLIERI LAVINIA</t>
  </si>
  <si>
    <t>FRENDA GIORGIA</t>
  </si>
  <si>
    <t>MARCIANTE CARLOTTA</t>
  </si>
  <si>
    <t>F Promo C  (2012 - 2011) femminile</t>
  </si>
  <si>
    <t>BERTOCCO AURORA</t>
  </si>
  <si>
    <t>HOLCAN SOFIA</t>
  </si>
  <si>
    <t>NASSETTI SARA</t>
  </si>
  <si>
    <t>PADUANO GIULIA</t>
  </si>
  <si>
    <t>COSTANTINO GIULIA</t>
  </si>
  <si>
    <t>FERRI EMMA</t>
  </si>
  <si>
    <t>GOMEZ VILLA ABRIL</t>
  </si>
  <si>
    <t>MIRANDOLA ALESSIA</t>
  </si>
  <si>
    <t>BACCILIERI GIADA</t>
  </si>
  <si>
    <t>BELISI GIORGIA</t>
  </si>
  <si>
    <t>RICCI SARA</t>
  </si>
  <si>
    <t>SPONZA ELENA</t>
  </si>
  <si>
    <t>BARALE BEATRICE MARIA</t>
  </si>
  <si>
    <t>POVOLEDO REBECCA</t>
  </si>
  <si>
    <t>FALZONE LIDIA</t>
  </si>
  <si>
    <t>SAMMARINI CAMILLA</t>
  </si>
  <si>
    <t>GATTA ELISABETTA MIA</t>
  </si>
  <si>
    <t>LOLLOBATTISTA GRETA</t>
  </si>
  <si>
    <t>MELOTTI TERESA</t>
  </si>
  <si>
    <t>ORLANDI LUDOVICA</t>
  </si>
  <si>
    <t>PIAZZA RACHELE</t>
  </si>
  <si>
    <t>F Promo B  (2014 - 2013) femminile</t>
  </si>
  <si>
    <t>MINEO GIULIA</t>
  </si>
  <si>
    <t>ZINI MARTINA</t>
  </si>
  <si>
    <t>ACCORSI ANITA</t>
  </si>
  <si>
    <t>DE LORENZO GAIA</t>
  </si>
  <si>
    <t>AIELLO MICOL</t>
  </si>
  <si>
    <t>BONINSEGNA GRETA</t>
  </si>
  <si>
    <t>DALLA MIA</t>
  </si>
  <si>
    <t>GAMMINO AGATA</t>
  </si>
  <si>
    <t>MONDUZZI GIORGIA</t>
  </si>
  <si>
    <t>PIGNATELLI AURORA</t>
  </si>
  <si>
    <t>PORCINAI NICOLE</t>
  </si>
  <si>
    <t>VIVOLI LETIZIA</t>
  </si>
  <si>
    <t>ZANELLI SOFIA</t>
  </si>
  <si>
    <t>BUSELLI ANNA</t>
  </si>
  <si>
    <t>LANDI GRETA</t>
  </si>
  <si>
    <t>MENARINI GIORGIA</t>
  </si>
  <si>
    <t>GANDOLFI NICOLE</t>
  </si>
  <si>
    <t>NERI BEATRICE</t>
  </si>
  <si>
    <t>COSTANTINO ARIANNA</t>
  </si>
  <si>
    <t>PANONT GIULIA</t>
  </si>
  <si>
    <t>CIARLANTINI BIANCA</t>
  </si>
  <si>
    <t>ZUPPIROLI NOA</t>
  </si>
  <si>
    <t>GARUTI CAMILLA</t>
  </si>
  <si>
    <t>FUZZI ALICE</t>
  </si>
  <si>
    <t>RONCEROS CAMPOS ASIA</t>
  </si>
  <si>
    <t>FRUMENTI IRENE</t>
  </si>
  <si>
    <t>MASTROLEMBO BARNA' ALESSIA</t>
  </si>
  <si>
    <t>VONA NOEMI</t>
  </si>
  <si>
    <t>BERNABEI MICHAEL</t>
  </si>
  <si>
    <t>F Promo B  maschile (2014 - 2013)</t>
  </si>
  <si>
    <t>D'ANGELO MARGHERITA</t>
  </si>
  <si>
    <t>BURASCHI EVA</t>
  </si>
  <si>
    <t>DORIA BEATRICE</t>
  </si>
  <si>
    <t>STEFANI NICOLE</t>
  </si>
  <si>
    <t>GRASSIA GIULIA</t>
  </si>
  <si>
    <t>FANTINI ELEONORA</t>
  </si>
  <si>
    <t>CAPITANI ELISA</t>
  </si>
  <si>
    <t>SERENARI MATILDE</t>
  </si>
  <si>
    <t>PEDERZINI JACOPO</t>
  </si>
  <si>
    <t>F2B  maschile (2012 e precedenti)</t>
  </si>
  <si>
    <t>ZANGOLI BONORA GIADA</t>
  </si>
  <si>
    <t>FABBIANI RIGHI VIRGINIA</t>
  </si>
  <si>
    <t>Giust.</t>
  </si>
  <si>
    <t>COVA GIULIA</t>
  </si>
  <si>
    <t>SERRA CAROLA</t>
  </si>
  <si>
    <t>DATTOLI SOFIA</t>
  </si>
  <si>
    <t>GRACI GIORGIA</t>
  </si>
  <si>
    <t>dep.</t>
  </si>
  <si>
    <t>Dep.</t>
  </si>
  <si>
    <t>CANTALUPPI AMALIA GIUDITTA</t>
  </si>
  <si>
    <t>G.S. PATT. CASTELLANO</t>
  </si>
  <si>
    <t xml:space="preserve">PAOLINO ANASTASIA </t>
  </si>
  <si>
    <t>GALLO OLIMPIA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</si>
</sst>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omic Sans MS"/>
      <family val="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name val="Comic Sans MS"/>
      <family val="4"/>
    </font>
    <font>
      <sz val="8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5" fillId="0" borderId="2" xfId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992188</xdr:colOff>
      <xdr:row>0</xdr:row>
      <xdr:rowOff>993711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E1D8C15-EC21-4E1F-B9F9-1BB115E78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3813" cy="993711"/>
        </a:xfrm>
        <a:prstGeom prst="rect">
          <a:avLst/>
        </a:prstGeom>
      </xdr:spPr>
    </xdr:pic>
    <xdr:clientData/>
  </xdr:twoCellAnchor>
  <xdr:twoCellAnchor editAs="oneCell">
    <xdr:from>
      <xdr:col>3</xdr:col>
      <xdr:colOff>1674812</xdr:colOff>
      <xdr:row>0</xdr:row>
      <xdr:rowOff>0</xdr:rowOff>
    </xdr:from>
    <xdr:to>
      <xdr:col>4</xdr:col>
      <xdr:colOff>689213</xdr:colOff>
      <xdr:row>0</xdr:row>
      <xdr:rowOff>993734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AAD6648-3BFF-4225-9E3A-CFE073D7D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1187" y="0"/>
          <a:ext cx="1292464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tabColor theme="0"/>
  </sheetPr>
  <dimension ref="A1:G31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6.44140625" style="1" customWidth="1"/>
    <col min="3" max="3" width="32.109375" style="1" customWidth="1"/>
    <col min="4" max="4" width="31.44140625" style="1" bestFit="1" customWidth="1"/>
    <col min="5" max="5" width="8.6640625" style="2" customWidth="1"/>
    <col min="6" max="16384" width="9.109375" style="1"/>
  </cols>
  <sheetData>
    <row r="1" spans="1:5" ht="21" x14ac:dyDescent="0.25">
      <c r="A1" s="31" t="s">
        <v>376</v>
      </c>
      <c r="B1" s="32"/>
      <c r="C1" s="32"/>
      <c r="D1" s="32"/>
      <c r="E1" s="33"/>
    </row>
    <row r="2" spans="1:5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5" x14ac:dyDescent="0.25">
      <c r="A3" s="6"/>
      <c r="B3" s="6"/>
      <c r="C3" s="6"/>
      <c r="D3" s="6"/>
      <c r="E3" s="9">
        <f>COUNTIF(E4:E4,"2014")+COUNTIF(E4:E4,"2013")</f>
        <v>1</v>
      </c>
    </row>
    <row r="4" spans="1:5" s="23" customFormat="1" x14ac:dyDescent="0.25">
      <c r="A4" s="20">
        <v>1</v>
      </c>
      <c r="B4" s="24" t="s">
        <v>50</v>
      </c>
      <c r="C4" s="24" t="s">
        <v>51</v>
      </c>
      <c r="D4" s="24" t="s">
        <v>375</v>
      </c>
      <c r="E4" s="24">
        <v>2013</v>
      </c>
    </row>
    <row r="5" spans="1:5" ht="26.25" customHeight="1" x14ac:dyDescent="0.25">
      <c r="A5" s="12"/>
      <c r="B5" s="13"/>
      <c r="C5" s="13"/>
      <c r="D5" s="13"/>
      <c r="E5" s="14"/>
    </row>
    <row r="6" spans="1:5" ht="21" x14ac:dyDescent="0.25">
      <c r="A6" s="31" t="s">
        <v>287</v>
      </c>
      <c r="B6" s="32"/>
      <c r="C6" s="32"/>
      <c r="D6" s="32"/>
      <c r="E6" s="33"/>
    </row>
    <row r="7" spans="1:5" ht="24" x14ac:dyDescent="0.25">
      <c r="A7" s="6"/>
      <c r="B7" s="29" t="s">
        <v>0</v>
      </c>
      <c r="C7" s="30"/>
      <c r="D7" s="7" t="s">
        <v>10</v>
      </c>
      <c r="E7" s="8" t="s">
        <v>22</v>
      </c>
    </row>
    <row r="8" spans="1:5" x14ac:dyDescent="0.25">
      <c r="A8" s="6"/>
      <c r="B8" s="6"/>
      <c r="C8" s="6"/>
      <c r="D8" s="6"/>
      <c r="E8" s="9">
        <f>COUNTIF(E9:E11,"2014")+COUNTIF(E9:E11,"2013")</f>
        <v>2</v>
      </c>
    </row>
    <row r="9" spans="1:5" s="23" customFormat="1" x14ac:dyDescent="0.25">
      <c r="A9" s="20">
        <v>1</v>
      </c>
      <c r="B9" s="24" t="s">
        <v>11</v>
      </c>
      <c r="C9" s="24" t="s">
        <v>3</v>
      </c>
      <c r="D9" s="24" t="s">
        <v>163</v>
      </c>
      <c r="E9" s="24">
        <v>2013</v>
      </c>
    </row>
    <row r="10" spans="1:5" s="23" customFormat="1" x14ac:dyDescent="0.25">
      <c r="A10" s="20">
        <v>1</v>
      </c>
      <c r="B10" s="24" t="s">
        <v>20</v>
      </c>
      <c r="C10" s="24" t="s">
        <v>34</v>
      </c>
      <c r="D10" s="24" t="s">
        <v>162</v>
      </c>
      <c r="E10" s="24">
        <v>2014</v>
      </c>
    </row>
    <row r="11" spans="1:5" ht="26.25" customHeight="1" x14ac:dyDescent="0.25">
      <c r="A11" s="12"/>
      <c r="B11" s="13"/>
      <c r="C11" s="13"/>
      <c r="D11" s="13"/>
      <c r="E11" s="14"/>
    </row>
    <row r="12" spans="1:5" ht="21" x14ac:dyDescent="0.25">
      <c r="A12" s="31" t="s">
        <v>386</v>
      </c>
      <c r="B12" s="32"/>
      <c r="C12" s="32"/>
      <c r="D12" s="32"/>
      <c r="E12" s="33"/>
    </row>
    <row r="13" spans="1:5" ht="24" x14ac:dyDescent="0.25">
      <c r="A13" s="6"/>
      <c r="B13" s="29" t="s">
        <v>0</v>
      </c>
      <c r="C13" s="30"/>
      <c r="D13" s="7" t="s">
        <v>10</v>
      </c>
      <c r="E13" s="8" t="s">
        <v>22</v>
      </c>
    </row>
    <row r="14" spans="1:5" x14ac:dyDescent="0.25">
      <c r="A14" s="6"/>
      <c r="B14" s="6"/>
      <c r="C14" s="6"/>
      <c r="D14" s="15"/>
      <c r="E14" s="9">
        <f>COUNTIF(E15:E15,"&lt;=2011")</f>
        <v>1</v>
      </c>
    </row>
    <row r="15" spans="1:5" s="17" customFormat="1" x14ac:dyDescent="0.25">
      <c r="A15" s="16">
        <v>1</v>
      </c>
      <c r="B15" s="21" t="s">
        <v>26</v>
      </c>
      <c r="C15" s="21" t="s">
        <v>27</v>
      </c>
      <c r="D15" s="21" t="s">
        <v>385</v>
      </c>
      <c r="E15" s="21">
        <v>2010</v>
      </c>
    </row>
    <row r="16" spans="1:5" ht="26.25" customHeight="1" x14ac:dyDescent="0.25"/>
    <row r="17" spans="1:7" ht="21" x14ac:dyDescent="0.25">
      <c r="A17" s="31" t="s">
        <v>241</v>
      </c>
      <c r="B17" s="32"/>
      <c r="C17" s="32"/>
      <c r="D17" s="32"/>
      <c r="E17" s="33"/>
    </row>
    <row r="18" spans="1:7" ht="24" x14ac:dyDescent="0.25">
      <c r="A18" s="6"/>
      <c r="B18" s="29" t="s">
        <v>0</v>
      </c>
      <c r="C18" s="30"/>
      <c r="D18" s="7" t="s">
        <v>10</v>
      </c>
      <c r="E18" s="8" t="s">
        <v>22</v>
      </c>
    </row>
    <row r="19" spans="1:7" x14ac:dyDescent="0.25">
      <c r="A19" s="6"/>
      <c r="B19" s="6"/>
      <c r="C19" s="6"/>
      <c r="D19" s="15"/>
      <c r="E19" s="9">
        <f>COUNTIF(E20:E21,"2014")+COUNTIF(E20:E21,"2013")+COUNTIF(E20:E21,"2012")+COUNTIF(E20:E21,"2011")+COUNTIF(E20:E21,"2015")</f>
        <v>2</v>
      </c>
    </row>
    <row r="20" spans="1:7" s="17" customFormat="1" x14ac:dyDescent="0.25">
      <c r="A20" s="16">
        <v>1</v>
      </c>
      <c r="B20" s="21" t="s">
        <v>66</v>
      </c>
      <c r="C20" s="21" t="s">
        <v>67</v>
      </c>
      <c r="D20" s="21" t="s">
        <v>172</v>
      </c>
      <c r="E20" s="21">
        <v>2011</v>
      </c>
    </row>
    <row r="21" spans="1:7" s="17" customFormat="1" x14ac:dyDescent="0.25">
      <c r="A21" s="16">
        <v>2</v>
      </c>
      <c r="B21" s="21" t="s">
        <v>66</v>
      </c>
      <c r="C21" s="21" t="s">
        <v>67</v>
      </c>
      <c r="D21" s="21" t="s">
        <v>164</v>
      </c>
      <c r="E21" s="21">
        <v>2012</v>
      </c>
    </row>
    <row r="22" spans="1:7" ht="24" customHeight="1" x14ac:dyDescent="0.25"/>
    <row r="23" spans="1:7" ht="25.5" customHeight="1" x14ac:dyDescent="0.25">
      <c r="A23" s="31" t="s">
        <v>242</v>
      </c>
      <c r="B23" s="32"/>
      <c r="C23" s="32"/>
      <c r="D23" s="32"/>
      <c r="E23" s="33"/>
    </row>
    <row r="24" spans="1:7" ht="24" x14ac:dyDescent="0.25">
      <c r="A24" s="6"/>
      <c r="B24" s="29" t="s">
        <v>0</v>
      </c>
      <c r="C24" s="30"/>
      <c r="D24" s="7" t="s">
        <v>10</v>
      </c>
      <c r="E24" s="8" t="s">
        <v>22</v>
      </c>
      <c r="G24" s="10"/>
    </row>
    <row r="25" spans="1:7" x14ac:dyDescent="0.25">
      <c r="A25" s="6"/>
      <c r="B25" s="6"/>
      <c r="C25" s="6"/>
      <c r="D25" s="6"/>
      <c r="E25" s="9">
        <f>COUNTIF(E26:E27,"2014")+COUNTIF(E26:E27,"2013")+COUNTIF(E26:E27,"2012")+COUNTIF(E26:E27,"2011")+COUNTIF(E26:E27,"2010")</f>
        <v>1</v>
      </c>
      <c r="G25" s="10"/>
    </row>
    <row r="26" spans="1:7" x14ac:dyDescent="0.25">
      <c r="A26" s="6">
        <v>1</v>
      </c>
      <c r="B26" s="11" t="s">
        <v>66</v>
      </c>
      <c r="C26" s="11" t="s">
        <v>67</v>
      </c>
      <c r="D26" s="11" t="s">
        <v>136</v>
      </c>
      <c r="E26" s="11">
        <v>2010</v>
      </c>
      <c r="G26" s="10"/>
    </row>
    <row r="27" spans="1:7" ht="24" customHeight="1" x14ac:dyDescent="0.25"/>
    <row r="28" spans="1:7" ht="25.5" customHeight="1" x14ac:dyDescent="0.25">
      <c r="A28" s="31" t="s">
        <v>243</v>
      </c>
      <c r="B28" s="32"/>
      <c r="C28" s="32"/>
      <c r="D28" s="32"/>
      <c r="E28" s="33"/>
    </row>
    <row r="29" spans="1:7" ht="24" x14ac:dyDescent="0.25">
      <c r="A29" s="6"/>
      <c r="B29" s="29" t="s">
        <v>0</v>
      </c>
      <c r="C29" s="30"/>
      <c r="D29" s="7" t="s">
        <v>10</v>
      </c>
      <c r="E29" s="8" t="s">
        <v>22</v>
      </c>
      <c r="G29" s="10"/>
    </row>
    <row r="30" spans="1:7" x14ac:dyDescent="0.25">
      <c r="A30" s="6"/>
      <c r="B30" s="6"/>
      <c r="C30" s="6"/>
      <c r="D30" s="6"/>
      <c r="E30" s="9">
        <f>COUNTIF(E31:E38,"&lt;=2009")</f>
        <v>1</v>
      </c>
      <c r="G30" s="10"/>
    </row>
    <row r="31" spans="1:7" x14ac:dyDescent="0.25">
      <c r="A31" s="6">
        <v>1</v>
      </c>
      <c r="B31" s="11" t="s">
        <v>20</v>
      </c>
      <c r="C31" s="11" t="s">
        <v>34</v>
      </c>
      <c r="D31" s="11" t="s">
        <v>200</v>
      </c>
      <c r="E31" s="11">
        <v>2008</v>
      </c>
      <c r="G31" s="10"/>
    </row>
  </sheetData>
  <mergeCells count="12">
    <mergeCell ref="A1:E1"/>
    <mergeCell ref="B2:C2"/>
    <mergeCell ref="A6:E6"/>
    <mergeCell ref="B7:C7"/>
    <mergeCell ref="A23:E23"/>
    <mergeCell ref="B29:C29"/>
    <mergeCell ref="A28:E28"/>
    <mergeCell ref="A17:E17"/>
    <mergeCell ref="A12:E12"/>
    <mergeCell ref="B18:C18"/>
    <mergeCell ref="B13:C13"/>
    <mergeCell ref="B24:C24"/>
  </mergeCells>
  <phoneticPr fontId="3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>
    <tabColor theme="0"/>
  </sheetPr>
  <dimension ref="A1:G32"/>
  <sheetViews>
    <sheetView tabSelected="1"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6.77734375" style="1" customWidth="1"/>
    <col min="3" max="3" width="32" style="1" customWidth="1"/>
    <col min="4" max="4" width="34.109375" style="1" bestFit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268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7" x14ac:dyDescent="0.25">
      <c r="A3" s="6"/>
      <c r="B3" s="6"/>
      <c r="C3" s="6"/>
      <c r="D3" s="6"/>
      <c r="E3" s="9">
        <f>COUNTIF(E4:E23,"2010")+COUNTIF(E4:E23,"2009")</f>
        <v>10</v>
      </c>
    </row>
    <row r="4" spans="1:7" ht="15" customHeight="1" x14ac:dyDescent="0.25">
      <c r="A4" s="6">
        <v>1</v>
      </c>
      <c r="B4" s="21" t="s">
        <v>11</v>
      </c>
      <c r="C4" s="21" t="s">
        <v>3</v>
      </c>
      <c r="D4" s="21" t="s">
        <v>173</v>
      </c>
      <c r="E4" s="21">
        <v>2010</v>
      </c>
    </row>
    <row r="5" spans="1:7" ht="15" customHeight="1" x14ac:dyDescent="0.25">
      <c r="A5" s="6">
        <v>2</v>
      </c>
      <c r="B5" s="21" t="s">
        <v>12</v>
      </c>
      <c r="C5" s="21" t="s">
        <v>5</v>
      </c>
      <c r="D5" s="21" t="s">
        <v>269</v>
      </c>
      <c r="E5" s="21">
        <v>2010</v>
      </c>
    </row>
    <row r="6" spans="1:7" ht="15" customHeight="1" x14ac:dyDescent="0.25">
      <c r="A6" s="6">
        <v>3</v>
      </c>
      <c r="B6" s="21" t="s">
        <v>35</v>
      </c>
      <c r="C6" s="21" t="s">
        <v>36</v>
      </c>
      <c r="D6" s="21" t="s">
        <v>175</v>
      </c>
      <c r="E6" s="21">
        <v>2010</v>
      </c>
    </row>
    <row r="7" spans="1:7" s="17" customFormat="1" ht="15" customHeight="1" x14ac:dyDescent="0.25">
      <c r="A7" s="6">
        <v>4</v>
      </c>
      <c r="B7" s="21" t="s">
        <v>23</v>
      </c>
      <c r="C7" s="21" t="s">
        <v>7</v>
      </c>
      <c r="D7" s="21" t="s">
        <v>181</v>
      </c>
      <c r="E7" s="24">
        <v>2009</v>
      </c>
      <c r="G7" s="1"/>
    </row>
    <row r="8" spans="1:7" ht="15" customHeight="1" x14ac:dyDescent="0.25">
      <c r="A8" s="6">
        <v>5</v>
      </c>
      <c r="B8" s="21" t="s">
        <v>47</v>
      </c>
      <c r="C8" s="21" t="s">
        <v>48</v>
      </c>
      <c r="D8" s="21" t="s">
        <v>140</v>
      </c>
      <c r="E8" s="21">
        <v>2010</v>
      </c>
    </row>
    <row r="9" spans="1:7" ht="15" customHeight="1" x14ac:dyDescent="0.25">
      <c r="A9" s="6">
        <v>6</v>
      </c>
      <c r="B9" s="21" t="s">
        <v>26</v>
      </c>
      <c r="C9" s="21" t="s">
        <v>27</v>
      </c>
      <c r="D9" s="21" t="s">
        <v>270</v>
      </c>
      <c r="E9" s="21">
        <v>2009</v>
      </c>
    </row>
    <row r="10" spans="1:7" ht="15" customHeight="1" x14ac:dyDescent="0.25">
      <c r="A10" s="6">
        <v>7</v>
      </c>
      <c r="B10" s="21" t="s">
        <v>30</v>
      </c>
      <c r="C10" s="21" t="s">
        <v>31</v>
      </c>
      <c r="D10" s="21" t="s">
        <v>72</v>
      </c>
      <c r="E10" s="21">
        <v>2010</v>
      </c>
    </row>
    <row r="11" spans="1:7" ht="15" customHeight="1" x14ac:dyDescent="0.25">
      <c r="A11" s="6">
        <v>8</v>
      </c>
      <c r="B11" s="21" t="s">
        <v>20</v>
      </c>
      <c r="C11" s="21" t="s">
        <v>34</v>
      </c>
      <c r="D11" s="21" t="s">
        <v>176</v>
      </c>
      <c r="E11" s="21">
        <v>2010</v>
      </c>
    </row>
    <row r="12" spans="1:7" ht="15" customHeight="1" x14ac:dyDescent="0.25">
      <c r="A12" s="6">
        <v>9</v>
      </c>
      <c r="B12" s="21" t="s">
        <v>49</v>
      </c>
      <c r="C12" s="21" t="s">
        <v>39</v>
      </c>
      <c r="D12" s="21" t="s">
        <v>271</v>
      </c>
      <c r="E12" s="21">
        <v>2009</v>
      </c>
    </row>
    <row r="13" spans="1:7" ht="15" customHeight="1" x14ac:dyDescent="0.25">
      <c r="A13" s="6">
        <v>10</v>
      </c>
      <c r="B13" s="21" t="s">
        <v>49</v>
      </c>
      <c r="C13" s="21" t="s">
        <v>39</v>
      </c>
      <c r="D13" s="21" t="s">
        <v>272</v>
      </c>
      <c r="E13" s="21">
        <v>2009</v>
      </c>
    </row>
    <row r="14" spans="1:7" ht="15" customHeight="1" x14ac:dyDescent="0.25">
      <c r="A14" s="6"/>
      <c r="B14" s="26" t="s">
        <v>35</v>
      </c>
      <c r="C14" s="26" t="s">
        <v>36</v>
      </c>
      <c r="D14" s="26" t="s">
        <v>138</v>
      </c>
      <c r="E14" s="26" t="s">
        <v>395</v>
      </c>
    </row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</sheetData>
  <sortState xmlns:xlrd2="http://schemas.microsoft.com/office/spreadsheetml/2017/richdata2" ref="A4:G13">
    <sortCondition ref="A4:A13"/>
    <sortCondition descending="1" ref="E4:E13"/>
    <sortCondition ref="D4:D13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60" verticalDpi="36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1">
    <tabColor theme="0"/>
  </sheetPr>
  <dimension ref="A1:E27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8.109375" style="1" customWidth="1"/>
    <col min="3" max="3" width="31.44140625" style="1" customWidth="1"/>
    <col min="4" max="4" width="34.109375" style="1" bestFit="1" customWidth="1"/>
    <col min="5" max="5" width="10.6640625" style="2" customWidth="1"/>
    <col min="6" max="16384" width="9.109375" style="1"/>
  </cols>
  <sheetData>
    <row r="1" spans="1:5" ht="25.5" customHeight="1" x14ac:dyDescent="0.25">
      <c r="A1" s="31" t="s">
        <v>266</v>
      </c>
      <c r="B1" s="32"/>
      <c r="C1" s="32"/>
      <c r="D1" s="32"/>
      <c r="E1" s="33"/>
    </row>
    <row r="2" spans="1:5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5" x14ac:dyDescent="0.25">
      <c r="A3" s="6"/>
      <c r="B3" s="6"/>
      <c r="C3" s="6"/>
      <c r="D3" s="6"/>
      <c r="E3" s="9">
        <f>COUNTIF(E4:E36,"&lt;=2008")</f>
        <v>4</v>
      </c>
    </row>
    <row r="4" spans="1:5" ht="15" customHeight="1" x14ac:dyDescent="0.25">
      <c r="A4" s="6">
        <v>1</v>
      </c>
      <c r="B4" s="21" t="s">
        <v>15</v>
      </c>
      <c r="C4" s="21" t="s">
        <v>212</v>
      </c>
      <c r="D4" s="21" t="s">
        <v>185</v>
      </c>
      <c r="E4" s="24">
        <v>2005</v>
      </c>
    </row>
    <row r="5" spans="1:5" ht="15" customHeight="1" x14ac:dyDescent="0.25">
      <c r="A5" s="6">
        <v>2</v>
      </c>
      <c r="B5" s="21" t="s">
        <v>30</v>
      </c>
      <c r="C5" s="21" t="s">
        <v>31</v>
      </c>
      <c r="D5" s="21" t="s">
        <v>126</v>
      </c>
      <c r="E5" s="21">
        <v>2007</v>
      </c>
    </row>
    <row r="6" spans="1:5" ht="15" customHeight="1" x14ac:dyDescent="0.25">
      <c r="A6" s="6">
        <v>3</v>
      </c>
      <c r="B6" s="21" t="s">
        <v>30</v>
      </c>
      <c r="C6" s="21" t="s">
        <v>31</v>
      </c>
      <c r="D6" s="21" t="s">
        <v>183</v>
      </c>
      <c r="E6" s="24">
        <v>2008</v>
      </c>
    </row>
    <row r="7" spans="1:5" ht="15" customHeight="1" x14ac:dyDescent="0.25">
      <c r="A7" s="6">
        <v>4</v>
      </c>
      <c r="B7" s="21" t="s">
        <v>20</v>
      </c>
      <c r="C7" s="21" t="s">
        <v>34</v>
      </c>
      <c r="D7" s="21" t="s">
        <v>267</v>
      </c>
      <c r="E7" s="24">
        <v>2008</v>
      </c>
    </row>
    <row r="8" spans="1:5" ht="15" customHeight="1" x14ac:dyDescent="0.25"/>
    <row r="9" spans="1:5" ht="15" customHeight="1" x14ac:dyDescent="0.25"/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</sheetData>
  <sortState xmlns:xlrd2="http://schemas.microsoft.com/office/spreadsheetml/2017/richdata2" ref="A4:E7">
    <sortCondition ref="A4:A7"/>
    <sortCondition descending="1" ref="E4:E7"/>
    <sortCondition ref="D4:D7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2">
    <tabColor theme="0"/>
  </sheetPr>
  <dimension ref="A1:F32"/>
  <sheetViews>
    <sheetView zoomScale="90" zoomScaleNormal="90" workbookViewId="0">
      <selection activeCell="D9" sqref="D9"/>
    </sheetView>
  </sheetViews>
  <sheetFormatPr defaultColWidth="9.109375" defaultRowHeight="13.2" x14ac:dyDescent="0.25"/>
  <cols>
    <col min="1" max="1" width="4.5546875" style="1" customWidth="1"/>
    <col min="2" max="2" width="7.77734375" style="1" customWidth="1"/>
    <col min="3" max="3" width="29.109375" style="1" customWidth="1"/>
    <col min="4" max="4" width="34.109375" style="1" bestFit="1" customWidth="1"/>
    <col min="5" max="5" width="10.6640625" style="2" customWidth="1"/>
    <col min="6" max="16384" width="9.109375" style="1"/>
  </cols>
  <sheetData>
    <row r="1" spans="1:6" ht="25.5" customHeight="1" x14ac:dyDescent="0.25">
      <c r="A1" s="31" t="s">
        <v>263</v>
      </c>
      <c r="B1" s="32"/>
      <c r="C1" s="32"/>
      <c r="D1" s="32"/>
      <c r="E1" s="33"/>
    </row>
    <row r="2" spans="1:6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6" x14ac:dyDescent="0.25">
      <c r="A3" s="6"/>
      <c r="B3" s="6"/>
      <c r="C3" s="6"/>
      <c r="D3" s="6"/>
      <c r="E3" s="9">
        <f>COUNTIF(E4:E13,"2016")+COUNTIF(E4:E13,"2015")</f>
        <v>2</v>
      </c>
    </row>
    <row r="4" spans="1:6" ht="15" customHeight="1" x14ac:dyDescent="0.25">
      <c r="A4" s="6">
        <v>1</v>
      </c>
      <c r="B4" s="21" t="s">
        <v>11</v>
      </c>
      <c r="C4" s="21" t="s">
        <v>3</v>
      </c>
      <c r="D4" s="21" t="s">
        <v>264</v>
      </c>
      <c r="E4" s="21">
        <v>2015</v>
      </c>
      <c r="F4" s="3"/>
    </row>
    <row r="5" spans="1:6" ht="15" customHeight="1" x14ac:dyDescent="0.25">
      <c r="A5" s="6">
        <v>2</v>
      </c>
      <c r="B5" s="4" t="s">
        <v>66</v>
      </c>
      <c r="C5" s="4" t="s">
        <v>67</v>
      </c>
      <c r="D5" s="5" t="s">
        <v>265</v>
      </c>
      <c r="E5" s="4">
        <v>2015</v>
      </c>
    </row>
    <row r="6" spans="1:6" ht="15" customHeight="1" x14ac:dyDescent="0.25"/>
    <row r="7" spans="1:6" ht="15" customHeight="1" x14ac:dyDescent="0.25"/>
    <row r="8" spans="1:6" ht="15" customHeight="1" x14ac:dyDescent="0.25"/>
    <row r="9" spans="1:6" ht="15" customHeight="1" x14ac:dyDescent="0.25"/>
    <row r="10" spans="1:6" ht="15" customHeight="1" x14ac:dyDescent="0.25"/>
    <row r="11" spans="1:6" ht="15" customHeight="1" x14ac:dyDescent="0.25"/>
    <row r="12" spans="1:6" ht="15" customHeight="1" x14ac:dyDescent="0.25"/>
    <row r="13" spans="1:6" ht="15" customHeight="1" x14ac:dyDescent="0.25"/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</sheetData>
  <sortState xmlns:xlrd2="http://schemas.microsoft.com/office/spreadsheetml/2017/richdata2" ref="D5:E5">
    <sortCondition ref="D5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3">
    <tabColor theme="0"/>
  </sheetPr>
  <dimension ref="A1:E26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6.5546875" style="1" customWidth="1"/>
    <col min="3" max="3" width="32.33203125" style="1" customWidth="1"/>
    <col min="4" max="4" width="31.109375" style="1" bestFit="1" customWidth="1"/>
    <col min="5" max="5" width="10.6640625" style="2" customWidth="1"/>
    <col min="6" max="16384" width="9.109375" style="1"/>
  </cols>
  <sheetData>
    <row r="1" spans="1:5" ht="25.5" customHeight="1" x14ac:dyDescent="0.25">
      <c r="A1" s="31" t="s">
        <v>261</v>
      </c>
      <c r="B1" s="32"/>
      <c r="C1" s="32"/>
      <c r="D1" s="32"/>
      <c r="E1" s="33"/>
    </row>
    <row r="2" spans="1:5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5" x14ac:dyDescent="0.25">
      <c r="A3" s="6"/>
      <c r="B3" s="6"/>
      <c r="C3" s="6"/>
      <c r="D3" s="6"/>
      <c r="E3" s="9">
        <f>COUNTIF(E4:E36,"2014")+COUNTIF(E4:E36,"2013")</f>
        <v>4</v>
      </c>
    </row>
    <row r="4" spans="1:5" s="17" customFormat="1" ht="15" customHeight="1" x14ac:dyDescent="0.25">
      <c r="A4" s="6">
        <v>1</v>
      </c>
      <c r="B4" s="21" t="s">
        <v>11</v>
      </c>
      <c r="C4" s="21" t="s">
        <v>3</v>
      </c>
      <c r="D4" s="21" t="s">
        <v>129</v>
      </c>
      <c r="E4" s="21">
        <v>2014</v>
      </c>
    </row>
    <row r="5" spans="1:5" s="17" customFormat="1" ht="15" customHeight="1" x14ac:dyDescent="0.25">
      <c r="A5" s="6">
        <v>2</v>
      </c>
      <c r="B5" s="21" t="s">
        <v>159</v>
      </c>
      <c r="C5" s="21" t="s">
        <v>160</v>
      </c>
      <c r="D5" s="21" t="s">
        <v>186</v>
      </c>
      <c r="E5" s="21">
        <v>2014</v>
      </c>
    </row>
    <row r="6" spans="1:5" s="17" customFormat="1" ht="15" customHeight="1" x14ac:dyDescent="0.25">
      <c r="A6" s="6">
        <v>3</v>
      </c>
      <c r="B6" s="21" t="s">
        <v>20</v>
      </c>
      <c r="C6" s="21" t="s">
        <v>34</v>
      </c>
      <c r="D6" s="21" t="s">
        <v>131</v>
      </c>
      <c r="E6" s="21">
        <v>2013</v>
      </c>
    </row>
    <row r="7" spans="1:5" s="17" customFormat="1" ht="15" customHeight="1" x14ac:dyDescent="0.25">
      <c r="A7" s="6">
        <v>4</v>
      </c>
      <c r="B7" s="21" t="s">
        <v>66</v>
      </c>
      <c r="C7" s="21" t="s">
        <v>67</v>
      </c>
      <c r="D7" s="21" t="s">
        <v>100</v>
      </c>
      <c r="E7" s="21">
        <v>2013</v>
      </c>
    </row>
    <row r="8" spans="1:5" ht="15" customHeight="1" x14ac:dyDescent="0.25"/>
    <row r="9" spans="1:5" ht="15" customHeight="1" x14ac:dyDescent="0.25"/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</sheetData>
  <sortState xmlns:xlrd2="http://schemas.microsoft.com/office/spreadsheetml/2017/richdata2" ref="A4:E7">
    <sortCondition ref="A4:A7"/>
    <sortCondition descending="1" ref="E4:E7"/>
    <sortCondition ref="D4:D7"/>
  </sortState>
  <mergeCells count="2">
    <mergeCell ref="A1:E1"/>
    <mergeCell ref="B2:C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4">
    <tabColor theme="0"/>
  </sheetPr>
  <dimension ref="A1:E36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44140625" style="1" customWidth="1"/>
    <col min="3" max="3" width="32.21875" style="1" customWidth="1"/>
    <col min="4" max="4" width="31.109375" style="1" bestFit="1" customWidth="1"/>
    <col min="5" max="5" width="10" style="2" customWidth="1"/>
    <col min="6" max="16384" width="9.109375" style="1"/>
  </cols>
  <sheetData>
    <row r="1" spans="1:5" ht="25.5" customHeight="1" x14ac:dyDescent="0.25">
      <c r="A1" s="31" t="s">
        <v>260</v>
      </c>
      <c r="B1" s="32"/>
      <c r="C1" s="32"/>
      <c r="D1" s="32"/>
      <c r="E1" s="33"/>
    </row>
    <row r="2" spans="1:5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5" x14ac:dyDescent="0.25">
      <c r="A3" s="6"/>
      <c r="B3" s="6"/>
      <c r="C3" s="6"/>
      <c r="D3" s="6"/>
      <c r="E3" s="9">
        <f>COUNTIF(E4:E29,"2012")+COUNTIF(E4:E29,"2011")</f>
        <v>11</v>
      </c>
    </row>
    <row r="4" spans="1:5" ht="15" customHeight="1" x14ac:dyDescent="0.25">
      <c r="A4" s="6">
        <v>1</v>
      </c>
      <c r="B4" s="21" t="s">
        <v>21</v>
      </c>
      <c r="C4" s="21" t="s">
        <v>6</v>
      </c>
      <c r="D4" s="21" t="s">
        <v>187</v>
      </c>
      <c r="E4" s="21">
        <v>2011</v>
      </c>
    </row>
    <row r="5" spans="1:5" ht="15" customHeight="1" x14ac:dyDescent="0.25">
      <c r="A5" s="6">
        <v>2</v>
      </c>
      <c r="B5" s="21" t="s">
        <v>50</v>
      </c>
      <c r="C5" s="21" t="s">
        <v>51</v>
      </c>
      <c r="D5" s="21" t="s">
        <v>165</v>
      </c>
      <c r="E5" s="21">
        <v>2012</v>
      </c>
    </row>
    <row r="6" spans="1:5" ht="15" customHeight="1" x14ac:dyDescent="0.25">
      <c r="A6" s="6">
        <v>3</v>
      </c>
      <c r="B6" s="21" t="s">
        <v>50</v>
      </c>
      <c r="C6" s="21" t="s">
        <v>51</v>
      </c>
      <c r="D6" s="21" t="s">
        <v>166</v>
      </c>
      <c r="E6" s="21">
        <v>2012</v>
      </c>
    </row>
    <row r="7" spans="1:5" ht="15" customHeight="1" x14ac:dyDescent="0.25">
      <c r="A7" s="6">
        <v>4</v>
      </c>
      <c r="B7" s="21" t="s">
        <v>11</v>
      </c>
      <c r="C7" s="21" t="s">
        <v>3</v>
      </c>
      <c r="D7" s="21" t="s">
        <v>104</v>
      </c>
      <c r="E7" s="21">
        <v>2011</v>
      </c>
    </row>
    <row r="8" spans="1:5" ht="15" customHeight="1" x14ac:dyDescent="0.25">
      <c r="A8" s="6">
        <v>5</v>
      </c>
      <c r="B8" s="21" t="s">
        <v>11</v>
      </c>
      <c r="C8" s="21" t="s">
        <v>3</v>
      </c>
      <c r="D8" s="21" t="s">
        <v>174</v>
      </c>
      <c r="E8" s="21">
        <v>2011</v>
      </c>
    </row>
    <row r="9" spans="1:5" ht="15" customHeight="1" x14ac:dyDescent="0.25">
      <c r="A9" s="6">
        <v>6</v>
      </c>
      <c r="B9" s="21" t="s">
        <v>18</v>
      </c>
      <c r="C9" s="21" t="s">
        <v>4</v>
      </c>
      <c r="D9" s="21" t="s">
        <v>205</v>
      </c>
      <c r="E9" s="21">
        <v>2012</v>
      </c>
    </row>
    <row r="10" spans="1:5" ht="15" customHeight="1" x14ac:dyDescent="0.25">
      <c r="A10" s="6">
        <v>7</v>
      </c>
      <c r="B10" s="21" t="s">
        <v>26</v>
      </c>
      <c r="C10" s="21" t="s">
        <v>27</v>
      </c>
      <c r="D10" s="21" t="s">
        <v>108</v>
      </c>
      <c r="E10" s="21">
        <v>2011</v>
      </c>
    </row>
    <row r="11" spans="1:5" ht="15" customHeight="1" x14ac:dyDescent="0.25">
      <c r="A11" s="6">
        <v>8</v>
      </c>
      <c r="B11" s="21" t="s">
        <v>26</v>
      </c>
      <c r="C11" s="21" t="s">
        <v>27</v>
      </c>
      <c r="D11" s="21" t="s">
        <v>240</v>
      </c>
      <c r="E11" s="21">
        <v>2012</v>
      </c>
    </row>
    <row r="12" spans="1:5" s="17" customFormat="1" ht="15" customHeight="1" x14ac:dyDescent="0.25">
      <c r="A12" s="6">
        <v>9</v>
      </c>
      <c r="B12" s="21" t="s">
        <v>26</v>
      </c>
      <c r="C12" s="21" t="s">
        <v>27</v>
      </c>
      <c r="D12" s="21" t="s">
        <v>110</v>
      </c>
      <c r="E12" s="21">
        <v>2011</v>
      </c>
    </row>
    <row r="13" spans="1:5" ht="15" customHeight="1" x14ac:dyDescent="0.25">
      <c r="A13" s="6">
        <v>10</v>
      </c>
      <c r="B13" s="21" t="s">
        <v>49</v>
      </c>
      <c r="C13" s="21" t="s">
        <v>39</v>
      </c>
      <c r="D13" s="21" t="s">
        <v>177</v>
      </c>
      <c r="E13" s="21">
        <v>2011</v>
      </c>
    </row>
    <row r="14" spans="1:5" s="17" customFormat="1" ht="15" customHeight="1" x14ac:dyDescent="0.25">
      <c r="A14" s="6">
        <v>11</v>
      </c>
      <c r="B14" s="21" t="s">
        <v>77</v>
      </c>
      <c r="C14" s="21" t="s">
        <v>78</v>
      </c>
      <c r="D14" s="21" t="s">
        <v>135</v>
      </c>
      <c r="E14" s="21">
        <v>2011</v>
      </c>
    </row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ortState xmlns:xlrd2="http://schemas.microsoft.com/office/spreadsheetml/2017/richdata2" ref="A4:E14">
    <sortCondition ref="A4:A14"/>
    <sortCondition ref="D4:D14"/>
    <sortCondition descending="1" ref="E4:E14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40568-010F-4D7F-ABEC-29891EA4130B}">
  <sheetPr codeName="Foglio15">
    <tabColor theme="0"/>
  </sheetPr>
  <dimension ref="A1:E35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44140625" style="1" customWidth="1"/>
    <col min="3" max="3" width="32.21875" style="1" customWidth="1"/>
    <col min="4" max="4" width="31.109375" style="1" bestFit="1" customWidth="1"/>
    <col min="5" max="5" width="10" style="2" customWidth="1"/>
    <col min="6" max="16384" width="9.109375" style="1"/>
  </cols>
  <sheetData>
    <row r="1" spans="1:5" ht="25.5" customHeight="1" x14ac:dyDescent="0.25">
      <c r="A1" s="31" t="s">
        <v>259</v>
      </c>
      <c r="B1" s="32"/>
      <c r="C1" s="32"/>
      <c r="D1" s="32"/>
      <c r="E1" s="33"/>
    </row>
    <row r="2" spans="1:5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5" x14ac:dyDescent="0.25">
      <c r="A3" s="6"/>
      <c r="B3" s="6"/>
      <c r="C3" s="6"/>
      <c r="D3" s="6"/>
      <c r="E3" s="9">
        <f>COUNTIF(E4:E32,"2010")+COUNTIF(E4:E32,"2009")</f>
        <v>15</v>
      </c>
    </row>
    <row r="4" spans="1:5" ht="15" customHeight="1" x14ac:dyDescent="0.25">
      <c r="A4" s="6">
        <v>1</v>
      </c>
      <c r="B4" s="21" t="s">
        <v>11</v>
      </c>
      <c r="C4" s="21" t="s">
        <v>3</v>
      </c>
      <c r="D4" s="21" t="s">
        <v>103</v>
      </c>
      <c r="E4" s="21">
        <v>2010</v>
      </c>
    </row>
    <row r="5" spans="1:5" ht="15" customHeight="1" x14ac:dyDescent="0.25">
      <c r="A5" s="6">
        <v>2</v>
      </c>
      <c r="B5" s="21" t="s">
        <v>11</v>
      </c>
      <c r="C5" s="21" t="s">
        <v>3</v>
      </c>
      <c r="D5" s="21" t="s">
        <v>237</v>
      </c>
      <c r="E5" s="21">
        <v>2010</v>
      </c>
    </row>
    <row r="6" spans="1:5" ht="15" customHeight="1" x14ac:dyDescent="0.25">
      <c r="A6" s="6">
        <v>3</v>
      </c>
      <c r="B6" s="24" t="s">
        <v>23</v>
      </c>
      <c r="C6" s="24" t="s">
        <v>7</v>
      </c>
      <c r="D6" s="24" t="s">
        <v>139</v>
      </c>
      <c r="E6" s="24">
        <v>2009</v>
      </c>
    </row>
    <row r="7" spans="1:5" ht="15" customHeight="1" x14ac:dyDescent="0.25">
      <c r="A7" s="6">
        <v>4</v>
      </c>
      <c r="B7" s="21" t="s">
        <v>43</v>
      </c>
      <c r="C7" s="21" t="s">
        <v>44</v>
      </c>
      <c r="D7" s="21" t="s">
        <v>238</v>
      </c>
      <c r="E7" s="21">
        <v>2009</v>
      </c>
    </row>
    <row r="8" spans="1:5" ht="15" customHeight="1" x14ac:dyDescent="0.25">
      <c r="A8" s="6">
        <v>5</v>
      </c>
      <c r="B8" s="21" t="s">
        <v>19</v>
      </c>
      <c r="C8" s="21" t="s">
        <v>29</v>
      </c>
      <c r="D8" s="21" t="s">
        <v>105</v>
      </c>
      <c r="E8" s="21">
        <v>2010</v>
      </c>
    </row>
    <row r="9" spans="1:5" ht="15" customHeight="1" x14ac:dyDescent="0.25">
      <c r="A9" s="6">
        <v>6</v>
      </c>
      <c r="B9" s="21" t="s">
        <v>14</v>
      </c>
      <c r="C9" s="21" t="s">
        <v>2</v>
      </c>
      <c r="D9" s="21" t="s">
        <v>141</v>
      </c>
      <c r="E9" s="21">
        <v>2009</v>
      </c>
    </row>
    <row r="10" spans="1:5" ht="15" customHeight="1" x14ac:dyDescent="0.25">
      <c r="A10" s="6">
        <v>7</v>
      </c>
      <c r="B10" s="21" t="s">
        <v>41</v>
      </c>
      <c r="C10" s="21" t="s">
        <v>42</v>
      </c>
      <c r="D10" s="21" t="s">
        <v>188</v>
      </c>
      <c r="E10" s="21">
        <v>2010</v>
      </c>
    </row>
    <row r="11" spans="1:5" ht="15" customHeight="1" x14ac:dyDescent="0.25">
      <c r="A11" s="6">
        <v>8</v>
      </c>
      <c r="B11" s="21" t="s">
        <v>26</v>
      </c>
      <c r="C11" s="21" t="s">
        <v>27</v>
      </c>
      <c r="D11" s="21" t="s">
        <v>117</v>
      </c>
      <c r="E11" s="21">
        <v>2009</v>
      </c>
    </row>
    <row r="12" spans="1:5" ht="15" customHeight="1" x14ac:dyDescent="0.25">
      <c r="A12" s="6">
        <v>9</v>
      </c>
      <c r="B12" s="21" t="s">
        <v>30</v>
      </c>
      <c r="C12" s="21" t="s">
        <v>31</v>
      </c>
      <c r="D12" s="21" t="s">
        <v>59</v>
      </c>
      <c r="E12" s="21">
        <v>2009</v>
      </c>
    </row>
    <row r="13" spans="1:5" s="17" customFormat="1" ht="15" customHeight="1" x14ac:dyDescent="0.25">
      <c r="A13" s="6">
        <v>10</v>
      </c>
      <c r="B13" s="21" t="s">
        <v>16</v>
      </c>
      <c r="C13" s="21" t="s">
        <v>32</v>
      </c>
      <c r="D13" s="21" t="s">
        <v>142</v>
      </c>
      <c r="E13" s="21">
        <v>2010</v>
      </c>
    </row>
    <row r="14" spans="1:5" ht="15" customHeight="1" x14ac:dyDescent="0.25">
      <c r="A14" s="6">
        <v>11</v>
      </c>
      <c r="B14" s="21" t="s">
        <v>66</v>
      </c>
      <c r="C14" s="21" t="s">
        <v>67</v>
      </c>
      <c r="D14" s="21" t="s">
        <v>239</v>
      </c>
      <c r="E14" s="21">
        <v>2009</v>
      </c>
    </row>
    <row r="15" spans="1:5" s="17" customFormat="1" ht="15" customHeight="1" x14ac:dyDescent="0.25">
      <c r="A15" s="6">
        <v>12</v>
      </c>
      <c r="B15" s="21" t="s">
        <v>66</v>
      </c>
      <c r="C15" s="21" t="s">
        <v>67</v>
      </c>
      <c r="D15" s="21" t="s">
        <v>189</v>
      </c>
      <c r="E15" s="21">
        <v>2010</v>
      </c>
    </row>
    <row r="16" spans="1:5" s="17" customFormat="1" ht="15" customHeight="1" x14ac:dyDescent="0.25">
      <c r="A16" s="6">
        <v>13</v>
      </c>
      <c r="B16" s="21" t="s">
        <v>66</v>
      </c>
      <c r="C16" s="21" t="s">
        <v>67</v>
      </c>
      <c r="D16" s="21" t="s">
        <v>143</v>
      </c>
      <c r="E16" s="21">
        <v>2010</v>
      </c>
    </row>
    <row r="17" spans="1:5" s="17" customFormat="1" ht="15" customHeight="1" x14ac:dyDescent="0.25">
      <c r="A17" s="6">
        <v>14</v>
      </c>
      <c r="B17" s="21" t="s">
        <v>77</v>
      </c>
      <c r="C17" s="21" t="s">
        <v>78</v>
      </c>
      <c r="D17" s="21" t="s">
        <v>144</v>
      </c>
      <c r="E17" s="21">
        <v>2010</v>
      </c>
    </row>
    <row r="18" spans="1:5" ht="15" customHeight="1" x14ac:dyDescent="0.25">
      <c r="A18" s="6">
        <v>15</v>
      </c>
      <c r="B18" s="21" t="s">
        <v>77</v>
      </c>
      <c r="C18" s="21" t="s">
        <v>78</v>
      </c>
      <c r="D18" s="21" t="s">
        <v>190</v>
      </c>
      <c r="E18" s="21">
        <v>2010</v>
      </c>
    </row>
    <row r="19" spans="1:5" ht="15" customHeight="1" x14ac:dyDescent="0.25"/>
    <row r="20" spans="1:5" ht="15" customHeight="1" x14ac:dyDescent="0.25"/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</sheetData>
  <sortState xmlns:xlrd2="http://schemas.microsoft.com/office/spreadsheetml/2017/richdata2" ref="A4:E18">
    <sortCondition ref="A4:A18"/>
    <sortCondition descending="1" ref="E4:E18"/>
  </sortState>
  <mergeCells count="2">
    <mergeCell ref="A1:E1"/>
    <mergeCell ref="B2:C2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6">
    <tabColor theme="0"/>
  </sheetPr>
  <dimension ref="A1:E33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33203125" style="1" customWidth="1"/>
    <col min="3" max="3" width="33.33203125" style="1" customWidth="1"/>
    <col min="4" max="4" width="31.109375" style="1" bestFit="1" customWidth="1"/>
    <col min="5" max="5" width="11" style="2" bestFit="1" customWidth="1"/>
    <col min="6" max="16384" width="9.109375" style="1"/>
  </cols>
  <sheetData>
    <row r="1" spans="1:5" ht="25.5" customHeight="1" x14ac:dyDescent="0.25">
      <c r="A1" s="31" t="s">
        <v>258</v>
      </c>
      <c r="B1" s="32"/>
      <c r="C1" s="32"/>
      <c r="D1" s="32"/>
      <c r="E1" s="33"/>
    </row>
    <row r="2" spans="1:5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5" x14ac:dyDescent="0.25">
      <c r="A3" s="6"/>
      <c r="B3" s="6"/>
      <c r="C3" s="6"/>
      <c r="D3" s="6"/>
      <c r="E3" s="9">
        <f>COUNTIF(E4:E26,"&lt;=2008")</f>
        <v>14</v>
      </c>
    </row>
    <row r="4" spans="1:5" s="17" customFormat="1" ht="15" customHeight="1" x14ac:dyDescent="0.25">
      <c r="A4" s="6">
        <v>1</v>
      </c>
      <c r="B4" s="21" t="s">
        <v>21</v>
      </c>
      <c r="C4" s="21" t="s">
        <v>6</v>
      </c>
      <c r="D4" s="21" t="s">
        <v>233</v>
      </c>
      <c r="E4" s="21">
        <v>2007</v>
      </c>
    </row>
    <row r="5" spans="1:5" s="17" customFormat="1" ht="15" customHeight="1" x14ac:dyDescent="0.25">
      <c r="A5" s="6">
        <v>2</v>
      </c>
      <c r="B5" s="21" t="s">
        <v>15</v>
      </c>
      <c r="C5" s="21" t="s">
        <v>212</v>
      </c>
      <c r="D5" s="21" t="s">
        <v>73</v>
      </c>
      <c r="E5" s="24">
        <v>2007</v>
      </c>
    </row>
    <row r="6" spans="1:5" s="17" customFormat="1" ht="15" customHeight="1" x14ac:dyDescent="0.25">
      <c r="A6" s="6">
        <v>3</v>
      </c>
      <c r="B6" s="21" t="s">
        <v>23</v>
      </c>
      <c r="C6" s="21" t="s">
        <v>7</v>
      </c>
      <c r="D6" s="21" t="s">
        <v>79</v>
      </c>
      <c r="E6" s="27" t="s">
        <v>389</v>
      </c>
    </row>
    <row r="7" spans="1:5" ht="15" customHeight="1" x14ac:dyDescent="0.25">
      <c r="A7" s="6">
        <v>4</v>
      </c>
      <c r="B7" s="21" t="s">
        <v>43</v>
      </c>
      <c r="C7" s="21" t="s">
        <v>44</v>
      </c>
      <c r="D7" s="21" t="s">
        <v>234</v>
      </c>
      <c r="E7" s="24">
        <v>2008</v>
      </c>
    </row>
    <row r="8" spans="1:5" ht="15" customHeight="1" x14ac:dyDescent="0.25">
      <c r="A8" s="6">
        <v>5</v>
      </c>
      <c r="B8" s="21" t="s">
        <v>25</v>
      </c>
      <c r="C8" s="21" t="s">
        <v>8</v>
      </c>
      <c r="D8" s="21" t="s">
        <v>74</v>
      </c>
      <c r="E8" s="24">
        <v>2007</v>
      </c>
    </row>
    <row r="9" spans="1:5" ht="15" customHeight="1" x14ac:dyDescent="0.25">
      <c r="A9" s="6">
        <v>6</v>
      </c>
      <c r="B9" s="21" t="s">
        <v>25</v>
      </c>
      <c r="C9" s="21" t="s">
        <v>8</v>
      </c>
      <c r="D9" s="21" t="s">
        <v>146</v>
      </c>
      <c r="E9" s="24">
        <v>2008</v>
      </c>
    </row>
    <row r="10" spans="1:5" ht="15" customHeight="1" x14ac:dyDescent="0.25">
      <c r="A10" s="6">
        <v>7</v>
      </c>
      <c r="B10" s="21" t="s">
        <v>14</v>
      </c>
      <c r="C10" s="21" t="s">
        <v>2</v>
      </c>
      <c r="D10" s="21" t="s">
        <v>115</v>
      </c>
      <c r="E10" s="24">
        <v>2008</v>
      </c>
    </row>
    <row r="11" spans="1:5" ht="15" customHeight="1" x14ac:dyDescent="0.25">
      <c r="A11" s="6">
        <v>8</v>
      </c>
      <c r="B11" s="21" t="s">
        <v>41</v>
      </c>
      <c r="C11" s="21" t="s">
        <v>42</v>
      </c>
      <c r="D11" s="21" t="s">
        <v>191</v>
      </c>
      <c r="E11" s="24">
        <v>2008</v>
      </c>
    </row>
    <row r="12" spans="1:5" ht="15" customHeight="1" x14ac:dyDescent="0.25">
      <c r="A12" s="6">
        <v>9</v>
      </c>
      <c r="B12" s="21" t="s">
        <v>41</v>
      </c>
      <c r="C12" s="21" t="s">
        <v>42</v>
      </c>
      <c r="D12" s="21" t="s">
        <v>192</v>
      </c>
      <c r="E12" s="24">
        <v>2008</v>
      </c>
    </row>
    <row r="13" spans="1:5" ht="15" customHeight="1" x14ac:dyDescent="0.25">
      <c r="A13" s="6">
        <v>10</v>
      </c>
      <c r="B13" s="21" t="s">
        <v>26</v>
      </c>
      <c r="C13" s="21" t="s">
        <v>27</v>
      </c>
      <c r="D13" s="21" t="s">
        <v>236</v>
      </c>
      <c r="E13" s="24">
        <v>2007</v>
      </c>
    </row>
    <row r="14" spans="1:5" s="17" customFormat="1" ht="15" customHeight="1" x14ac:dyDescent="0.25">
      <c r="A14" s="6">
        <v>11</v>
      </c>
      <c r="B14" s="21" t="s">
        <v>26</v>
      </c>
      <c r="C14" s="21" t="s">
        <v>27</v>
      </c>
      <c r="D14" s="21" t="s">
        <v>391</v>
      </c>
      <c r="E14" s="24">
        <v>2005</v>
      </c>
    </row>
    <row r="15" spans="1:5" s="17" customFormat="1" ht="15" customHeight="1" x14ac:dyDescent="0.25">
      <c r="A15" s="6">
        <v>12</v>
      </c>
      <c r="B15" s="21" t="s">
        <v>26</v>
      </c>
      <c r="C15" s="21" t="s">
        <v>27</v>
      </c>
      <c r="D15" s="21" t="s">
        <v>63</v>
      </c>
      <c r="E15" s="24">
        <v>2008</v>
      </c>
    </row>
    <row r="16" spans="1:5" s="17" customFormat="1" ht="15" customHeight="1" x14ac:dyDescent="0.25">
      <c r="A16" s="6">
        <v>13</v>
      </c>
      <c r="B16" s="21" t="s">
        <v>30</v>
      </c>
      <c r="C16" s="21" t="s">
        <v>31</v>
      </c>
      <c r="D16" s="21" t="s">
        <v>127</v>
      </c>
      <c r="E16" s="24">
        <v>2007</v>
      </c>
    </row>
    <row r="17" spans="1:5" ht="15" customHeight="1" x14ac:dyDescent="0.25">
      <c r="A17" s="6">
        <v>14</v>
      </c>
      <c r="B17" s="21" t="s">
        <v>20</v>
      </c>
      <c r="C17" s="21" t="s">
        <v>34</v>
      </c>
      <c r="D17" s="21" t="s">
        <v>147</v>
      </c>
      <c r="E17" s="24">
        <v>2007</v>
      </c>
    </row>
    <row r="18" spans="1:5" ht="15" customHeight="1" x14ac:dyDescent="0.25">
      <c r="A18" s="6">
        <v>15</v>
      </c>
      <c r="B18" s="21" t="s">
        <v>49</v>
      </c>
      <c r="C18" s="21" t="s">
        <v>39</v>
      </c>
      <c r="D18" s="21" t="s">
        <v>149</v>
      </c>
      <c r="E18" s="24">
        <v>2007</v>
      </c>
    </row>
    <row r="19" spans="1:5" ht="15" customHeight="1" x14ac:dyDescent="0.25">
      <c r="A19" s="6"/>
      <c r="B19" s="21" t="s">
        <v>37</v>
      </c>
      <c r="C19" s="21" t="s">
        <v>38</v>
      </c>
      <c r="D19" s="21" t="s">
        <v>235</v>
      </c>
      <c r="E19" s="27" t="s">
        <v>395</v>
      </c>
    </row>
    <row r="20" spans="1:5" ht="15" customHeight="1" x14ac:dyDescent="0.25"/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</sheetData>
  <sortState xmlns:xlrd2="http://schemas.microsoft.com/office/spreadsheetml/2017/richdata2" ref="A4:E16">
    <sortCondition ref="A4:A16"/>
    <sortCondition ref="D4:D16"/>
    <sortCondition descending="1" ref="E4:E16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60" verticalDpi="36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7">
    <tabColor theme="0"/>
  </sheetPr>
  <dimension ref="A1:G27"/>
  <sheetViews>
    <sheetView zoomScale="90" zoomScaleNormal="90" workbookViewId="0">
      <selection activeCell="A2" sqref="A2"/>
    </sheetView>
  </sheetViews>
  <sheetFormatPr defaultColWidth="9.109375" defaultRowHeight="13.2" x14ac:dyDescent="0.25"/>
  <cols>
    <col min="1" max="1" width="4.5546875" style="1" customWidth="1"/>
    <col min="2" max="2" width="27.88671875" style="1" customWidth="1"/>
    <col min="3" max="3" width="8.6640625" style="1" customWidth="1"/>
    <col min="4" max="4" width="34.109375" style="1" bestFit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257</v>
      </c>
      <c r="B1" s="32"/>
      <c r="C1" s="32"/>
      <c r="D1" s="32"/>
      <c r="E1" s="33"/>
      <c r="G1" s="10"/>
    </row>
    <row r="2" spans="1:7" ht="24" x14ac:dyDescent="0.25">
      <c r="A2" s="6"/>
      <c r="B2" s="7" t="s">
        <v>10</v>
      </c>
      <c r="C2" s="29" t="s">
        <v>0</v>
      </c>
      <c r="D2" s="30"/>
      <c r="E2" s="8" t="s">
        <v>22</v>
      </c>
    </row>
    <row r="3" spans="1:7" x14ac:dyDescent="0.25">
      <c r="A3" s="6"/>
      <c r="B3" s="6"/>
      <c r="C3" s="6"/>
      <c r="D3" s="6"/>
      <c r="E3" s="9">
        <f>COUNTIF(E4:E12,"2013")+COUNTIF(E4:E12,"2012")</f>
        <v>0</v>
      </c>
    </row>
    <row r="4" spans="1:7" ht="15" customHeight="1" x14ac:dyDescent="0.25">
      <c r="A4" s="6"/>
      <c r="B4" s="5"/>
      <c r="C4" s="4"/>
      <c r="D4" s="4"/>
      <c r="E4" s="4"/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</sheetData>
  <sortState xmlns:xlrd2="http://schemas.microsoft.com/office/spreadsheetml/2017/richdata2" ref="B4:E5">
    <sortCondition ref="C4:C5"/>
    <sortCondition ref="B4:B5"/>
  </sortState>
  <mergeCells count="2">
    <mergeCell ref="A1:E1"/>
    <mergeCell ref="C2:D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8">
    <tabColor theme="0"/>
  </sheetPr>
  <dimension ref="A1:E24"/>
  <sheetViews>
    <sheetView zoomScale="90" zoomScaleNormal="90" workbookViewId="0">
      <selection activeCell="A2" sqref="A2"/>
    </sheetView>
  </sheetViews>
  <sheetFormatPr defaultColWidth="9.109375" defaultRowHeight="13.2" x14ac:dyDescent="0.25"/>
  <cols>
    <col min="1" max="1" width="4.5546875" style="1" customWidth="1"/>
    <col min="2" max="2" width="6.88671875" style="1" customWidth="1"/>
    <col min="3" max="3" width="29.88671875" style="1" customWidth="1"/>
    <col min="4" max="4" width="32.109375" style="1" customWidth="1"/>
    <col min="5" max="5" width="10.6640625" style="2" customWidth="1"/>
    <col min="6" max="16384" width="9.109375" style="1"/>
  </cols>
  <sheetData>
    <row r="1" spans="1:5" ht="25.5" customHeight="1" x14ac:dyDescent="0.25">
      <c r="A1" s="31" t="s">
        <v>256</v>
      </c>
      <c r="B1" s="32"/>
      <c r="C1" s="32"/>
      <c r="D1" s="32"/>
      <c r="E1" s="33"/>
    </row>
    <row r="2" spans="1:5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5" x14ac:dyDescent="0.25">
      <c r="A3" s="6"/>
      <c r="B3" s="6"/>
      <c r="C3" s="6"/>
      <c r="D3" s="6"/>
      <c r="E3" s="9">
        <f>COUNTIF(E4:E6,"2013")+COUNTIF(E4:E6,"2012")</f>
        <v>2</v>
      </c>
    </row>
    <row r="4" spans="1:5" s="17" customFormat="1" ht="15" customHeight="1" x14ac:dyDescent="0.25">
      <c r="A4" s="6">
        <v>1</v>
      </c>
      <c r="B4" s="21" t="s">
        <v>35</v>
      </c>
      <c r="C4" s="21" t="s">
        <v>36</v>
      </c>
      <c r="D4" s="21" t="s">
        <v>232</v>
      </c>
      <c r="E4" s="21">
        <v>2012</v>
      </c>
    </row>
    <row r="5" spans="1:5" s="17" customFormat="1" ht="15" customHeight="1" x14ac:dyDescent="0.25">
      <c r="A5" s="6">
        <v>2</v>
      </c>
      <c r="B5" s="21" t="s">
        <v>26</v>
      </c>
      <c r="C5" s="21" t="s">
        <v>27</v>
      </c>
      <c r="D5" s="21" t="s">
        <v>102</v>
      </c>
      <c r="E5" s="21">
        <v>2012</v>
      </c>
    </row>
    <row r="6" spans="1:5" ht="15" customHeight="1" x14ac:dyDescent="0.25"/>
    <row r="7" spans="1:5" ht="15" customHeight="1" x14ac:dyDescent="0.25"/>
    <row r="8" spans="1:5" ht="15" customHeight="1" x14ac:dyDescent="0.25"/>
    <row r="9" spans="1:5" ht="15" customHeight="1" x14ac:dyDescent="0.25"/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5" customHeight="1" x14ac:dyDescent="0.25"/>
    <row r="16" spans="1: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</sheetData>
  <sortState xmlns:xlrd2="http://schemas.microsoft.com/office/spreadsheetml/2017/richdata2" ref="D4:E5">
    <sortCondition ref="D4:D5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9C81-423E-4F5C-8072-93733F8D6786}">
  <sheetPr codeName="Foglio19">
    <tabColor theme="0"/>
  </sheetPr>
  <dimension ref="A1:G33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5546875" style="1" customWidth="1"/>
    <col min="3" max="3" width="32.44140625" style="1" customWidth="1"/>
    <col min="4" max="4" width="31.109375" style="1" bestFit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255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  <c r="G2" s="10"/>
    </row>
    <row r="3" spans="1:7" x14ac:dyDescent="0.25">
      <c r="A3" s="6"/>
      <c r="B3" s="6"/>
      <c r="C3" s="6"/>
      <c r="D3" s="6"/>
      <c r="E3" s="9">
        <f>COUNTIF(E4:E28,"2009")+COUNTIF(E4:E28,"2011")+COUNTIF(E4:E28,"2010")</f>
        <v>14</v>
      </c>
      <c r="G3" s="10"/>
    </row>
    <row r="4" spans="1:7" ht="15" customHeight="1" x14ac:dyDescent="0.25">
      <c r="A4" s="6">
        <v>1</v>
      </c>
      <c r="B4" s="24" t="s">
        <v>15</v>
      </c>
      <c r="C4" s="24" t="s">
        <v>212</v>
      </c>
      <c r="D4" s="24" t="s">
        <v>71</v>
      </c>
      <c r="E4" s="24">
        <v>2009</v>
      </c>
      <c r="G4" s="10"/>
    </row>
    <row r="5" spans="1:7" s="17" customFormat="1" ht="15" customHeight="1" x14ac:dyDescent="0.25">
      <c r="A5" s="6">
        <v>2</v>
      </c>
      <c r="B5" s="21" t="s">
        <v>11</v>
      </c>
      <c r="C5" s="21" t="s">
        <v>3</v>
      </c>
      <c r="D5" s="21" t="s">
        <v>68</v>
      </c>
      <c r="E5" s="21">
        <v>2009</v>
      </c>
    </row>
    <row r="6" spans="1:7" ht="15" customHeight="1" x14ac:dyDescent="0.25">
      <c r="A6" s="6">
        <v>3</v>
      </c>
      <c r="B6" s="24" t="s">
        <v>35</v>
      </c>
      <c r="C6" s="24" t="s">
        <v>36</v>
      </c>
      <c r="D6" s="24" t="s">
        <v>113</v>
      </c>
      <c r="E6" s="24">
        <v>2009</v>
      </c>
      <c r="G6" s="10"/>
    </row>
    <row r="7" spans="1:7" ht="15" customHeight="1" x14ac:dyDescent="0.25">
      <c r="A7" s="6">
        <v>4</v>
      </c>
      <c r="B7" s="21" t="s">
        <v>35</v>
      </c>
      <c r="C7" s="21" t="s">
        <v>36</v>
      </c>
      <c r="D7" s="21" t="s">
        <v>55</v>
      </c>
      <c r="E7" s="21">
        <v>2010</v>
      </c>
    </row>
    <row r="8" spans="1:7" ht="15" customHeight="1" x14ac:dyDescent="0.25">
      <c r="A8" s="6">
        <v>5</v>
      </c>
      <c r="B8" s="24" t="s">
        <v>35</v>
      </c>
      <c r="C8" s="24" t="s">
        <v>36</v>
      </c>
      <c r="D8" s="24" t="s">
        <v>193</v>
      </c>
      <c r="E8" s="24">
        <v>2011</v>
      </c>
    </row>
    <row r="9" spans="1:7" ht="15" customHeight="1" x14ac:dyDescent="0.25">
      <c r="A9" s="6">
        <v>6</v>
      </c>
      <c r="B9" s="21" t="s">
        <v>23</v>
      </c>
      <c r="C9" s="21" t="s">
        <v>7</v>
      </c>
      <c r="D9" s="21" t="s">
        <v>128</v>
      </c>
      <c r="E9" s="21">
        <v>2009</v>
      </c>
    </row>
    <row r="10" spans="1:7" ht="15" customHeight="1" x14ac:dyDescent="0.25">
      <c r="A10" s="6">
        <v>7</v>
      </c>
      <c r="B10" s="24" t="s">
        <v>159</v>
      </c>
      <c r="C10" s="24" t="s">
        <v>160</v>
      </c>
      <c r="D10" s="24" t="s">
        <v>202</v>
      </c>
      <c r="E10" s="24">
        <v>2010</v>
      </c>
    </row>
    <row r="11" spans="1:7" ht="15" customHeight="1" x14ac:dyDescent="0.25">
      <c r="A11" s="6">
        <v>8</v>
      </c>
      <c r="B11" s="24" t="s">
        <v>30</v>
      </c>
      <c r="C11" s="24" t="s">
        <v>31</v>
      </c>
      <c r="D11" s="24" t="s">
        <v>56</v>
      </c>
      <c r="E11" s="24">
        <v>2011</v>
      </c>
    </row>
    <row r="12" spans="1:7" ht="15" customHeight="1" x14ac:dyDescent="0.25">
      <c r="A12" s="6">
        <v>9</v>
      </c>
      <c r="B12" s="24" t="s">
        <v>30</v>
      </c>
      <c r="C12" s="24" t="s">
        <v>31</v>
      </c>
      <c r="D12" s="24" t="s">
        <v>125</v>
      </c>
      <c r="E12" s="24">
        <v>2010</v>
      </c>
    </row>
    <row r="13" spans="1:7" ht="15" customHeight="1" x14ac:dyDescent="0.25">
      <c r="A13" s="6">
        <v>10</v>
      </c>
      <c r="B13" s="24" t="s">
        <v>20</v>
      </c>
      <c r="C13" s="24" t="s">
        <v>34</v>
      </c>
      <c r="D13" s="24" t="s">
        <v>111</v>
      </c>
      <c r="E13" s="24">
        <v>2010</v>
      </c>
    </row>
    <row r="14" spans="1:7" ht="15" customHeight="1" x14ac:dyDescent="0.25">
      <c r="A14" s="6">
        <v>11</v>
      </c>
      <c r="B14" s="24" t="s">
        <v>24</v>
      </c>
      <c r="C14" s="24" t="s">
        <v>33</v>
      </c>
      <c r="D14" s="24" t="s">
        <v>196</v>
      </c>
      <c r="E14" s="24">
        <v>2011</v>
      </c>
    </row>
    <row r="15" spans="1:7" ht="15" customHeight="1" x14ac:dyDescent="0.25">
      <c r="A15" s="6">
        <v>12</v>
      </c>
      <c r="B15" s="24" t="s">
        <v>24</v>
      </c>
      <c r="C15" s="24" t="s">
        <v>33</v>
      </c>
      <c r="D15" s="24" t="s">
        <v>231</v>
      </c>
      <c r="E15" s="24">
        <v>2011</v>
      </c>
    </row>
    <row r="16" spans="1:7" s="17" customFormat="1" ht="15" customHeight="1" x14ac:dyDescent="0.25">
      <c r="A16" s="6">
        <v>13</v>
      </c>
      <c r="B16" s="21" t="s">
        <v>66</v>
      </c>
      <c r="C16" s="21" t="s">
        <v>67</v>
      </c>
      <c r="D16" s="21" t="s">
        <v>396</v>
      </c>
      <c r="E16" s="21">
        <v>2010</v>
      </c>
    </row>
    <row r="17" spans="1:5" ht="15" customHeight="1" x14ac:dyDescent="0.25">
      <c r="A17" s="6">
        <v>14</v>
      </c>
      <c r="B17" s="24" t="s">
        <v>77</v>
      </c>
      <c r="C17" s="24" t="s">
        <v>78</v>
      </c>
      <c r="D17" s="24" t="s">
        <v>145</v>
      </c>
      <c r="E17" s="25">
        <v>2009</v>
      </c>
    </row>
    <row r="18" spans="1:5" ht="15" customHeight="1" x14ac:dyDescent="0.25"/>
    <row r="19" spans="1:5" ht="15" customHeight="1" x14ac:dyDescent="0.25"/>
    <row r="20" spans="1:5" ht="15" customHeight="1" x14ac:dyDescent="0.25"/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</sheetData>
  <sortState xmlns:xlrd2="http://schemas.microsoft.com/office/spreadsheetml/2017/richdata2" ref="A4:G17">
    <sortCondition ref="A4:A17"/>
    <sortCondition descending="1" ref="E4:E17"/>
    <sortCondition ref="D4:D17"/>
  </sortState>
  <mergeCells count="2">
    <mergeCell ref="A1:E1"/>
    <mergeCell ref="B2:C2"/>
  </mergeCells>
  <phoneticPr fontId="1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D17E-8C02-4BBA-97DE-796FC104BA88}">
  <sheetPr codeName="Foglio2">
    <tabColor theme="0"/>
  </sheetPr>
  <dimension ref="A1:F31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21875" style="1" customWidth="1"/>
    <col min="3" max="3" width="31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31" t="s">
        <v>262</v>
      </c>
      <c r="B1" s="32"/>
      <c r="C1" s="32"/>
      <c r="D1" s="32"/>
      <c r="E1" s="33"/>
    </row>
    <row r="2" spans="1:6" ht="22.5" customHeight="1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6" x14ac:dyDescent="0.25">
      <c r="A3" s="6"/>
      <c r="B3" s="6"/>
      <c r="C3" s="6"/>
      <c r="D3" s="6"/>
      <c r="E3" s="9">
        <f>COUNTIF(E4:E27,"2016")+COUNTIF(E4:E27,"2015")</f>
        <v>5</v>
      </c>
    </row>
    <row r="4" spans="1:6" ht="15" customHeight="1" x14ac:dyDescent="0.25">
      <c r="A4" s="6">
        <v>1</v>
      </c>
      <c r="B4" s="21" t="s">
        <v>13</v>
      </c>
      <c r="C4" s="21" t="s">
        <v>9</v>
      </c>
      <c r="D4" s="21" t="s">
        <v>377</v>
      </c>
      <c r="E4" s="21">
        <v>2015</v>
      </c>
      <c r="F4" s="3"/>
    </row>
    <row r="5" spans="1:6" ht="15" customHeight="1" x14ac:dyDescent="0.25">
      <c r="A5" s="6">
        <v>2</v>
      </c>
      <c r="B5" s="21" t="s">
        <v>50</v>
      </c>
      <c r="C5" s="21" t="s">
        <v>397</v>
      </c>
      <c r="D5" s="21" t="s">
        <v>378</v>
      </c>
      <c r="E5" s="21">
        <v>2016</v>
      </c>
      <c r="F5" s="3"/>
    </row>
    <row r="6" spans="1:6" ht="15" customHeight="1" x14ac:dyDescent="0.25">
      <c r="A6" s="6">
        <v>3</v>
      </c>
      <c r="B6" s="21" t="s">
        <v>41</v>
      </c>
      <c r="C6" s="21" t="s">
        <v>42</v>
      </c>
      <c r="D6" s="21" t="s">
        <v>399</v>
      </c>
      <c r="E6" s="21">
        <v>2016</v>
      </c>
      <c r="F6" s="3"/>
    </row>
    <row r="7" spans="1:6" ht="15" customHeight="1" x14ac:dyDescent="0.25">
      <c r="A7" s="6">
        <v>4</v>
      </c>
      <c r="B7" s="21" t="s">
        <v>41</v>
      </c>
      <c r="C7" s="21" t="s">
        <v>42</v>
      </c>
      <c r="D7" s="21" t="s">
        <v>381</v>
      </c>
      <c r="E7" s="21">
        <v>2016</v>
      </c>
      <c r="F7" s="3"/>
    </row>
    <row r="8" spans="1:6" ht="15" customHeight="1" x14ac:dyDescent="0.25">
      <c r="A8" s="6">
        <v>5</v>
      </c>
      <c r="B8" s="21" t="s">
        <v>17</v>
      </c>
      <c r="C8" s="21" t="s">
        <v>1</v>
      </c>
      <c r="D8" s="21" t="s">
        <v>382</v>
      </c>
      <c r="E8" s="21">
        <v>2016</v>
      </c>
      <c r="F8" s="22"/>
    </row>
    <row r="9" spans="1:6" ht="15" customHeight="1" x14ac:dyDescent="0.25">
      <c r="A9" s="6"/>
      <c r="B9" s="26" t="s">
        <v>14</v>
      </c>
      <c r="C9" s="26" t="s">
        <v>2</v>
      </c>
      <c r="D9" s="26" t="s">
        <v>379</v>
      </c>
      <c r="E9" s="26" t="s">
        <v>395</v>
      </c>
    </row>
    <row r="10" spans="1:6" ht="15" customHeight="1" x14ac:dyDescent="0.25">
      <c r="A10" s="6"/>
      <c r="B10" s="26" t="s">
        <v>14</v>
      </c>
      <c r="C10" s="26" t="s">
        <v>2</v>
      </c>
      <c r="D10" s="26" t="s">
        <v>380</v>
      </c>
      <c r="E10" s="26" t="s">
        <v>395</v>
      </c>
    </row>
    <row r="11" spans="1:6" ht="15" customHeight="1" x14ac:dyDescent="0.25"/>
    <row r="12" spans="1:6" ht="15" customHeight="1" x14ac:dyDescent="0.25"/>
    <row r="13" spans="1:6" ht="15" customHeight="1" x14ac:dyDescent="0.25"/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0">
    <tabColor theme="0"/>
  </sheetPr>
  <dimension ref="A1:G33"/>
  <sheetViews>
    <sheetView zoomScale="90" zoomScaleNormal="90" workbookViewId="0">
      <selection activeCell="E14" sqref="E14"/>
    </sheetView>
  </sheetViews>
  <sheetFormatPr defaultColWidth="9.109375" defaultRowHeight="13.2" x14ac:dyDescent="0.25"/>
  <cols>
    <col min="1" max="1" width="4.5546875" style="1" customWidth="1"/>
    <col min="2" max="2" width="7.6640625" style="1" customWidth="1"/>
    <col min="3" max="3" width="33.33203125" style="1" customWidth="1"/>
    <col min="4" max="4" width="29.77734375" style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254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  <c r="G2" s="10"/>
    </row>
    <row r="3" spans="1:7" x14ac:dyDescent="0.25">
      <c r="A3" s="6"/>
      <c r="B3" s="6"/>
      <c r="C3" s="6"/>
      <c r="D3" s="6"/>
      <c r="E3" s="9">
        <f>COUNTIF(E4:E37,"&lt;=2008")</f>
        <v>13</v>
      </c>
      <c r="G3" s="10"/>
    </row>
    <row r="4" spans="1:7" s="17" customFormat="1" ht="15" customHeight="1" x14ac:dyDescent="0.25">
      <c r="A4" s="6">
        <v>1</v>
      </c>
      <c r="B4" s="21" t="s">
        <v>11</v>
      </c>
      <c r="C4" s="21" t="s">
        <v>3</v>
      </c>
      <c r="D4" s="21" t="s">
        <v>119</v>
      </c>
      <c r="E4" s="24">
        <v>2007</v>
      </c>
    </row>
    <row r="5" spans="1:7" s="17" customFormat="1" ht="15" customHeight="1" x14ac:dyDescent="0.25">
      <c r="A5" s="6">
        <v>2</v>
      </c>
      <c r="B5" s="21" t="s">
        <v>11</v>
      </c>
      <c r="C5" s="21" t="s">
        <v>3</v>
      </c>
      <c r="D5" s="21" t="s">
        <v>228</v>
      </c>
      <c r="E5" s="24">
        <v>2008</v>
      </c>
    </row>
    <row r="6" spans="1:7" ht="15" customHeight="1" x14ac:dyDescent="0.25">
      <c r="A6" s="6">
        <v>3</v>
      </c>
      <c r="B6" s="21" t="s">
        <v>35</v>
      </c>
      <c r="C6" s="21" t="s">
        <v>36</v>
      </c>
      <c r="D6" s="21" t="s">
        <v>203</v>
      </c>
      <c r="E6" s="24">
        <v>2002</v>
      </c>
    </row>
    <row r="7" spans="1:7" ht="15" customHeight="1" x14ac:dyDescent="0.25">
      <c r="A7" s="6">
        <v>4</v>
      </c>
      <c r="B7" s="21" t="s">
        <v>23</v>
      </c>
      <c r="C7" s="21" t="s">
        <v>7</v>
      </c>
      <c r="D7" s="21" t="s">
        <v>390</v>
      </c>
      <c r="E7" s="21">
        <v>2008</v>
      </c>
    </row>
    <row r="8" spans="1:7" ht="15" customHeight="1" x14ac:dyDescent="0.25">
      <c r="A8" s="6">
        <v>5</v>
      </c>
      <c r="B8" s="21" t="s">
        <v>43</v>
      </c>
      <c r="C8" s="21" t="s">
        <v>44</v>
      </c>
      <c r="D8" s="21" t="s">
        <v>229</v>
      </c>
      <c r="E8" s="24">
        <v>2005</v>
      </c>
    </row>
    <row r="9" spans="1:7" s="17" customFormat="1" ht="15" customHeight="1" x14ac:dyDescent="0.25">
      <c r="A9" s="6">
        <v>6</v>
      </c>
      <c r="B9" s="21" t="s">
        <v>19</v>
      </c>
      <c r="C9" s="21" t="s">
        <v>29</v>
      </c>
      <c r="D9" s="21" t="s">
        <v>114</v>
      </c>
      <c r="E9" s="27" t="s">
        <v>389</v>
      </c>
      <c r="G9" s="1"/>
    </row>
    <row r="10" spans="1:7" s="17" customFormat="1" ht="15" customHeight="1" x14ac:dyDescent="0.25">
      <c r="A10" s="6">
        <v>7</v>
      </c>
      <c r="B10" s="21" t="s">
        <v>47</v>
      </c>
      <c r="C10" s="21" t="s">
        <v>48</v>
      </c>
      <c r="D10" s="21" t="s">
        <v>65</v>
      </c>
      <c r="E10" s="24">
        <v>2005</v>
      </c>
      <c r="G10" s="1"/>
    </row>
    <row r="11" spans="1:7" s="17" customFormat="1" ht="15" customHeight="1" x14ac:dyDescent="0.25">
      <c r="A11" s="6">
        <v>8</v>
      </c>
      <c r="B11" s="21" t="s">
        <v>26</v>
      </c>
      <c r="C11" s="21" t="s">
        <v>27</v>
      </c>
      <c r="D11" s="21" t="s">
        <v>392</v>
      </c>
      <c r="E11" s="24">
        <v>2004</v>
      </c>
      <c r="G11" s="1"/>
    </row>
    <row r="12" spans="1:7" s="17" customFormat="1" ht="15" customHeight="1" x14ac:dyDescent="0.25">
      <c r="A12" s="6">
        <v>9</v>
      </c>
      <c r="B12" s="21" t="s">
        <v>26</v>
      </c>
      <c r="C12" s="21" t="s">
        <v>27</v>
      </c>
      <c r="D12" s="21" t="s">
        <v>230</v>
      </c>
      <c r="E12" s="24">
        <v>2007</v>
      </c>
      <c r="G12" s="1"/>
    </row>
    <row r="13" spans="1:7" s="17" customFormat="1" ht="15" customHeight="1" x14ac:dyDescent="0.25">
      <c r="A13" s="6">
        <v>10</v>
      </c>
      <c r="B13" s="21" t="s">
        <v>26</v>
      </c>
      <c r="C13" s="21" t="s">
        <v>27</v>
      </c>
      <c r="D13" s="21" t="s">
        <v>201</v>
      </c>
      <c r="E13" s="24">
        <v>2008</v>
      </c>
      <c r="G13" s="1"/>
    </row>
    <row r="14" spans="1:7" s="17" customFormat="1" ht="15" customHeight="1" x14ac:dyDescent="0.25">
      <c r="A14" s="6">
        <v>11</v>
      </c>
      <c r="B14" s="21" t="s">
        <v>26</v>
      </c>
      <c r="C14" s="21" t="s">
        <v>27</v>
      </c>
      <c r="D14" s="21" t="s">
        <v>209</v>
      </c>
      <c r="E14" s="27" t="s">
        <v>389</v>
      </c>
      <c r="G14" s="1"/>
    </row>
    <row r="15" spans="1:7" s="17" customFormat="1" ht="15" customHeight="1" x14ac:dyDescent="0.25">
      <c r="A15" s="6">
        <v>12</v>
      </c>
      <c r="B15" s="21" t="s">
        <v>30</v>
      </c>
      <c r="C15" s="21" t="s">
        <v>31</v>
      </c>
      <c r="D15" s="21" t="s">
        <v>197</v>
      </c>
      <c r="E15" s="24">
        <v>2008</v>
      </c>
      <c r="G15" s="1"/>
    </row>
    <row r="16" spans="1:7" ht="15" customHeight="1" x14ac:dyDescent="0.25">
      <c r="A16" s="6">
        <v>13</v>
      </c>
      <c r="B16" s="21" t="s">
        <v>30</v>
      </c>
      <c r="C16" s="21" t="s">
        <v>31</v>
      </c>
      <c r="D16" s="21" t="s">
        <v>198</v>
      </c>
      <c r="E16" s="24">
        <v>2007</v>
      </c>
    </row>
    <row r="17" spans="1:5" ht="15" customHeight="1" x14ac:dyDescent="0.25">
      <c r="A17" s="6">
        <v>14</v>
      </c>
      <c r="B17" s="21" t="s">
        <v>30</v>
      </c>
      <c r="C17" s="21" t="s">
        <v>31</v>
      </c>
      <c r="D17" s="21" t="s">
        <v>199</v>
      </c>
      <c r="E17" s="24">
        <v>2007</v>
      </c>
    </row>
    <row r="18" spans="1:5" ht="15" customHeight="1" x14ac:dyDescent="0.25">
      <c r="A18" s="6">
        <v>15</v>
      </c>
      <c r="B18" s="21" t="s">
        <v>16</v>
      </c>
      <c r="C18" s="21" t="s">
        <v>32</v>
      </c>
      <c r="D18" s="21" t="s">
        <v>121</v>
      </c>
      <c r="E18" s="24">
        <v>2006</v>
      </c>
    </row>
    <row r="19" spans="1:5" ht="15" customHeight="1" x14ac:dyDescent="0.25">
      <c r="A19" s="6"/>
      <c r="B19" s="26" t="s">
        <v>16</v>
      </c>
      <c r="C19" s="26" t="s">
        <v>32</v>
      </c>
      <c r="D19" s="26" t="s">
        <v>120</v>
      </c>
      <c r="E19" s="27" t="s">
        <v>394</v>
      </c>
    </row>
    <row r="20" spans="1:5" ht="15" customHeight="1" x14ac:dyDescent="0.25"/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</sheetData>
  <sortState xmlns:xlrd2="http://schemas.microsoft.com/office/spreadsheetml/2017/richdata2" ref="A4:G15">
    <sortCondition ref="A4:A15"/>
    <sortCondition ref="D4:D15"/>
    <sortCondition descending="1" ref="E4:E15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21">
    <tabColor theme="0"/>
  </sheetPr>
  <dimension ref="A1:G24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33203125" style="1" customWidth="1"/>
    <col min="3" max="3" width="27.77734375" style="1" customWidth="1"/>
    <col min="4" max="4" width="28.44140625" style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253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  <c r="G2" s="10"/>
    </row>
    <row r="3" spans="1:7" x14ac:dyDescent="0.25">
      <c r="A3" s="6"/>
      <c r="B3" s="6"/>
      <c r="C3" s="6"/>
      <c r="D3" s="6"/>
      <c r="E3" s="9">
        <f>COUNTIF(E4:E13,"2013")+COUNTIF(E4:E13,"2012")+COUNTIF(E4:E13,"2014")</f>
        <v>2</v>
      </c>
      <c r="G3" s="10"/>
    </row>
    <row r="4" spans="1:7" ht="15" customHeight="1" x14ac:dyDescent="0.25">
      <c r="A4" s="6">
        <v>1</v>
      </c>
      <c r="B4" s="24" t="s">
        <v>18</v>
      </c>
      <c r="C4" s="24" t="s">
        <v>4</v>
      </c>
      <c r="D4" s="24" t="s">
        <v>206</v>
      </c>
      <c r="E4" s="24">
        <v>2014</v>
      </c>
      <c r="G4" s="10"/>
    </row>
    <row r="5" spans="1:7" ht="15" customHeight="1" x14ac:dyDescent="0.25">
      <c r="A5" s="6">
        <v>2</v>
      </c>
      <c r="B5" s="24" t="s">
        <v>66</v>
      </c>
      <c r="C5" s="24" t="s">
        <v>67</v>
      </c>
      <c r="D5" s="24" t="s">
        <v>101</v>
      </c>
      <c r="E5" s="24">
        <v>2012</v>
      </c>
    </row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</sheetData>
  <sortState xmlns:xlrd2="http://schemas.microsoft.com/office/spreadsheetml/2017/richdata2" ref="A4:G4">
    <sortCondition ref="A4"/>
    <sortCondition ref="D4"/>
    <sortCondition descending="1" ref="E4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2">
    <tabColor theme="0"/>
  </sheetPr>
  <dimension ref="A1:G31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6640625" style="1" customWidth="1"/>
    <col min="3" max="3" width="32.33203125" style="1" customWidth="1"/>
    <col min="4" max="4" width="32.109375" style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252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  <c r="G2" s="10"/>
    </row>
    <row r="3" spans="1:7" x14ac:dyDescent="0.25">
      <c r="A3" s="6"/>
      <c r="B3" s="6"/>
      <c r="C3" s="6"/>
      <c r="D3" s="6"/>
      <c r="E3" s="9">
        <f>COUNTIF(E4:E17,"2011")+COUNTIF(E4:E17,"2010")</f>
        <v>9</v>
      </c>
      <c r="G3" s="10"/>
    </row>
    <row r="4" spans="1:7" ht="15" customHeight="1" x14ac:dyDescent="0.25">
      <c r="A4" s="6">
        <v>1</v>
      </c>
      <c r="B4" s="21" t="s">
        <v>50</v>
      </c>
      <c r="C4" s="21" t="s">
        <v>51</v>
      </c>
      <c r="D4" s="21" t="s">
        <v>54</v>
      </c>
      <c r="E4" s="21">
        <v>2010</v>
      </c>
    </row>
    <row r="5" spans="1:7" ht="15" customHeight="1" x14ac:dyDescent="0.25">
      <c r="A5" s="6">
        <v>2</v>
      </c>
      <c r="B5" s="21" t="s">
        <v>12</v>
      </c>
      <c r="C5" s="21" t="s">
        <v>5</v>
      </c>
      <c r="D5" s="21" t="s">
        <v>137</v>
      </c>
      <c r="E5" s="21">
        <v>2010</v>
      </c>
    </row>
    <row r="6" spans="1:7" ht="15" customHeight="1" x14ac:dyDescent="0.25">
      <c r="A6" s="6">
        <v>3</v>
      </c>
      <c r="B6" s="21" t="s">
        <v>17</v>
      </c>
      <c r="C6" s="21" t="s">
        <v>1</v>
      </c>
      <c r="D6" s="21" t="s">
        <v>106</v>
      </c>
      <c r="E6" s="21">
        <v>2011</v>
      </c>
    </row>
    <row r="7" spans="1:7" ht="15" customHeight="1" x14ac:dyDescent="0.25">
      <c r="A7" s="6">
        <v>4</v>
      </c>
      <c r="B7" s="21" t="s">
        <v>17</v>
      </c>
      <c r="C7" s="21" t="s">
        <v>1</v>
      </c>
      <c r="D7" s="21" t="s">
        <v>107</v>
      </c>
      <c r="E7" s="21">
        <v>2011</v>
      </c>
    </row>
    <row r="8" spans="1:7" ht="15" customHeight="1" x14ac:dyDescent="0.25">
      <c r="A8" s="6">
        <v>5</v>
      </c>
      <c r="B8" s="21" t="s">
        <v>26</v>
      </c>
      <c r="C8" s="21" t="s">
        <v>27</v>
      </c>
      <c r="D8" s="21" t="s">
        <v>109</v>
      </c>
      <c r="E8" s="21">
        <v>2010</v>
      </c>
    </row>
    <row r="9" spans="1:7" ht="15" customHeight="1" x14ac:dyDescent="0.25">
      <c r="A9" s="6">
        <v>6</v>
      </c>
      <c r="B9" s="21" t="s">
        <v>24</v>
      </c>
      <c r="C9" s="21" t="s">
        <v>33</v>
      </c>
      <c r="D9" s="21" t="s">
        <v>195</v>
      </c>
      <c r="E9" s="21">
        <v>2010</v>
      </c>
    </row>
    <row r="10" spans="1:7" ht="15" customHeight="1" x14ac:dyDescent="0.25">
      <c r="A10" s="6">
        <v>7</v>
      </c>
      <c r="B10" s="21" t="s">
        <v>24</v>
      </c>
      <c r="C10" s="21" t="s">
        <v>33</v>
      </c>
      <c r="D10" s="21" t="s">
        <v>194</v>
      </c>
      <c r="E10" s="21">
        <v>2011</v>
      </c>
    </row>
    <row r="11" spans="1:7" ht="15" customHeight="1" x14ac:dyDescent="0.25">
      <c r="A11" s="6">
        <v>8</v>
      </c>
      <c r="B11" s="21" t="s">
        <v>66</v>
      </c>
      <c r="C11" s="21" t="s">
        <v>67</v>
      </c>
      <c r="D11" s="21" t="s">
        <v>226</v>
      </c>
      <c r="E11" s="21">
        <v>2011</v>
      </c>
    </row>
    <row r="12" spans="1:7" ht="15" customHeight="1" x14ac:dyDescent="0.25">
      <c r="A12" s="6">
        <v>9</v>
      </c>
      <c r="B12" s="21" t="s">
        <v>66</v>
      </c>
      <c r="C12" s="21" t="s">
        <v>67</v>
      </c>
      <c r="D12" s="21" t="s">
        <v>227</v>
      </c>
      <c r="E12" s="21">
        <v>2011</v>
      </c>
    </row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sortState xmlns:xlrd2="http://schemas.microsoft.com/office/spreadsheetml/2017/richdata2" ref="A4:G12">
    <sortCondition ref="A4:A12"/>
    <sortCondition ref="D4:D12"/>
    <sortCondition descending="1" ref="E4:E12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111D-DE70-4C10-AA85-46C1E8685AC6}">
  <sheetPr codeName="Foglio23">
    <tabColor theme="0"/>
  </sheetPr>
  <dimension ref="A1:G34"/>
  <sheetViews>
    <sheetView zoomScale="90" zoomScaleNormal="90" workbookViewId="0">
      <selection activeCell="D11" sqref="D11"/>
    </sheetView>
  </sheetViews>
  <sheetFormatPr defaultColWidth="9.109375" defaultRowHeight="13.2" x14ac:dyDescent="0.25"/>
  <cols>
    <col min="1" max="1" width="4.5546875" style="1" customWidth="1"/>
    <col min="2" max="2" width="6.77734375" style="1" customWidth="1"/>
    <col min="3" max="3" width="33.21875" style="1" customWidth="1"/>
    <col min="4" max="4" width="34.109375" style="1" bestFit="1" customWidth="1"/>
    <col min="5" max="5" width="10.33203125" style="2" customWidth="1"/>
    <col min="6" max="16384" width="9.109375" style="1"/>
  </cols>
  <sheetData>
    <row r="1" spans="1:7" ht="25.5" customHeight="1" x14ac:dyDescent="0.25">
      <c r="A1" s="31" t="s">
        <v>251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  <c r="G2" s="10"/>
    </row>
    <row r="3" spans="1:7" x14ac:dyDescent="0.25">
      <c r="A3" s="6"/>
      <c r="B3" s="6"/>
      <c r="C3" s="6"/>
      <c r="D3" s="6"/>
      <c r="E3" s="9">
        <f>COUNTIF(E4:E23,"2009")+COUNTIF(E4:E23,"2008")</f>
        <v>14</v>
      </c>
      <c r="G3" s="10"/>
    </row>
    <row r="4" spans="1:7" ht="15" customHeight="1" x14ac:dyDescent="0.25">
      <c r="A4" s="6">
        <v>1</v>
      </c>
      <c r="B4" s="21" t="s">
        <v>21</v>
      </c>
      <c r="C4" s="21" t="s">
        <v>6</v>
      </c>
      <c r="D4" s="21" t="s">
        <v>222</v>
      </c>
      <c r="E4" s="21">
        <v>2008</v>
      </c>
    </row>
    <row r="5" spans="1:7" ht="15" customHeight="1" x14ac:dyDescent="0.25">
      <c r="A5" s="6">
        <v>2</v>
      </c>
      <c r="B5" s="21" t="s">
        <v>21</v>
      </c>
      <c r="C5" s="21" t="s">
        <v>6</v>
      </c>
      <c r="D5" s="21" t="s">
        <v>223</v>
      </c>
      <c r="E5" s="21">
        <v>2008</v>
      </c>
    </row>
    <row r="6" spans="1:7" ht="15" customHeight="1" x14ac:dyDescent="0.25">
      <c r="A6" s="6">
        <v>3</v>
      </c>
      <c r="B6" s="21" t="s">
        <v>15</v>
      </c>
      <c r="C6" s="21" t="s">
        <v>212</v>
      </c>
      <c r="D6" s="21" t="s">
        <v>112</v>
      </c>
      <c r="E6" s="21">
        <v>2009</v>
      </c>
    </row>
    <row r="7" spans="1:7" ht="15" customHeight="1" x14ac:dyDescent="0.25">
      <c r="A7" s="6">
        <v>4</v>
      </c>
      <c r="B7" s="21" t="s">
        <v>50</v>
      </c>
      <c r="C7" s="21" t="s">
        <v>51</v>
      </c>
      <c r="D7" s="21" t="s">
        <v>58</v>
      </c>
      <c r="E7" s="21">
        <v>2009</v>
      </c>
    </row>
    <row r="8" spans="1:7" ht="15" customHeight="1" x14ac:dyDescent="0.25">
      <c r="A8" s="6">
        <v>5</v>
      </c>
      <c r="B8" s="21" t="s">
        <v>11</v>
      </c>
      <c r="C8" s="21" t="s">
        <v>3</v>
      </c>
      <c r="D8" s="21" t="s">
        <v>152</v>
      </c>
      <c r="E8" s="21">
        <v>2009</v>
      </c>
    </row>
    <row r="9" spans="1:7" ht="15" customHeight="1" x14ac:dyDescent="0.25">
      <c r="A9" s="6">
        <v>6</v>
      </c>
      <c r="B9" s="21" t="s">
        <v>12</v>
      </c>
      <c r="C9" s="21" t="s">
        <v>5</v>
      </c>
      <c r="D9" s="21" t="s">
        <v>69</v>
      </c>
      <c r="E9" s="21">
        <v>2009</v>
      </c>
    </row>
    <row r="10" spans="1:7" ht="15" customHeight="1" x14ac:dyDescent="0.25">
      <c r="A10" s="6">
        <v>7</v>
      </c>
      <c r="B10" s="21" t="s">
        <v>35</v>
      </c>
      <c r="C10" s="21" t="s">
        <v>36</v>
      </c>
      <c r="D10" s="21" t="s">
        <v>62</v>
      </c>
      <c r="E10" s="21">
        <v>2008</v>
      </c>
    </row>
    <row r="11" spans="1:7" ht="15" customHeight="1" x14ac:dyDescent="0.25">
      <c r="A11" s="6">
        <v>8</v>
      </c>
      <c r="B11" s="21" t="s">
        <v>23</v>
      </c>
      <c r="C11" s="21" t="s">
        <v>7</v>
      </c>
      <c r="D11" s="21" t="s">
        <v>84</v>
      </c>
      <c r="E11" s="24">
        <v>2009</v>
      </c>
    </row>
    <row r="12" spans="1:7" ht="15" customHeight="1" x14ac:dyDescent="0.25">
      <c r="A12" s="6">
        <v>9</v>
      </c>
      <c r="B12" s="21" t="s">
        <v>43</v>
      </c>
      <c r="C12" s="21" t="s">
        <v>44</v>
      </c>
      <c r="D12" s="21" t="s">
        <v>151</v>
      </c>
      <c r="E12" s="21">
        <v>2008</v>
      </c>
    </row>
    <row r="13" spans="1:7" ht="15" customHeight="1" x14ac:dyDescent="0.25">
      <c r="A13" s="6">
        <v>10</v>
      </c>
      <c r="B13" s="21" t="s">
        <v>19</v>
      </c>
      <c r="C13" s="21" t="s">
        <v>29</v>
      </c>
      <c r="D13" s="21" t="s">
        <v>70</v>
      </c>
      <c r="E13" s="21">
        <v>2009</v>
      </c>
    </row>
    <row r="14" spans="1:7" ht="15" customHeight="1" x14ac:dyDescent="0.25">
      <c r="A14" s="6">
        <v>11</v>
      </c>
      <c r="B14" s="21" t="s">
        <v>14</v>
      </c>
      <c r="C14" s="21" t="s">
        <v>2</v>
      </c>
      <c r="D14" s="21" t="s">
        <v>76</v>
      </c>
      <c r="E14" s="21">
        <v>2008</v>
      </c>
    </row>
    <row r="15" spans="1:7" ht="15" customHeight="1" x14ac:dyDescent="0.25">
      <c r="A15" s="6">
        <v>12</v>
      </c>
      <c r="B15" s="21" t="s">
        <v>17</v>
      </c>
      <c r="C15" s="21" t="s">
        <v>1</v>
      </c>
      <c r="D15" s="21" t="s">
        <v>224</v>
      </c>
      <c r="E15" s="21">
        <v>2008</v>
      </c>
    </row>
    <row r="16" spans="1:7" ht="15" customHeight="1" x14ac:dyDescent="0.25">
      <c r="A16" s="6">
        <v>13</v>
      </c>
      <c r="B16" s="21" t="s">
        <v>26</v>
      </c>
      <c r="C16" s="21" t="s">
        <v>27</v>
      </c>
      <c r="D16" s="21" t="s">
        <v>116</v>
      </c>
      <c r="E16" s="21">
        <v>2009</v>
      </c>
    </row>
    <row r="17" spans="1:5" ht="15" customHeight="1" x14ac:dyDescent="0.25">
      <c r="A17" s="6">
        <v>14</v>
      </c>
      <c r="B17" s="21" t="s">
        <v>66</v>
      </c>
      <c r="C17" s="21" t="s">
        <v>67</v>
      </c>
      <c r="D17" s="21" t="s">
        <v>225</v>
      </c>
      <c r="E17" s="21">
        <v>2009</v>
      </c>
    </row>
    <row r="18" spans="1:5" ht="15" customHeight="1" x14ac:dyDescent="0.25"/>
    <row r="19" spans="1:5" ht="15" customHeight="1" x14ac:dyDescent="0.25"/>
    <row r="20" spans="1:5" ht="15" customHeight="1" x14ac:dyDescent="0.25"/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</sheetData>
  <sortState xmlns:xlrd2="http://schemas.microsoft.com/office/spreadsheetml/2017/richdata2" ref="A4:G15">
    <sortCondition ref="A4:A15"/>
    <sortCondition descending="1" ref="E4:E15"/>
    <sortCondition ref="D4:D15"/>
  </sortState>
  <mergeCells count="2">
    <mergeCell ref="A1:E1"/>
    <mergeCell ref="B2:C2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4">
    <tabColor theme="0"/>
  </sheetPr>
  <dimension ref="A1:G27"/>
  <sheetViews>
    <sheetView zoomScale="90" zoomScaleNormal="90" workbookViewId="0">
      <selection activeCell="C5" sqref="C5"/>
    </sheetView>
  </sheetViews>
  <sheetFormatPr defaultColWidth="9.109375" defaultRowHeight="13.2" x14ac:dyDescent="0.25"/>
  <cols>
    <col min="1" max="1" width="4.5546875" style="1" customWidth="1"/>
    <col min="2" max="2" width="6.88671875" style="1" customWidth="1"/>
    <col min="3" max="3" width="33.33203125" style="1" customWidth="1"/>
    <col min="4" max="4" width="31.109375" style="1" bestFit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250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  <c r="G2" s="10"/>
    </row>
    <row r="3" spans="1:7" x14ac:dyDescent="0.25">
      <c r="A3" s="6"/>
      <c r="B3" s="6"/>
      <c r="C3" s="6"/>
      <c r="D3" s="6"/>
      <c r="E3" s="9">
        <f>COUNTIF(E4:E32,"&lt;=2007")</f>
        <v>10</v>
      </c>
      <c r="G3" s="10"/>
    </row>
    <row r="4" spans="1:7" s="19" customFormat="1" ht="15" customHeight="1" x14ac:dyDescent="0.25">
      <c r="A4" s="18">
        <v>1</v>
      </c>
      <c r="B4" s="21" t="s">
        <v>50</v>
      </c>
      <c r="C4" s="21" t="s">
        <v>397</v>
      </c>
      <c r="D4" s="21" t="s">
        <v>83</v>
      </c>
      <c r="E4" s="21">
        <v>2006</v>
      </c>
    </row>
    <row r="5" spans="1:7" s="19" customFormat="1" ht="15" customHeight="1" x14ac:dyDescent="0.25">
      <c r="A5" s="18">
        <v>2</v>
      </c>
      <c r="B5" s="21" t="s">
        <v>11</v>
      </c>
      <c r="C5" s="21" t="s">
        <v>3</v>
      </c>
      <c r="D5" s="21" t="s">
        <v>123</v>
      </c>
      <c r="E5" s="21">
        <v>2005</v>
      </c>
    </row>
    <row r="6" spans="1:7" s="19" customFormat="1" ht="15" customHeight="1" x14ac:dyDescent="0.25">
      <c r="A6" s="18">
        <v>3</v>
      </c>
      <c r="B6" s="21" t="s">
        <v>11</v>
      </c>
      <c r="C6" s="21" t="s">
        <v>3</v>
      </c>
      <c r="D6" s="21" t="s">
        <v>28</v>
      </c>
      <c r="E6" s="26" t="s">
        <v>389</v>
      </c>
    </row>
    <row r="7" spans="1:7" s="17" customFormat="1" ht="15" customHeight="1" x14ac:dyDescent="0.25">
      <c r="A7" s="18">
        <v>4</v>
      </c>
      <c r="B7" s="21" t="s">
        <v>12</v>
      </c>
      <c r="C7" s="21" t="s">
        <v>5</v>
      </c>
      <c r="D7" s="21" t="s">
        <v>64</v>
      </c>
      <c r="E7" s="21">
        <v>2007</v>
      </c>
      <c r="G7" s="1"/>
    </row>
    <row r="8" spans="1:7" s="19" customFormat="1" ht="15" customHeight="1" x14ac:dyDescent="0.25">
      <c r="A8" s="18">
        <v>5</v>
      </c>
      <c r="B8" s="21" t="s">
        <v>35</v>
      </c>
      <c r="C8" s="21" t="s">
        <v>36</v>
      </c>
      <c r="D8" s="21" t="s">
        <v>46</v>
      </c>
      <c r="E8" s="21">
        <v>2006</v>
      </c>
    </row>
    <row r="9" spans="1:7" s="19" customFormat="1" ht="15" customHeight="1" x14ac:dyDescent="0.25">
      <c r="A9" s="18">
        <v>6</v>
      </c>
      <c r="B9" s="21" t="s">
        <v>43</v>
      </c>
      <c r="C9" s="21" t="s">
        <v>44</v>
      </c>
      <c r="D9" s="21" t="s">
        <v>219</v>
      </c>
      <c r="E9" s="24">
        <v>2005</v>
      </c>
      <c r="F9" s="1"/>
      <c r="G9" s="1"/>
    </row>
    <row r="10" spans="1:7" ht="15" customHeight="1" x14ac:dyDescent="0.25">
      <c r="A10" s="18">
        <v>7</v>
      </c>
      <c r="B10" s="21" t="s">
        <v>14</v>
      </c>
      <c r="C10" s="21" t="s">
        <v>2</v>
      </c>
      <c r="D10" s="21" t="s">
        <v>75</v>
      </c>
      <c r="E10" s="21">
        <v>2007</v>
      </c>
    </row>
    <row r="11" spans="1:7" ht="15" customHeight="1" x14ac:dyDescent="0.25">
      <c r="A11" s="18">
        <v>8</v>
      </c>
      <c r="B11" s="21" t="s">
        <v>14</v>
      </c>
      <c r="C11" s="21" t="s">
        <v>2</v>
      </c>
      <c r="D11" s="21" t="s">
        <v>220</v>
      </c>
      <c r="E11" s="21">
        <v>2007</v>
      </c>
    </row>
    <row r="12" spans="1:7" ht="15" customHeight="1" x14ac:dyDescent="0.25">
      <c r="A12" s="18">
        <v>9</v>
      </c>
      <c r="B12" s="21" t="s">
        <v>18</v>
      </c>
      <c r="C12" s="21" t="s">
        <v>4</v>
      </c>
      <c r="D12" s="21" t="s">
        <v>207</v>
      </c>
      <c r="E12" s="21">
        <v>2006</v>
      </c>
    </row>
    <row r="13" spans="1:7" ht="15" customHeight="1" x14ac:dyDescent="0.25">
      <c r="A13" s="6">
        <v>10</v>
      </c>
      <c r="B13" s="21" t="s">
        <v>18</v>
      </c>
      <c r="C13" s="21" t="s">
        <v>4</v>
      </c>
      <c r="D13" s="21" t="s">
        <v>208</v>
      </c>
      <c r="E13" s="26" t="s">
        <v>389</v>
      </c>
    </row>
    <row r="14" spans="1:7" ht="15" customHeight="1" x14ac:dyDescent="0.25">
      <c r="A14" s="18">
        <v>11</v>
      </c>
      <c r="B14" s="21" t="s">
        <v>18</v>
      </c>
      <c r="C14" s="21" t="s">
        <v>4</v>
      </c>
      <c r="D14" s="21" t="s">
        <v>387</v>
      </c>
      <c r="E14" s="21">
        <v>2006</v>
      </c>
    </row>
    <row r="15" spans="1:7" ht="15" customHeight="1" x14ac:dyDescent="0.25">
      <c r="A15" s="18">
        <v>12</v>
      </c>
      <c r="B15" s="21" t="s">
        <v>30</v>
      </c>
      <c r="C15" s="21" t="s">
        <v>31</v>
      </c>
      <c r="D15" s="21" t="s">
        <v>221</v>
      </c>
      <c r="E15" s="21">
        <v>2007</v>
      </c>
    </row>
    <row r="16" spans="1:7" ht="15" customHeight="1" x14ac:dyDescent="0.25">
      <c r="A16" s="6"/>
      <c r="B16" s="26" t="s">
        <v>21</v>
      </c>
      <c r="C16" s="26" t="s">
        <v>6</v>
      </c>
      <c r="D16" s="26" t="s">
        <v>217</v>
      </c>
      <c r="E16" s="26" t="s">
        <v>394</v>
      </c>
    </row>
    <row r="17" spans="1:5" ht="15" customHeight="1" x14ac:dyDescent="0.25">
      <c r="A17" s="18"/>
      <c r="B17" s="26" t="s">
        <v>11</v>
      </c>
      <c r="C17" s="26" t="s">
        <v>3</v>
      </c>
      <c r="D17" s="26" t="s">
        <v>218</v>
      </c>
      <c r="E17" s="26" t="s">
        <v>394</v>
      </c>
    </row>
    <row r="18" spans="1:5" ht="15" customHeight="1" x14ac:dyDescent="0.25"/>
    <row r="19" spans="1:5" ht="15" customHeight="1" x14ac:dyDescent="0.25"/>
    <row r="20" spans="1:5" ht="15" customHeight="1" x14ac:dyDescent="0.25"/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</sheetData>
  <sortState xmlns:xlrd2="http://schemas.microsoft.com/office/spreadsheetml/2017/richdata2" ref="A4:G12">
    <sortCondition ref="A4:A12"/>
    <sortCondition ref="D4:D12"/>
    <sortCondition descending="1" ref="E4:E12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55D4-43B9-4640-BB8E-D33AB420EAC0}">
  <sheetPr codeName="Foglio25">
    <tabColor theme="0"/>
  </sheetPr>
  <dimension ref="A1:G4"/>
  <sheetViews>
    <sheetView zoomScale="90" zoomScaleNormal="90" workbookViewId="0">
      <selection activeCell="A2" sqref="A2"/>
    </sheetView>
  </sheetViews>
  <sheetFormatPr defaultColWidth="9.109375" defaultRowHeight="13.2" x14ac:dyDescent="0.25"/>
  <cols>
    <col min="1" max="1" width="4.5546875" style="1" customWidth="1"/>
    <col min="2" max="2" width="30.6640625" style="1" customWidth="1"/>
    <col min="3" max="3" width="8.6640625" style="1" customWidth="1"/>
    <col min="4" max="4" width="28.44140625" style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249</v>
      </c>
      <c r="B1" s="32"/>
      <c r="C1" s="32"/>
      <c r="D1" s="32"/>
      <c r="E1" s="33"/>
    </row>
    <row r="2" spans="1:7" ht="24" x14ac:dyDescent="0.25">
      <c r="A2" s="6"/>
      <c r="B2" s="7" t="s">
        <v>10</v>
      </c>
      <c r="C2" s="29" t="s">
        <v>0</v>
      </c>
      <c r="D2" s="30"/>
      <c r="E2" s="8" t="s">
        <v>22</v>
      </c>
      <c r="G2" s="10"/>
    </row>
    <row r="3" spans="1:7" x14ac:dyDescent="0.25">
      <c r="A3" s="6"/>
      <c r="B3" s="6"/>
      <c r="C3" s="6"/>
      <c r="D3" s="6"/>
      <c r="E3" s="9">
        <f>COUNTIF(E4:E10,"2013")+COUNTIF(E4:E10,"2012")+COUNTIF(E4:E10,"2011")</f>
        <v>0</v>
      </c>
      <c r="G3" s="10"/>
    </row>
    <row r="4" spans="1:7" x14ac:dyDescent="0.25">
      <c r="A4" s="20"/>
      <c r="B4" s="24"/>
      <c r="C4" s="24"/>
      <c r="D4" s="24"/>
      <c r="E4" s="24"/>
      <c r="G4" s="10"/>
    </row>
  </sheetData>
  <mergeCells count="2">
    <mergeCell ref="A1:E1"/>
    <mergeCell ref="C2:D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40F5B-B1C4-4CD5-9465-129A308DB8EE}">
  <sheetPr codeName="Foglio26">
    <tabColor theme="0"/>
  </sheetPr>
  <dimension ref="A1:G29"/>
  <sheetViews>
    <sheetView zoomScale="90" zoomScaleNormal="90" workbookViewId="0">
      <selection activeCell="A2" sqref="A2"/>
    </sheetView>
  </sheetViews>
  <sheetFormatPr defaultColWidth="9.109375" defaultRowHeight="13.2" x14ac:dyDescent="0.25"/>
  <cols>
    <col min="1" max="1" width="4.5546875" style="1" customWidth="1"/>
    <col min="2" max="2" width="6.77734375" style="1" customWidth="1"/>
    <col min="3" max="3" width="33.5546875" style="1" customWidth="1"/>
    <col min="4" max="4" width="34.109375" style="1" bestFit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248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  <c r="G2" s="10"/>
    </row>
    <row r="3" spans="1:7" x14ac:dyDescent="0.25">
      <c r="A3" s="6"/>
      <c r="B3" s="6"/>
      <c r="C3" s="6"/>
      <c r="D3" s="6"/>
      <c r="E3" s="9">
        <f>COUNTIF(E4:E17,"2010")+COUNTIF(E4:E17,"2009")+COUNTIF(E4:E17,"2008")</f>
        <v>5</v>
      </c>
      <c r="G3" s="10"/>
    </row>
    <row r="4" spans="1:7" ht="15" customHeight="1" x14ac:dyDescent="0.25">
      <c r="A4" s="6">
        <v>1</v>
      </c>
      <c r="B4" s="21" t="s">
        <v>11</v>
      </c>
      <c r="C4" s="21" t="s">
        <v>3</v>
      </c>
      <c r="D4" s="21" t="s">
        <v>215</v>
      </c>
      <c r="E4" s="21">
        <v>2009</v>
      </c>
    </row>
    <row r="5" spans="1:7" s="17" customFormat="1" ht="15" customHeight="1" x14ac:dyDescent="0.25">
      <c r="A5" s="6">
        <v>2</v>
      </c>
      <c r="B5" s="21" t="s">
        <v>43</v>
      </c>
      <c r="C5" s="21" t="s">
        <v>44</v>
      </c>
      <c r="D5" s="21" t="s">
        <v>216</v>
      </c>
      <c r="E5" s="21">
        <v>2009</v>
      </c>
    </row>
    <row r="6" spans="1:7" ht="15" customHeight="1" x14ac:dyDescent="0.25">
      <c r="A6" s="6">
        <v>3</v>
      </c>
      <c r="B6" s="21" t="s">
        <v>20</v>
      </c>
      <c r="C6" s="21" t="s">
        <v>34</v>
      </c>
      <c r="D6" s="21" t="s">
        <v>57</v>
      </c>
      <c r="E6" s="21">
        <v>2010</v>
      </c>
    </row>
    <row r="7" spans="1:7" ht="15" customHeight="1" x14ac:dyDescent="0.25">
      <c r="A7" s="6">
        <v>4</v>
      </c>
      <c r="B7" s="21" t="s">
        <v>66</v>
      </c>
      <c r="C7" s="21" t="s">
        <v>67</v>
      </c>
      <c r="D7" s="21" t="s">
        <v>118</v>
      </c>
      <c r="E7" s="21">
        <v>2009</v>
      </c>
    </row>
    <row r="8" spans="1:7" ht="15" customHeight="1" x14ac:dyDescent="0.25">
      <c r="A8" s="6">
        <v>5</v>
      </c>
      <c r="B8" s="21" t="s">
        <v>66</v>
      </c>
      <c r="C8" s="21" t="s">
        <v>67</v>
      </c>
      <c r="D8" s="21" t="s">
        <v>124</v>
      </c>
      <c r="E8" s="21">
        <v>2009</v>
      </c>
    </row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</sheetData>
  <mergeCells count="2">
    <mergeCell ref="A1:E1"/>
    <mergeCell ref="B2:C2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2A8B-BBDF-48CD-B79F-5350D3323474}">
  <sheetPr codeName="Foglio27">
    <tabColor theme="0"/>
  </sheetPr>
  <dimension ref="A1:G13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109375" style="1" customWidth="1"/>
    <col min="3" max="3" width="31.88671875" style="1" customWidth="1"/>
    <col min="4" max="4" width="31.109375" style="1" bestFit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247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  <c r="G2" s="10"/>
    </row>
    <row r="3" spans="1:7" x14ac:dyDescent="0.25">
      <c r="A3" s="6"/>
      <c r="B3" s="6"/>
      <c r="C3" s="6"/>
      <c r="D3" s="6"/>
      <c r="E3" s="9">
        <f>COUNTIF(E4:E25,"&lt;=2008")</f>
        <v>8</v>
      </c>
      <c r="G3" s="10"/>
    </row>
    <row r="4" spans="1:7" s="19" customFormat="1" ht="15" customHeight="1" x14ac:dyDescent="0.25">
      <c r="A4" s="18">
        <v>1</v>
      </c>
      <c r="B4" s="21" t="s">
        <v>21</v>
      </c>
      <c r="C4" s="21" t="s">
        <v>6</v>
      </c>
      <c r="D4" s="21" t="s">
        <v>214</v>
      </c>
      <c r="E4" s="21">
        <v>2006</v>
      </c>
    </row>
    <row r="5" spans="1:7" s="19" customFormat="1" ht="15" customHeight="1" x14ac:dyDescent="0.25">
      <c r="A5" s="18">
        <v>2</v>
      </c>
      <c r="B5" s="21" t="s">
        <v>15</v>
      </c>
      <c r="C5" s="21" t="s">
        <v>212</v>
      </c>
      <c r="D5" s="21" t="s">
        <v>81</v>
      </c>
      <c r="E5" s="21">
        <v>2008</v>
      </c>
    </row>
    <row r="6" spans="1:7" s="19" customFormat="1" ht="15" customHeight="1" x14ac:dyDescent="0.25">
      <c r="A6" s="18">
        <v>3</v>
      </c>
      <c r="B6" s="21" t="s">
        <v>15</v>
      </c>
      <c r="C6" s="21" t="s">
        <v>212</v>
      </c>
      <c r="D6" s="21" t="s">
        <v>60</v>
      </c>
      <c r="E6" s="21">
        <v>2008</v>
      </c>
    </row>
    <row r="7" spans="1:7" ht="15" customHeight="1" x14ac:dyDescent="0.25">
      <c r="A7" s="18">
        <v>4</v>
      </c>
      <c r="B7" s="21" t="s">
        <v>35</v>
      </c>
      <c r="C7" s="21" t="s">
        <v>36</v>
      </c>
      <c r="D7" s="21" t="s">
        <v>153</v>
      </c>
      <c r="E7" s="21">
        <v>2008</v>
      </c>
    </row>
    <row r="8" spans="1:7" ht="15" customHeight="1" x14ac:dyDescent="0.25">
      <c r="A8" s="18">
        <v>5</v>
      </c>
      <c r="B8" s="21" t="s">
        <v>35</v>
      </c>
      <c r="C8" s="21" t="s">
        <v>36</v>
      </c>
      <c r="D8" s="21" t="s">
        <v>122</v>
      </c>
      <c r="E8" s="21">
        <v>2007</v>
      </c>
    </row>
    <row r="9" spans="1:7" ht="15" customHeight="1" x14ac:dyDescent="0.25">
      <c r="A9" s="18">
        <v>6</v>
      </c>
      <c r="B9" s="21" t="s">
        <v>23</v>
      </c>
      <c r="C9" s="21" t="s">
        <v>7</v>
      </c>
      <c r="D9" s="21" t="s">
        <v>53</v>
      </c>
      <c r="E9" s="21">
        <v>2006</v>
      </c>
    </row>
    <row r="10" spans="1:7" ht="15" customHeight="1" x14ac:dyDescent="0.25">
      <c r="A10" s="18">
        <v>7</v>
      </c>
      <c r="B10" s="21" t="s">
        <v>23</v>
      </c>
      <c r="C10" s="21" t="s">
        <v>7</v>
      </c>
      <c r="D10" s="21" t="s">
        <v>52</v>
      </c>
      <c r="E10" s="26" t="s">
        <v>389</v>
      </c>
    </row>
    <row r="11" spans="1:7" ht="15" customHeight="1" x14ac:dyDescent="0.25">
      <c r="A11" s="18">
        <v>8</v>
      </c>
      <c r="B11" s="21" t="s">
        <v>19</v>
      </c>
      <c r="C11" s="21" t="s">
        <v>29</v>
      </c>
      <c r="D11" s="21" t="s">
        <v>82</v>
      </c>
      <c r="E11" s="26" t="s">
        <v>389</v>
      </c>
    </row>
    <row r="12" spans="1:7" ht="15" customHeight="1" x14ac:dyDescent="0.25">
      <c r="A12" s="18">
        <v>9</v>
      </c>
      <c r="B12" s="21" t="s">
        <v>26</v>
      </c>
      <c r="C12" s="21" t="s">
        <v>27</v>
      </c>
      <c r="D12" s="21" t="s">
        <v>154</v>
      </c>
      <c r="E12" s="21">
        <v>2005</v>
      </c>
    </row>
    <row r="13" spans="1:7" ht="15" customHeight="1" x14ac:dyDescent="0.25">
      <c r="A13" s="18">
        <v>10</v>
      </c>
      <c r="B13" s="21" t="s">
        <v>49</v>
      </c>
      <c r="C13" s="21" t="s">
        <v>39</v>
      </c>
      <c r="D13" s="21" t="s">
        <v>40</v>
      </c>
      <c r="E13" s="21">
        <v>2002</v>
      </c>
    </row>
  </sheetData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F331-E98B-4999-8772-1AE575E27A19}">
  <sheetPr codeName="Foglio28">
    <tabColor theme="0"/>
  </sheetPr>
  <dimension ref="A1:E21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33203125" style="1" customWidth="1"/>
    <col min="3" max="3" width="29.88671875" style="1" customWidth="1"/>
    <col min="4" max="4" width="31.44140625" style="1" bestFit="1" customWidth="1"/>
    <col min="5" max="5" width="8.6640625" style="2" customWidth="1"/>
    <col min="6" max="16384" width="9.109375" style="1"/>
  </cols>
  <sheetData>
    <row r="1" spans="1:5" ht="21" x14ac:dyDescent="0.25">
      <c r="A1" s="34" t="s">
        <v>244</v>
      </c>
      <c r="B1" s="35"/>
      <c r="C1" s="35"/>
      <c r="D1" s="35"/>
      <c r="E1" s="35"/>
    </row>
    <row r="2" spans="1:5" ht="22.5" customHeight="1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5" ht="12.75" customHeight="1" x14ac:dyDescent="0.25">
      <c r="A3" s="6"/>
      <c r="B3" s="6"/>
      <c r="C3" s="6"/>
      <c r="D3" s="6"/>
      <c r="E3" s="9">
        <f>COUNTIF(E4:E4,"2011")+COUNTIF(E4:E4,"2012")+COUNTIF(E4:E4,"2010")</f>
        <v>0</v>
      </c>
    </row>
    <row r="4" spans="1:5" s="23" customFormat="1" ht="15" customHeight="1" x14ac:dyDescent="0.25">
      <c r="A4" s="20"/>
      <c r="B4" s="24"/>
      <c r="C4" s="24"/>
      <c r="D4" s="24"/>
      <c r="E4" s="24"/>
    </row>
    <row r="5" spans="1:5" ht="26.25" customHeight="1" x14ac:dyDescent="0.25">
      <c r="A5" s="12"/>
      <c r="B5" s="13"/>
      <c r="C5" s="13"/>
      <c r="D5" s="13"/>
      <c r="E5" s="14"/>
    </row>
    <row r="6" spans="1:5" ht="21" x14ac:dyDescent="0.25">
      <c r="A6" s="34" t="s">
        <v>245</v>
      </c>
      <c r="B6" s="35"/>
      <c r="C6" s="35"/>
      <c r="D6" s="35"/>
      <c r="E6" s="35"/>
    </row>
    <row r="7" spans="1:5" ht="24" x14ac:dyDescent="0.25">
      <c r="A7" s="6"/>
      <c r="B7" s="29" t="s">
        <v>0</v>
      </c>
      <c r="C7" s="30"/>
      <c r="D7" s="7" t="s">
        <v>10</v>
      </c>
      <c r="E7" s="8" t="s">
        <v>22</v>
      </c>
    </row>
    <row r="8" spans="1:5" x14ac:dyDescent="0.25">
      <c r="A8" s="6"/>
      <c r="B8" s="6"/>
      <c r="C8" s="6"/>
      <c r="D8" s="15"/>
      <c r="E8" s="9">
        <f>COUNTIF(E9:E16,"2008")+COUNTIF(E9:E16,"2009")+COUNTIF(E9:E16,"2007")</f>
        <v>7</v>
      </c>
    </row>
    <row r="9" spans="1:5" s="17" customFormat="1" ht="15" customHeight="1" x14ac:dyDescent="0.25">
      <c r="A9" s="16">
        <v>1</v>
      </c>
      <c r="B9" s="4" t="s">
        <v>13</v>
      </c>
      <c r="C9" s="4" t="s">
        <v>9</v>
      </c>
      <c r="D9" s="4" t="s">
        <v>45</v>
      </c>
      <c r="E9" s="4">
        <v>2007</v>
      </c>
    </row>
    <row r="10" spans="1:5" s="17" customFormat="1" ht="15" customHeight="1" x14ac:dyDescent="0.25">
      <c r="A10" s="16">
        <v>2</v>
      </c>
      <c r="B10" s="4" t="s">
        <v>13</v>
      </c>
      <c r="C10" s="4" t="s">
        <v>9</v>
      </c>
      <c r="D10" s="4" t="s">
        <v>210</v>
      </c>
      <c r="E10" s="4">
        <v>2008</v>
      </c>
    </row>
    <row r="11" spans="1:5" s="17" customFormat="1" ht="15" customHeight="1" x14ac:dyDescent="0.25">
      <c r="A11" s="16">
        <v>3</v>
      </c>
      <c r="B11" s="4" t="s">
        <v>13</v>
      </c>
      <c r="C11" s="4" t="s">
        <v>9</v>
      </c>
      <c r="D11" s="4" t="s">
        <v>211</v>
      </c>
      <c r="E11" s="4">
        <v>2009</v>
      </c>
    </row>
    <row r="12" spans="1:5" s="17" customFormat="1" ht="15" customHeight="1" x14ac:dyDescent="0.25">
      <c r="A12" s="16">
        <v>4</v>
      </c>
      <c r="B12" s="4" t="s">
        <v>15</v>
      </c>
      <c r="C12" s="4" t="s">
        <v>212</v>
      </c>
      <c r="D12" s="4" t="s">
        <v>155</v>
      </c>
      <c r="E12" s="4">
        <v>2008</v>
      </c>
    </row>
    <row r="13" spans="1:5" s="17" customFormat="1" ht="15" customHeight="1" x14ac:dyDescent="0.25">
      <c r="A13" s="16">
        <v>5</v>
      </c>
      <c r="B13" s="4" t="s">
        <v>11</v>
      </c>
      <c r="C13" s="4" t="s">
        <v>3</v>
      </c>
      <c r="D13" s="4" t="s">
        <v>213</v>
      </c>
      <c r="E13" s="27" t="s">
        <v>389</v>
      </c>
    </row>
    <row r="14" spans="1:5" s="17" customFormat="1" ht="15" customHeight="1" x14ac:dyDescent="0.25">
      <c r="A14" s="16">
        <v>6</v>
      </c>
      <c r="B14" s="4" t="s">
        <v>11</v>
      </c>
      <c r="C14" s="4" t="s">
        <v>3</v>
      </c>
      <c r="D14" s="4" t="s">
        <v>157</v>
      </c>
      <c r="E14" s="4">
        <v>2008</v>
      </c>
    </row>
    <row r="15" spans="1:5" s="17" customFormat="1" ht="15" customHeight="1" x14ac:dyDescent="0.25">
      <c r="A15" s="16">
        <v>7</v>
      </c>
      <c r="B15" s="4" t="s">
        <v>12</v>
      </c>
      <c r="C15" s="4" t="s">
        <v>5</v>
      </c>
      <c r="D15" s="4" t="s">
        <v>61</v>
      </c>
      <c r="E15" s="4">
        <v>2008</v>
      </c>
    </row>
    <row r="16" spans="1:5" s="17" customFormat="1" ht="15" customHeight="1" x14ac:dyDescent="0.25">
      <c r="A16" s="16">
        <v>8</v>
      </c>
      <c r="B16" s="4" t="s">
        <v>23</v>
      </c>
      <c r="C16" s="4" t="s">
        <v>7</v>
      </c>
      <c r="D16" s="4" t="s">
        <v>156</v>
      </c>
      <c r="E16" s="4">
        <v>2007</v>
      </c>
    </row>
    <row r="17" spans="1:5" ht="26.25" customHeight="1" x14ac:dyDescent="0.25">
      <c r="A17" s="12"/>
      <c r="B17" s="13"/>
      <c r="C17" s="13"/>
      <c r="D17" s="13"/>
      <c r="E17" s="14"/>
    </row>
    <row r="18" spans="1:5" ht="21" x14ac:dyDescent="0.25">
      <c r="A18" s="34" t="s">
        <v>246</v>
      </c>
      <c r="B18" s="35"/>
      <c r="C18" s="35"/>
      <c r="D18" s="35"/>
      <c r="E18" s="35"/>
    </row>
    <row r="19" spans="1:5" ht="24" x14ac:dyDescent="0.25">
      <c r="A19" s="6"/>
      <c r="B19" s="29" t="s">
        <v>0</v>
      </c>
      <c r="C19" s="30"/>
      <c r="D19" s="7" t="s">
        <v>10</v>
      </c>
      <c r="E19" s="8" t="s">
        <v>22</v>
      </c>
    </row>
    <row r="20" spans="1:5" x14ac:dyDescent="0.25">
      <c r="A20" s="6"/>
      <c r="B20" s="6"/>
      <c r="C20" s="6"/>
      <c r="D20" s="15"/>
      <c r="E20" s="9">
        <f>COUNTIF(E21:E26,"&lt;=2006")</f>
        <v>0</v>
      </c>
    </row>
    <row r="21" spans="1:5" s="17" customFormat="1" ht="15" customHeight="1" x14ac:dyDescent="0.25">
      <c r="A21" s="16"/>
      <c r="B21" s="21"/>
      <c r="C21" s="21"/>
      <c r="D21" s="21"/>
      <c r="E21" s="21"/>
    </row>
  </sheetData>
  <mergeCells count="6">
    <mergeCell ref="B19:C19"/>
    <mergeCell ref="A1:E1"/>
    <mergeCell ref="A6:E6"/>
    <mergeCell ref="A18:E18"/>
    <mergeCell ref="B2:C2"/>
    <mergeCell ref="B7:C7"/>
  </mergeCells>
  <phoneticPr fontId="3" type="noConversion"/>
  <pageMargins left="0.75" right="0.75" top="1" bottom="1" header="0.5" footer="0.5"/>
  <pageSetup paperSize="9" orientation="portrait" horizontalDpi="360" verticalDpi="36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B6E0-CB77-4908-BEA8-334AF73E78CD}">
  <sheetPr codeName="Foglio29"/>
  <dimension ref="A1:G12"/>
  <sheetViews>
    <sheetView zoomScaleNormal="100" workbookViewId="0">
      <selection activeCell="A3" sqref="A3:XFD12"/>
    </sheetView>
  </sheetViews>
  <sheetFormatPr defaultColWidth="9.109375" defaultRowHeight="13.2" x14ac:dyDescent="0.25"/>
  <cols>
    <col min="1" max="1" width="4.5546875" style="1" customWidth="1"/>
    <col min="2" max="2" width="28" style="1" customWidth="1"/>
    <col min="3" max="3" width="8.6640625" style="1" customWidth="1"/>
    <col min="4" max="4" width="34.109375" style="1" bestFit="1" customWidth="1"/>
    <col min="5" max="5" width="10.6640625" style="2" customWidth="1"/>
    <col min="6" max="16384" width="9.109375" style="1"/>
  </cols>
  <sheetData>
    <row r="1" spans="1:7" ht="93" customHeight="1" x14ac:dyDescent="0.25">
      <c r="A1" s="36" t="s">
        <v>99</v>
      </c>
      <c r="B1" s="37"/>
      <c r="C1" s="37"/>
      <c r="D1" s="37"/>
      <c r="E1" s="37"/>
    </row>
    <row r="2" spans="1:7" ht="24" x14ac:dyDescent="0.25">
      <c r="A2" s="6"/>
      <c r="B2" s="7" t="s">
        <v>10</v>
      </c>
      <c r="C2" s="29" t="s">
        <v>0</v>
      </c>
      <c r="D2" s="30"/>
      <c r="E2" s="8" t="s">
        <v>22</v>
      </c>
      <c r="G2" s="10"/>
    </row>
    <row r="3" spans="1:7" ht="12.75" hidden="1" customHeight="1" x14ac:dyDescent="0.25">
      <c r="A3" s="6">
        <v>1</v>
      </c>
      <c r="B3" s="5" t="s">
        <v>93</v>
      </c>
      <c r="C3" s="5" t="s">
        <v>35</v>
      </c>
      <c r="D3" s="5" t="s">
        <v>36</v>
      </c>
      <c r="E3" s="4">
        <v>1997</v>
      </c>
    </row>
    <row r="4" spans="1:7" s="17" customFormat="1" hidden="1" x14ac:dyDescent="0.25">
      <c r="A4" s="6">
        <v>2</v>
      </c>
      <c r="B4" s="5" t="s">
        <v>94</v>
      </c>
      <c r="C4" s="4" t="s">
        <v>14</v>
      </c>
      <c r="D4" s="4" t="s">
        <v>2</v>
      </c>
      <c r="E4" s="4">
        <v>1985</v>
      </c>
    </row>
    <row r="5" spans="1:7" ht="12.75" hidden="1" customHeight="1" x14ac:dyDescent="0.25">
      <c r="A5" s="6">
        <v>3</v>
      </c>
      <c r="B5" s="5" t="s">
        <v>95</v>
      </c>
      <c r="C5" s="5" t="s">
        <v>14</v>
      </c>
      <c r="D5" s="5" t="s">
        <v>2</v>
      </c>
      <c r="E5" s="4">
        <v>1991</v>
      </c>
    </row>
    <row r="6" spans="1:7" hidden="1" x14ac:dyDescent="0.25">
      <c r="A6" s="6">
        <v>4</v>
      </c>
      <c r="B6" s="5" t="s">
        <v>85</v>
      </c>
      <c r="C6" s="5" t="s">
        <v>86</v>
      </c>
      <c r="D6" s="5" t="s">
        <v>87</v>
      </c>
      <c r="E6" s="4">
        <v>2006</v>
      </c>
    </row>
    <row r="7" spans="1:7" hidden="1" x14ac:dyDescent="0.25">
      <c r="A7" s="6">
        <v>5</v>
      </c>
      <c r="B7" s="5" t="s">
        <v>88</v>
      </c>
      <c r="C7" s="5" t="s">
        <v>86</v>
      </c>
      <c r="D7" s="5" t="s">
        <v>87</v>
      </c>
      <c r="E7" s="4">
        <v>2000</v>
      </c>
    </row>
    <row r="8" spans="1:7" hidden="1" x14ac:dyDescent="0.25">
      <c r="A8" s="6">
        <v>6</v>
      </c>
      <c r="B8" s="5" t="s">
        <v>89</v>
      </c>
      <c r="C8" s="5" t="s">
        <v>86</v>
      </c>
      <c r="D8" s="5" t="s">
        <v>87</v>
      </c>
      <c r="E8" s="4">
        <v>2001</v>
      </c>
    </row>
    <row r="9" spans="1:7" hidden="1" x14ac:dyDescent="0.25">
      <c r="A9" s="6">
        <v>7</v>
      </c>
      <c r="B9" s="5" t="s">
        <v>90</v>
      </c>
      <c r="C9" s="5" t="s">
        <v>86</v>
      </c>
      <c r="D9" s="5" t="s">
        <v>87</v>
      </c>
      <c r="E9" s="4">
        <v>1990</v>
      </c>
    </row>
    <row r="10" spans="1:7" hidden="1" x14ac:dyDescent="0.25">
      <c r="A10" s="6">
        <v>8</v>
      </c>
      <c r="B10" s="5" t="s">
        <v>91</v>
      </c>
      <c r="C10" s="5" t="s">
        <v>86</v>
      </c>
      <c r="D10" s="5" t="s">
        <v>87</v>
      </c>
      <c r="E10" s="4">
        <v>2009</v>
      </c>
    </row>
    <row r="11" spans="1:7" hidden="1" x14ac:dyDescent="0.25">
      <c r="A11" s="6">
        <v>9</v>
      </c>
      <c r="B11" s="5" t="s">
        <v>92</v>
      </c>
      <c r="C11" s="5" t="s">
        <v>86</v>
      </c>
      <c r="D11" s="5" t="s">
        <v>87</v>
      </c>
      <c r="E11" s="4">
        <v>2011</v>
      </c>
    </row>
    <row r="12" spans="1:7" hidden="1" x14ac:dyDescent="0.25">
      <c r="A12" s="6">
        <v>10</v>
      </c>
      <c r="B12" s="5" t="s">
        <v>96</v>
      </c>
      <c r="C12" s="5" t="s">
        <v>97</v>
      </c>
      <c r="D12" s="5" t="s">
        <v>98</v>
      </c>
      <c r="E12" s="4">
        <v>2006</v>
      </c>
    </row>
  </sheetData>
  <sortState xmlns:xlrd2="http://schemas.microsoft.com/office/spreadsheetml/2017/richdata2" ref="B3:E12">
    <sortCondition ref="C3:C12"/>
    <sortCondition ref="B3:B12"/>
  </sortState>
  <mergeCells count="2">
    <mergeCell ref="A1:E1"/>
    <mergeCell ref="C2:D2"/>
  </mergeCells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7AA1-57A9-4347-9FBE-2C1CF7C38509}">
  <sheetPr codeName="Foglio3">
    <tabColor theme="0"/>
  </sheetPr>
  <dimension ref="A1:F33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6.77734375" style="1" customWidth="1"/>
    <col min="3" max="3" width="32.664062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31" t="s">
        <v>346</v>
      </c>
      <c r="B1" s="32"/>
      <c r="C1" s="32"/>
      <c r="D1" s="32"/>
      <c r="E1" s="33"/>
    </row>
    <row r="2" spans="1:6" ht="22.5" customHeight="1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6" x14ac:dyDescent="0.25">
      <c r="A3" s="6"/>
      <c r="B3" s="6"/>
      <c r="C3" s="6"/>
      <c r="D3" s="6"/>
      <c r="E3" s="9">
        <f>COUNTIF(E4:E59,"2014")+COUNTIF(E4:E59,"2013")</f>
        <v>30</v>
      </c>
    </row>
    <row r="4" spans="1:6" x14ac:dyDescent="0.25">
      <c r="A4" s="6">
        <v>1</v>
      </c>
      <c r="B4" s="21" t="s">
        <v>13</v>
      </c>
      <c r="C4" s="21" t="s">
        <v>9</v>
      </c>
      <c r="D4" s="21" t="s">
        <v>347</v>
      </c>
      <c r="E4" s="21">
        <v>2014</v>
      </c>
      <c r="F4" s="3"/>
    </row>
    <row r="5" spans="1:6" x14ac:dyDescent="0.25">
      <c r="A5" s="6">
        <v>2</v>
      </c>
      <c r="B5" s="21" t="s">
        <v>13</v>
      </c>
      <c r="C5" s="21" t="s">
        <v>9</v>
      </c>
      <c r="D5" s="21" t="s">
        <v>348</v>
      </c>
      <c r="E5" s="21">
        <v>2014</v>
      </c>
      <c r="F5" s="3"/>
    </row>
    <row r="6" spans="1:6" x14ac:dyDescent="0.25">
      <c r="A6" s="6">
        <v>3</v>
      </c>
      <c r="B6" s="21" t="s">
        <v>15</v>
      </c>
      <c r="C6" s="21" t="s">
        <v>212</v>
      </c>
      <c r="D6" s="21" t="s">
        <v>349</v>
      </c>
      <c r="E6" s="21">
        <v>2013</v>
      </c>
      <c r="F6" s="3"/>
    </row>
    <row r="7" spans="1:6" x14ac:dyDescent="0.25">
      <c r="A7" s="6">
        <v>4</v>
      </c>
      <c r="B7" s="21" t="s">
        <v>50</v>
      </c>
      <c r="C7" s="21" t="s">
        <v>51</v>
      </c>
      <c r="D7" s="21" t="s">
        <v>350</v>
      </c>
      <c r="E7" s="21">
        <v>2013</v>
      </c>
      <c r="F7" s="3"/>
    </row>
    <row r="8" spans="1:6" x14ac:dyDescent="0.25">
      <c r="A8" s="6">
        <v>5</v>
      </c>
      <c r="B8" s="21" t="s">
        <v>11</v>
      </c>
      <c r="C8" s="21" t="s">
        <v>3</v>
      </c>
      <c r="D8" s="21" t="s">
        <v>351</v>
      </c>
      <c r="E8" s="21">
        <v>2013</v>
      </c>
      <c r="F8" s="3"/>
    </row>
    <row r="9" spans="1:6" s="17" customFormat="1" x14ac:dyDescent="0.25">
      <c r="A9" s="6">
        <v>6</v>
      </c>
      <c r="B9" s="21" t="s">
        <v>11</v>
      </c>
      <c r="C9" s="21" t="s">
        <v>3</v>
      </c>
      <c r="D9" s="21" t="s">
        <v>352</v>
      </c>
      <c r="E9" s="24">
        <v>2014</v>
      </c>
    </row>
    <row r="10" spans="1:6" x14ac:dyDescent="0.25">
      <c r="A10" s="6">
        <v>7</v>
      </c>
      <c r="B10" s="21" t="s">
        <v>11</v>
      </c>
      <c r="C10" s="21" t="s">
        <v>3</v>
      </c>
      <c r="D10" s="21" t="s">
        <v>158</v>
      </c>
      <c r="E10" s="21">
        <v>2014</v>
      </c>
      <c r="F10" s="22"/>
    </row>
    <row r="11" spans="1:6" x14ac:dyDescent="0.25">
      <c r="A11" s="6">
        <v>8</v>
      </c>
      <c r="B11" s="21" t="s">
        <v>11</v>
      </c>
      <c r="C11" s="21" t="s">
        <v>3</v>
      </c>
      <c r="D11" s="21" t="s">
        <v>353</v>
      </c>
      <c r="E11" s="21">
        <v>2014</v>
      </c>
      <c r="F11" s="22"/>
    </row>
    <row r="12" spans="1:6" x14ac:dyDescent="0.25">
      <c r="A12" s="6">
        <v>9</v>
      </c>
      <c r="B12" s="21" t="s">
        <v>11</v>
      </c>
      <c r="C12" s="21" t="s">
        <v>3</v>
      </c>
      <c r="D12" s="21" t="s">
        <v>354</v>
      </c>
      <c r="E12" s="21">
        <v>2013</v>
      </c>
    </row>
    <row r="13" spans="1:6" x14ac:dyDescent="0.25">
      <c r="A13" s="6">
        <v>10</v>
      </c>
      <c r="B13" s="21" t="s">
        <v>11</v>
      </c>
      <c r="C13" s="21" t="s">
        <v>3</v>
      </c>
      <c r="D13" s="21" t="s">
        <v>168</v>
      </c>
      <c r="E13" s="24">
        <v>2013</v>
      </c>
    </row>
    <row r="14" spans="1:6" x14ac:dyDescent="0.25">
      <c r="A14" s="6">
        <v>11</v>
      </c>
      <c r="B14" s="21" t="s">
        <v>11</v>
      </c>
      <c r="C14" s="21" t="s">
        <v>3</v>
      </c>
      <c r="D14" s="21" t="s">
        <v>355</v>
      </c>
      <c r="E14" s="21">
        <v>2014</v>
      </c>
    </row>
    <row r="15" spans="1:6" x14ac:dyDescent="0.25">
      <c r="A15" s="6">
        <v>12</v>
      </c>
      <c r="B15" s="21" t="s">
        <v>11</v>
      </c>
      <c r="C15" s="21" t="s">
        <v>3</v>
      </c>
      <c r="D15" s="21" t="s">
        <v>356</v>
      </c>
      <c r="E15" s="24">
        <v>2013</v>
      </c>
    </row>
    <row r="16" spans="1:6" x14ac:dyDescent="0.25">
      <c r="A16" s="6">
        <v>13</v>
      </c>
      <c r="B16" s="21" t="s">
        <v>11</v>
      </c>
      <c r="C16" s="21" t="s">
        <v>3</v>
      </c>
      <c r="D16" s="21" t="s">
        <v>357</v>
      </c>
      <c r="E16" s="21">
        <v>2013</v>
      </c>
    </row>
    <row r="17" spans="1:5" x14ac:dyDescent="0.25">
      <c r="A17" s="6">
        <v>14</v>
      </c>
      <c r="B17" s="21" t="s">
        <v>11</v>
      </c>
      <c r="C17" s="21" t="s">
        <v>3</v>
      </c>
      <c r="D17" s="21" t="s">
        <v>358</v>
      </c>
      <c r="E17" s="24">
        <v>2013</v>
      </c>
    </row>
    <row r="18" spans="1:5" x14ac:dyDescent="0.25">
      <c r="A18" s="6">
        <v>15</v>
      </c>
      <c r="B18" s="21" t="s">
        <v>11</v>
      </c>
      <c r="C18" s="21" t="s">
        <v>3</v>
      </c>
      <c r="D18" s="21" t="s">
        <v>359</v>
      </c>
      <c r="E18" s="21">
        <v>2013</v>
      </c>
    </row>
    <row r="19" spans="1:5" x14ac:dyDescent="0.25">
      <c r="A19" s="6">
        <v>16</v>
      </c>
      <c r="B19" s="21" t="s">
        <v>23</v>
      </c>
      <c r="C19" s="21" t="s">
        <v>7</v>
      </c>
      <c r="D19" s="21" t="s">
        <v>360</v>
      </c>
      <c r="E19" s="24">
        <v>2013</v>
      </c>
    </row>
    <row r="20" spans="1:5" x14ac:dyDescent="0.25">
      <c r="A20" s="6">
        <v>17</v>
      </c>
      <c r="B20" s="21" t="s">
        <v>23</v>
      </c>
      <c r="C20" s="21" t="s">
        <v>7</v>
      </c>
      <c r="D20" s="21" t="s">
        <v>361</v>
      </c>
      <c r="E20" s="21">
        <v>2013</v>
      </c>
    </row>
    <row r="21" spans="1:5" x14ac:dyDescent="0.25">
      <c r="A21" s="6">
        <v>18</v>
      </c>
      <c r="B21" s="21" t="s">
        <v>23</v>
      </c>
      <c r="C21" s="21" t="s">
        <v>7</v>
      </c>
      <c r="D21" s="21" t="s">
        <v>362</v>
      </c>
      <c r="E21" s="24">
        <v>2013</v>
      </c>
    </row>
    <row r="22" spans="1:5" x14ac:dyDescent="0.25">
      <c r="A22" s="6">
        <v>19</v>
      </c>
      <c r="B22" s="21" t="s">
        <v>19</v>
      </c>
      <c r="C22" s="21" t="s">
        <v>29</v>
      </c>
      <c r="D22" s="21" t="s">
        <v>363</v>
      </c>
      <c r="E22" s="21">
        <v>2014</v>
      </c>
    </row>
    <row r="23" spans="1:5" x14ac:dyDescent="0.25">
      <c r="A23" s="6">
        <v>20</v>
      </c>
      <c r="B23" s="21" t="s">
        <v>19</v>
      </c>
      <c r="C23" s="21" t="s">
        <v>29</v>
      </c>
      <c r="D23" s="21" t="s">
        <v>364</v>
      </c>
      <c r="E23" s="24">
        <v>2013</v>
      </c>
    </row>
    <row r="24" spans="1:5" x14ac:dyDescent="0.25">
      <c r="A24" s="6">
        <v>21</v>
      </c>
      <c r="B24" s="21" t="s">
        <v>14</v>
      </c>
      <c r="C24" s="21" t="s">
        <v>2</v>
      </c>
      <c r="D24" s="21" t="s">
        <v>365</v>
      </c>
      <c r="E24" s="21">
        <v>2013</v>
      </c>
    </row>
    <row r="25" spans="1:5" x14ac:dyDescent="0.25">
      <c r="A25" s="6">
        <v>22</v>
      </c>
      <c r="B25" s="21" t="s">
        <v>14</v>
      </c>
      <c r="C25" s="21" t="s">
        <v>2</v>
      </c>
      <c r="D25" s="21" t="s">
        <v>366</v>
      </c>
      <c r="E25" s="24">
        <v>2013</v>
      </c>
    </row>
    <row r="26" spans="1:5" x14ac:dyDescent="0.25">
      <c r="A26" s="6">
        <v>23</v>
      </c>
      <c r="B26" s="21" t="s">
        <v>17</v>
      </c>
      <c r="C26" s="21" t="s">
        <v>1</v>
      </c>
      <c r="D26" s="21" t="s">
        <v>367</v>
      </c>
      <c r="E26" s="21">
        <v>2013</v>
      </c>
    </row>
    <row r="27" spans="1:5" x14ac:dyDescent="0.25">
      <c r="A27" s="6">
        <v>24</v>
      </c>
      <c r="B27" s="21" t="s">
        <v>17</v>
      </c>
      <c r="C27" s="21" t="s">
        <v>1</v>
      </c>
      <c r="D27" s="21" t="s">
        <v>368</v>
      </c>
      <c r="E27" s="24">
        <v>2013</v>
      </c>
    </row>
    <row r="28" spans="1:5" x14ac:dyDescent="0.25">
      <c r="A28" s="6">
        <v>25</v>
      </c>
      <c r="B28" s="21" t="s">
        <v>30</v>
      </c>
      <c r="C28" s="21" t="s">
        <v>31</v>
      </c>
      <c r="D28" s="21" t="s">
        <v>369</v>
      </c>
      <c r="E28" s="21">
        <v>2013</v>
      </c>
    </row>
    <row r="29" spans="1:5" x14ac:dyDescent="0.25">
      <c r="A29" s="6">
        <v>26</v>
      </c>
      <c r="B29" s="21" t="s">
        <v>20</v>
      </c>
      <c r="C29" s="21" t="s">
        <v>34</v>
      </c>
      <c r="D29" s="21" t="s">
        <v>370</v>
      </c>
      <c r="E29" s="24">
        <v>2014</v>
      </c>
    </row>
    <row r="30" spans="1:5" x14ac:dyDescent="0.25">
      <c r="A30" s="6">
        <v>27</v>
      </c>
      <c r="B30" s="21" t="s">
        <v>20</v>
      </c>
      <c r="C30" s="21" t="s">
        <v>34</v>
      </c>
      <c r="D30" s="21" t="s">
        <v>371</v>
      </c>
      <c r="E30" s="21">
        <v>2014</v>
      </c>
    </row>
    <row r="31" spans="1:5" x14ac:dyDescent="0.25">
      <c r="A31" s="6">
        <v>28</v>
      </c>
      <c r="B31" s="21" t="s">
        <v>20</v>
      </c>
      <c r="C31" s="21" t="s">
        <v>34</v>
      </c>
      <c r="D31" s="21" t="s">
        <v>170</v>
      </c>
      <c r="E31" s="24">
        <v>2013</v>
      </c>
    </row>
    <row r="32" spans="1:5" x14ac:dyDescent="0.25">
      <c r="A32" s="6">
        <v>29</v>
      </c>
      <c r="B32" s="21" t="s">
        <v>66</v>
      </c>
      <c r="C32" s="21" t="s">
        <v>67</v>
      </c>
      <c r="D32" s="21" t="s">
        <v>372</v>
      </c>
      <c r="E32" s="21">
        <v>2013</v>
      </c>
    </row>
    <row r="33" spans="1:5" x14ac:dyDescent="0.25">
      <c r="A33" s="6">
        <v>30</v>
      </c>
      <c r="B33" s="21" t="s">
        <v>66</v>
      </c>
      <c r="C33" s="21" t="s">
        <v>67</v>
      </c>
      <c r="D33" s="21" t="s">
        <v>373</v>
      </c>
      <c r="E33" s="24">
        <v>2014</v>
      </c>
    </row>
  </sheetData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375A-712F-4C68-9881-FED2E00653EC}">
  <sheetPr codeName="Foglio4">
    <tabColor theme="0"/>
  </sheetPr>
  <dimension ref="A1:F38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33203125" style="1" customWidth="1"/>
    <col min="3" max="3" width="33.1093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31" t="s">
        <v>324</v>
      </c>
      <c r="B1" s="32"/>
      <c r="C1" s="32"/>
      <c r="D1" s="32"/>
      <c r="E1" s="33"/>
    </row>
    <row r="2" spans="1:6" ht="22.5" customHeight="1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6" x14ac:dyDescent="0.25">
      <c r="A3" s="6"/>
      <c r="B3" s="6"/>
      <c r="C3" s="6"/>
      <c r="D3" s="6"/>
      <c r="E3" s="9">
        <f>COUNTIF(E4:E41,"2012")+COUNTIF(E4:E41,"2011")</f>
        <v>22</v>
      </c>
    </row>
    <row r="4" spans="1:6" ht="15" customHeight="1" x14ac:dyDescent="0.25">
      <c r="A4" s="6">
        <v>1</v>
      </c>
      <c r="B4" s="21" t="s">
        <v>50</v>
      </c>
      <c r="C4" s="21" t="s">
        <v>51</v>
      </c>
      <c r="D4" s="21" t="s">
        <v>325</v>
      </c>
      <c r="E4" s="21">
        <v>2011</v>
      </c>
      <c r="F4" s="3"/>
    </row>
    <row r="5" spans="1:6" ht="15" customHeight="1" x14ac:dyDescent="0.25">
      <c r="A5" s="6">
        <v>2</v>
      </c>
      <c r="B5" s="21" t="s">
        <v>50</v>
      </c>
      <c r="C5" s="21" t="s">
        <v>51</v>
      </c>
      <c r="D5" s="21" t="s">
        <v>326</v>
      </c>
      <c r="E5" s="21">
        <v>2011</v>
      </c>
      <c r="F5" s="3"/>
    </row>
    <row r="6" spans="1:6" ht="15" customHeight="1" x14ac:dyDescent="0.25">
      <c r="A6" s="6">
        <v>3</v>
      </c>
      <c r="B6" s="21" t="s">
        <v>50</v>
      </c>
      <c r="C6" s="21" t="s">
        <v>51</v>
      </c>
      <c r="D6" s="21" t="s">
        <v>327</v>
      </c>
      <c r="E6" s="21">
        <v>2011</v>
      </c>
      <c r="F6" s="3"/>
    </row>
    <row r="7" spans="1:6" ht="15" customHeight="1" x14ac:dyDescent="0.25">
      <c r="A7" s="6">
        <v>4</v>
      </c>
      <c r="B7" s="21" t="s">
        <v>50</v>
      </c>
      <c r="C7" s="21" t="s">
        <v>51</v>
      </c>
      <c r="D7" s="21" t="s">
        <v>328</v>
      </c>
      <c r="E7" s="21">
        <v>2012</v>
      </c>
      <c r="F7" s="3"/>
    </row>
    <row r="8" spans="1:6" ht="15" customHeight="1" x14ac:dyDescent="0.25">
      <c r="A8" s="6">
        <v>5</v>
      </c>
      <c r="B8" s="21" t="s">
        <v>11</v>
      </c>
      <c r="C8" s="21" t="s">
        <v>3</v>
      </c>
      <c r="D8" s="21" t="s">
        <v>329</v>
      </c>
      <c r="E8" s="21">
        <v>2011</v>
      </c>
      <c r="F8" s="3"/>
    </row>
    <row r="9" spans="1:6" s="17" customFormat="1" ht="15" customHeight="1" x14ac:dyDescent="0.25">
      <c r="A9" s="6">
        <v>6</v>
      </c>
      <c r="B9" s="21" t="s">
        <v>11</v>
      </c>
      <c r="C9" s="21" t="s">
        <v>3</v>
      </c>
      <c r="D9" s="21" t="s">
        <v>330</v>
      </c>
      <c r="E9" s="21">
        <v>2011</v>
      </c>
    </row>
    <row r="10" spans="1:6" ht="15" customHeight="1" x14ac:dyDescent="0.25">
      <c r="A10" s="6">
        <v>7</v>
      </c>
      <c r="B10" s="21" t="s">
        <v>11</v>
      </c>
      <c r="C10" s="21" t="s">
        <v>3</v>
      </c>
      <c r="D10" s="21" t="s">
        <v>331</v>
      </c>
      <c r="E10" s="21">
        <v>2012</v>
      </c>
      <c r="F10" s="22"/>
    </row>
    <row r="11" spans="1:6" ht="15" customHeight="1" x14ac:dyDescent="0.25">
      <c r="A11" s="6">
        <v>8</v>
      </c>
      <c r="B11" s="21" t="s">
        <v>11</v>
      </c>
      <c r="C11" s="21" t="s">
        <v>3</v>
      </c>
      <c r="D11" s="21" t="s">
        <v>332</v>
      </c>
      <c r="E11" s="21">
        <v>2012</v>
      </c>
      <c r="F11" s="22"/>
    </row>
    <row r="12" spans="1:6" ht="15" customHeight="1" x14ac:dyDescent="0.25">
      <c r="A12" s="6">
        <v>9</v>
      </c>
      <c r="B12" s="21" t="s">
        <v>19</v>
      </c>
      <c r="C12" s="21" t="s">
        <v>29</v>
      </c>
      <c r="D12" s="21" t="s">
        <v>333</v>
      </c>
      <c r="E12" s="21">
        <v>2011</v>
      </c>
    </row>
    <row r="13" spans="1:6" ht="15" customHeight="1" x14ac:dyDescent="0.25">
      <c r="A13" s="6">
        <v>10</v>
      </c>
      <c r="B13" s="21" t="s">
        <v>19</v>
      </c>
      <c r="C13" s="21" t="s">
        <v>29</v>
      </c>
      <c r="D13" s="21" t="s">
        <v>334</v>
      </c>
      <c r="E13" s="21">
        <v>2011</v>
      </c>
    </row>
    <row r="14" spans="1:6" ht="15" customHeight="1" x14ac:dyDescent="0.25">
      <c r="A14" s="6">
        <v>11</v>
      </c>
      <c r="B14" s="21" t="s">
        <v>19</v>
      </c>
      <c r="C14" s="21" t="s">
        <v>29</v>
      </c>
      <c r="D14" s="21" t="s">
        <v>335</v>
      </c>
      <c r="E14" s="21">
        <v>2011</v>
      </c>
    </row>
    <row r="15" spans="1:6" ht="15" customHeight="1" x14ac:dyDescent="0.25">
      <c r="A15" s="6">
        <v>12</v>
      </c>
      <c r="B15" s="21" t="s">
        <v>19</v>
      </c>
      <c r="C15" s="21" t="s">
        <v>29</v>
      </c>
      <c r="D15" s="21" t="s">
        <v>336</v>
      </c>
      <c r="E15" s="24">
        <v>2012</v>
      </c>
    </row>
    <row r="16" spans="1:6" ht="15" customHeight="1" x14ac:dyDescent="0.25">
      <c r="A16" s="6">
        <v>13</v>
      </c>
      <c r="B16" s="21" t="s">
        <v>37</v>
      </c>
      <c r="C16" s="21" t="s">
        <v>38</v>
      </c>
      <c r="D16" s="21" t="s">
        <v>171</v>
      </c>
      <c r="E16" s="21">
        <v>2012</v>
      </c>
    </row>
    <row r="17" spans="1:5" ht="15" customHeight="1" x14ac:dyDescent="0.25">
      <c r="A17" s="6">
        <v>14</v>
      </c>
      <c r="B17" s="21" t="s">
        <v>18</v>
      </c>
      <c r="C17" s="21" t="s">
        <v>4</v>
      </c>
      <c r="D17" s="21" t="s">
        <v>339</v>
      </c>
      <c r="E17" s="24">
        <v>2012</v>
      </c>
    </row>
    <row r="18" spans="1:5" ht="15" customHeight="1" x14ac:dyDescent="0.25">
      <c r="A18" s="6">
        <v>15</v>
      </c>
      <c r="B18" s="21" t="s">
        <v>18</v>
      </c>
      <c r="C18" s="21" t="s">
        <v>4</v>
      </c>
      <c r="D18" s="21" t="s">
        <v>204</v>
      </c>
      <c r="E18" s="21">
        <v>2012</v>
      </c>
    </row>
    <row r="19" spans="1:5" ht="15" customHeight="1" x14ac:dyDescent="0.25">
      <c r="A19" s="6">
        <v>16</v>
      </c>
      <c r="B19" s="21" t="s">
        <v>16</v>
      </c>
      <c r="C19" s="21" t="s">
        <v>32</v>
      </c>
      <c r="D19" s="21" t="s">
        <v>340</v>
      </c>
      <c r="E19" s="24">
        <v>2012</v>
      </c>
    </row>
    <row r="20" spans="1:5" ht="15" customHeight="1" x14ac:dyDescent="0.25">
      <c r="A20" s="6">
        <v>17</v>
      </c>
      <c r="B20" s="21" t="s">
        <v>49</v>
      </c>
      <c r="C20" s="21" t="s">
        <v>39</v>
      </c>
      <c r="D20" s="21" t="s">
        <v>341</v>
      </c>
      <c r="E20" s="21">
        <v>2011</v>
      </c>
    </row>
    <row r="21" spans="1:5" ht="15" customHeight="1" x14ac:dyDescent="0.25">
      <c r="A21" s="6">
        <v>18</v>
      </c>
      <c r="B21" s="21" t="s">
        <v>49</v>
      </c>
      <c r="C21" s="21" t="s">
        <v>39</v>
      </c>
      <c r="D21" s="21" t="s">
        <v>342</v>
      </c>
      <c r="E21" s="24">
        <v>2012</v>
      </c>
    </row>
    <row r="22" spans="1:5" ht="15" customHeight="1" x14ac:dyDescent="0.25">
      <c r="A22" s="6">
        <v>19</v>
      </c>
      <c r="B22" s="21" t="s">
        <v>49</v>
      </c>
      <c r="C22" s="21" t="s">
        <v>39</v>
      </c>
      <c r="D22" s="21" t="s">
        <v>343</v>
      </c>
      <c r="E22" s="21">
        <v>2011</v>
      </c>
    </row>
    <row r="23" spans="1:5" ht="15" customHeight="1" x14ac:dyDescent="0.25">
      <c r="A23" s="6">
        <v>20</v>
      </c>
      <c r="B23" s="21" t="s">
        <v>66</v>
      </c>
      <c r="C23" s="21" t="s">
        <v>67</v>
      </c>
      <c r="D23" s="21" t="s">
        <v>344</v>
      </c>
      <c r="E23" s="24">
        <v>2011</v>
      </c>
    </row>
    <row r="24" spans="1:5" ht="15" customHeight="1" x14ac:dyDescent="0.25">
      <c r="A24" s="6">
        <v>21</v>
      </c>
      <c r="B24" s="21" t="s">
        <v>77</v>
      </c>
      <c r="C24" s="21" t="s">
        <v>78</v>
      </c>
      <c r="D24" s="21" t="s">
        <v>345</v>
      </c>
      <c r="E24" s="21">
        <v>2012</v>
      </c>
    </row>
    <row r="25" spans="1:5" ht="15" customHeight="1" x14ac:dyDescent="0.25">
      <c r="A25" s="6">
        <v>22</v>
      </c>
      <c r="B25" s="21" t="s">
        <v>77</v>
      </c>
      <c r="C25" s="21" t="s">
        <v>78</v>
      </c>
      <c r="D25" s="21" t="s">
        <v>374</v>
      </c>
      <c r="E25" s="21">
        <v>2012</v>
      </c>
    </row>
    <row r="26" spans="1:5" ht="15" customHeight="1" x14ac:dyDescent="0.25">
      <c r="A26" s="6"/>
      <c r="B26" s="26" t="s">
        <v>14</v>
      </c>
      <c r="C26" s="26" t="s">
        <v>2</v>
      </c>
      <c r="D26" s="26" t="s">
        <v>337</v>
      </c>
      <c r="E26" s="26" t="s">
        <v>395</v>
      </c>
    </row>
    <row r="27" spans="1:5" x14ac:dyDescent="0.25">
      <c r="A27" s="6"/>
      <c r="B27" s="26" t="s">
        <v>14</v>
      </c>
      <c r="C27" s="26" t="s">
        <v>2</v>
      </c>
      <c r="D27" s="26" t="s">
        <v>338</v>
      </c>
      <c r="E27" s="26" t="s">
        <v>395</v>
      </c>
    </row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7287B-AACC-457F-B4AF-235771FB71C3}">
  <sheetPr codeName="Foglio5">
    <tabColor theme="0"/>
  </sheetPr>
  <dimension ref="A1:F32"/>
  <sheetViews>
    <sheetView topLeftCell="B1" zoomScale="90" zoomScaleNormal="90" workbookViewId="0">
      <selection activeCell="E14" sqref="E14"/>
    </sheetView>
  </sheetViews>
  <sheetFormatPr defaultColWidth="9.109375" defaultRowHeight="13.2" x14ac:dyDescent="0.25"/>
  <cols>
    <col min="1" max="1" width="4.5546875" style="1" customWidth="1"/>
    <col min="2" max="2" width="7.77734375" style="1" customWidth="1"/>
    <col min="3" max="3" width="33.1093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31" t="s">
        <v>303</v>
      </c>
      <c r="B1" s="32"/>
      <c r="C1" s="32"/>
      <c r="D1" s="32"/>
      <c r="E1" s="33"/>
    </row>
    <row r="2" spans="1:6" ht="22.5" customHeight="1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6" x14ac:dyDescent="0.25">
      <c r="A3" s="6"/>
      <c r="B3" s="6"/>
      <c r="C3" s="6"/>
      <c r="D3" s="6"/>
      <c r="E3" s="9">
        <f>COUNTIF(E4:E38,"2010")+COUNTIF(E4:E38,"2009")</f>
        <v>23</v>
      </c>
    </row>
    <row r="4" spans="1:6" ht="15.6" customHeight="1" x14ac:dyDescent="0.25">
      <c r="A4" s="6">
        <v>1</v>
      </c>
      <c r="B4" s="21" t="s">
        <v>50</v>
      </c>
      <c r="C4" s="21" t="s">
        <v>51</v>
      </c>
      <c r="D4" s="21" t="s">
        <v>304</v>
      </c>
      <c r="E4" s="21">
        <v>2009</v>
      </c>
      <c r="F4" s="3"/>
    </row>
    <row r="5" spans="1:6" ht="15.6" customHeight="1" x14ac:dyDescent="0.25">
      <c r="A5" s="6">
        <v>2</v>
      </c>
      <c r="B5" s="21" t="s">
        <v>50</v>
      </c>
      <c r="C5" s="21" t="s">
        <v>51</v>
      </c>
      <c r="D5" s="21" t="s">
        <v>305</v>
      </c>
      <c r="E5" s="21">
        <v>2010</v>
      </c>
      <c r="F5" s="3"/>
    </row>
    <row r="6" spans="1:6" ht="15.6" customHeight="1" x14ac:dyDescent="0.25">
      <c r="A6" s="6">
        <v>3</v>
      </c>
      <c r="B6" s="21" t="s">
        <v>11</v>
      </c>
      <c r="C6" s="21" t="s">
        <v>3</v>
      </c>
      <c r="D6" s="21" t="s">
        <v>306</v>
      </c>
      <c r="E6" s="21">
        <v>2010</v>
      </c>
      <c r="F6" s="3"/>
    </row>
    <row r="7" spans="1:6" ht="15.6" customHeight="1" x14ac:dyDescent="0.25">
      <c r="A7" s="6">
        <v>4</v>
      </c>
      <c r="B7" s="21" t="s">
        <v>11</v>
      </c>
      <c r="C7" s="21" t="s">
        <v>3</v>
      </c>
      <c r="D7" s="21" t="s">
        <v>308</v>
      </c>
      <c r="E7" s="21">
        <v>2010</v>
      </c>
      <c r="F7" s="3"/>
    </row>
    <row r="8" spans="1:6" ht="15.6" customHeight="1" x14ac:dyDescent="0.25">
      <c r="A8" s="6">
        <v>5</v>
      </c>
      <c r="B8" s="21" t="s">
        <v>43</v>
      </c>
      <c r="C8" s="21" t="s">
        <v>44</v>
      </c>
      <c r="D8" s="21" t="s">
        <v>309</v>
      </c>
      <c r="E8" s="21">
        <v>2009</v>
      </c>
      <c r="F8" s="3"/>
    </row>
    <row r="9" spans="1:6" ht="15.6" customHeight="1" x14ac:dyDescent="0.25">
      <c r="A9" s="6">
        <v>6</v>
      </c>
      <c r="B9" s="21" t="s">
        <v>19</v>
      </c>
      <c r="C9" s="21" t="s">
        <v>29</v>
      </c>
      <c r="D9" s="21" t="s">
        <v>310</v>
      </c>
      <c r="E9" s="24">
        <v>2010</v>
      </c>
    </row>
    <row r="10" spans="1:6" s="17" customFormat="1" ht="15.6" customHeight="1" x14ac:dyDescent="0.25">
      <c r="A10" s="6">
        <v>7</v>
      </c>
      <c r="B10" s="21" t="s">
        <v>19</v>
      </c>
      <c r="C10" s="21" t="s">
        <v>29</v>
      </c>
      <c r="D10" s="21" t="s">
        <v>393</v>
      </c>
      <c r="E10" s="21">
        <v>2010</v>
      </c>
    </row>
    <row r="11" spans="1:6" ht="15.6" customHeight="1" x14ac:dyDescent="0.25">
      <c r="A11" s="6">
        <v>8</v>
      </c>
      <c r="B11" s="21" t="s">
        <v>37</v>
      </c>
      <c r="C11" s="21" t="s">
        <v>38</v>
      </c>
      <c r="D11" s="21" t="s">
        <v>184</v>
      </c>
      <c r="E11" s="21">
        <v>2009</v>
      </c>
      <c r="F11" s="22"/>
    </row>
    <row r="12" spans="1:6" ht="15.6" customHeight="1" x14ac:dyDescent="0.25">
      <c r="A12" s="6">
        <v>9</v>
      </c>
      <c r="B12" s="21" t="s">
        <v>47</v>
      </c>
      <c r="C12" s="21" t="s">
        <v>48</v>
      </c>
      <c r="D12" s="21" t="s">
        <v>311</v>
      </c>
      <c r="E12" s="21">
        <v>2010</v>
      </c>
      <c r="F12" s="22"/>
    </row>
    <row r="13" spans="1:6" ht="15.6" customHeight="1" x14ac:dyDescent="0.25">
      <c r="A13" s="6">
        <v>10</v>
      </c>
      <c r="B13" s="21" t="s">
        <v>41</v>
      </c>
      <c r="C13" s="21" t="s">
        <v>42</v>
      </c>
      <c r="D13" s="21" t="s">
        <v>182</v>
      </c>
      <c r="E13" s="24">
        <v>2009</v>
      </c>
    </row>
    <row r="14" spans="1:6" ht="15.6" customHeight="1" x14ac:dyDescent="0.25">
      <c r="A14" s="6">
        <v>11</v>
      </c>
      <c r="B14" s="21" t="s">
        <v>41</v>
      </c>
      <c r="C14" s="21" t="s">
        <v>42</v>
      </c>
      <c r="D14" s="21" t="s">
        <v>312</v>
      </c>
      <c r="E14" s="28" t="s">
        <v>389</v>
      </c>
    </row>
    <row r="15" spans="1:6" ht="15.6" customHeight="1" x14ac:dyDescent="0.25">
      <c r="A15" s="6">
        <v>12</v>
      </c>
      <c r="B15" s="21" t="s">
        <v>17</v>
      </c>
      <c r="C15" s="21" t="s">
        <v>1</v>
      </c>
      <c r="D15" s="21" t="s">
        <v>313</v>
      </c>
      <c r="E15" s="24">
        <v>2010</v>
      </c>
    </row>
    <row r="16" spans="1:6" ht="15.6" customHeight="1" x14ac:dyDescent="0.25">
      <c r="A16" s="6">
        <v>13</v>
      </c>
      <c r="B16" s="21" t="s">
        <v>17</v>
      </c>
      <c r="C16" s="21" t="s">
        <v>1</v>
      </c>
      <c r="D16" s="21" t="s">
        <v>314</v>
      </c>
      <c r="E16" s="21">
        <v>2010</v>
      </c>
    </row>
    <row r="17" spans="1:5" ht="15.6" customHeight="1" x14ac:dyDescent="0.25">
      <c r="A17" s="6">
        <v>14</v>
      </c>
      <c r="B17" s="21" t="s">
        <v>17</v>
      </c>
      <c r="C17" s="21" t="s">
        <v>1</v>
      </c>
      <c r="D17" s="21" t="s">
        <v>315</v>
      </c>
      <c r="E17" s="24">
        <v>2010</v>
      </c>
    </row>
    <row r="18" spans="1:5" ht="15.6" customHeight="1" x14ac:dyDescent="0.25">
      <c r="A18" s="6">
        <v>15</v>
      </c>
      <c r="B18" s="21" t="s">
        <v>17</v>
      </c>
      <c r="C18" s="21" t="s">
        <v>1</v>
      </c>
      <c r="D18" s="21" t="s">
        <v>316</v>
      </c>
      <c r="E18" s="21">
        <v>2010</v>
      </c>
    </row>
    <row r="19" spans="1:5" ht="15.6" customHeight="1" x14ac:dyDescent="0.25">
      <c r="A19" s="6">
        <v>16</v>
      </c>
      <c r="B19" s="21" t="s">
        <v>16</v>
      </c>
      <c r="C19" s="21" t="s">
        <v>32</v>
      </c>
      <c r="D19" s="21" t="s">
        <v>317</v>
      </c>
      <c r="E19" s="24">
        <v>2010</v>
      </c>
    </row>
    <row r="20" spans="1:5" ht="15.6" customHeight="1" x14ac:dyDescent="0.25">
      <c r="A20" s="6">
        <v>17</v>
      </c>
      <c r="B20" s="21" t="s">
        <v>49</v>
      </c>
      <c r="C20" s="21" t="s">
        <v>39</v>
      </c>
      <c r="D20" s="21" t="s">
        <v>318</v>
      </c>
      <c r="E20" s="21">
        <v>2009</v>
      </c>
    </row>
    <row r="21" spans="1:5" ht="15.6" customHeight="1" x14ac:dyDescent="0.25">
      <c r="A21" s="6">
        <v>18</v>
      </c>
      <c r="B21" s="21" t="s">
        <v>66</v>
      </c>
      <c r="C21" s="21" t="s">
        <v>67</v>
      </c>
      <c r="D21" s="21" t="s">
        <v>319</v>
      </c>
      <c r="E21" s="24">
        <v>2009</v>
      </c>
    </row>
    <row r="22" spans="1:5" ht="15.6" customHeight="1" x14ac:dyDescent="0.25">
      <c r="A22" s="6">
        <v>19</v>
      </c>
      <c r="B22" s="21" t="s">
        <v>66</v>
      </c>
      <c r="C22" s="21" t="s">
        <v>67</v>
      </c>
      <c r="D22" s="21" t="s">
        <v>320</v>
      </c>
      <c r="E22" s="21">
        <v>2009</v>
      </c>
    </row>
    <row r="23" spans="1:5" ht="15.6" customHeight="1" x14ac:dyDescent="0.25">
      <c r="A23" s="6">
        <v>20</v>
      </c>
      <c r="B23" s="21" t="s">
        <v>66</v>
      </c>
      <c r="C23" s="21" t="s">
        <v>67</v>
      </c>
      <c r="D23" s="21" t="s">
        <v>321</v>
      </c>
      <c r="E23" s="24">
        <v>2010</v>
      </c>
    </row>
    <row r="24" spans="1:5" ht="15.6" customHeight="1" x14ac:dyDescent="0.25">
      <c r="A24" s="6">
        <v>21</v>
      </c>
      <c r="B24" s="21" t="s">
        <v>77</v>
      </c>
      <c r="C24" s="21" t="s">
        <v>78</v>
      </c>
      <c r="D24" s="21" t="s">
        <v>383</v>
      </c>
      <c r="E24" s="21">
        <v>2010</v>
      </c>
    </row>
    <row r="25" spans="1:5" ht="15.6" customHeight="1" x14ac:dyDescent="0.25">
      <c r="A25" s="6">
        <v>22</v>
      </c>
      <c r="B25" s="21" t="s">
        <v>77</v>
      </c>
      <c r="C25" s="21" t="s">
        <v>78</v>
      </c>
      <c r="D25" s="21" t="s">
        <v>322</v>
      </c>
      <c r="E25" s="21">
        <v>2010</v>
      </c>
    </row>
    <row r="26" spans="1:5" ht="15" customHeight="1" x14ac:dyDescent="0.25">
      <c r="A26" s="6">
        <v>23</v>
      </c>
      <c r="B26" s="21" t="s">
        <v>77</v>
      </c>
      <c r="C26" s="21" t="s">
        <v>78</v>
      </c>
      <c r="D26" s="21" t="s">
        <v>323</v>
      </c>
      <c r="E26" s="24">
        <v>2009</v>
      </c>
    </row>
    <row r="27" spans="1:5" ht="15" customHeight="1" x14ac:dyDescent="0.25">
      <c r="A27" s="6">
        <v>24</v>
      </c>
      <c r="B27" s="21" t="s">
        <v>77</v>
      </c>
      <c r="C27" s="21" t="s">
        <v>78</v>
      </c>
      <c r="D27" s="21" t="s">
        <v>384</v>
      </c>
      <c r="E27" s="21">
        <v>2010</v>
      </c>
    </row>
    <row r="28" spans="1:5" ht="15" customHeight="1" x14ac:dyDescent="0.25">
      <c r="A28" s="6"/>
      <c r="B28" s="26" t="s">
        <v>11</v>
      </c>
      <c r="C28" s="26" t="s">
        <v>3</v>
      </c>
      <c r="D28" s="26" t="s">
        <v>307</v>
      </c>
      <c r="E28" s="26" t="s">
        <v>394</v>
      </c>
    </row>
    <row r="29" spans="1:5" ht="15.6" customHeight="1" x14ac:dyDescent="0.25"/>
    <row r="30" spans="1:5" ht="15.6" customHeight="1" x14ac:dyDescent="0.25"/>
    <row r="31" spans="1:5" ht="15.6" customHeight="1" x14ac:dyDescent="0.25"/>
    <row r="32" spans="1:5" ht="15.6" customHeight="1" x14ac:dyDescent="0.25"/>
  </sheetData>
  <sortState xmlns:xlrd2="http://schemas.microsoft.com/office/spreadsheetml/2017/richdata2" ref="B4:E27">
    <sortCondition ref="B4:B27"/>
    <sortCondition ref="D4:D27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88E6-ECDB-4A90-AE89-EF1B05498866}">
  <sheetPr codeName="Foglio6">
    <tabColor theme="0"/>
  </sheetPr>
  <dimension ref="A1:F32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.109375" style="1" customWidth="1"/>
    <col min="3" max="3" width="33.55468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31" t="s">
        <v>292</v>
      </c>
      <c r="B1" s="32"/>
      <c r="C1" s="32"/>
      <c r="D1" s="32"/>
      <c r="E1" s="33"/>
    </row>
    <row r="2" spans="1:6" ht="22.5" customHeight="1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6" x14ac:dyDescent="0.25">
      <c r="A3" s="6"/>
      <c r="B3" s="6"/>
      <c r="C3" s="6"/>
      <c r="D3" s="6"/>
      <c r="E3" s="9">
        <f>COUNTIF(E4:E44,"&lt;=2008")</f>
        <v>15</v>
      </c>
    </row>
    <row r="4" spans="1:6" ht="15" customHeight="1" x14ac:dyDescent="0.25">
      <c r="A4" s="6">
        <v>1</v>
      </c>
      <c r="B4" s="21" t="s">
        <v>15</v>
      </c>
      <c r="C4" s="21" t="s">
        <v>212</v>
      </c>
      <c r="D4" s="21" t="s">
        <v>179</v>
      </c>
      <c r="E4" s="21">
        <v>2008</v>
      </c>
      <c r="F4" s="3"/>
    </row>
    <row r="5" spans="1:6" ht="15" customHeight="1" x14ac:dyDescent="0.25">
      <c r="A5" s="6">
        <v>2</v>
      </c>
      <c r="B5" s="21" t="s">
        <v>15</v>
      </c>
      <c r="C5" s="21" t="s">
        <v>212</v>
      </c>
      <c r="D5" s="21" t="s">
        <v>293</v>
      </c>
      <c r="E5" s="21">
        <v>2007</v>
      </c>
      <c r="F5" s="3"/>
    </row>
    <row r="6" spans="1:6" ht="15" customHeight="1" x14ac:dyDescent="0.25">
      <c r="A6" s="6">
        <v>3</v>
      </c>
      <c r="B6" s="21" t="s">
        <v>15</v>
      </c>
      <c r="C6" s="21" t="s">
        <v>212</v>
      </c>
      <c r="D6" s="21" t="s">
        <v>180</v>
      </c>
      <c r="E6" s="21">
        <v>2008</v>
      </c>
      <c r="F6" s="3"/>
    </row>
    <row r="7" spans="1:6" ht="15" customHeight="1" x14ac:dyDescent="0.25">
      <c r="A7" s="6">
        <v>4</v>
      </c>
      <c r="B7" s="21" t="s">
        <v>50</v>
      </c>
      <c r="C7" s="21" t="s">
        <v>51</v>
      </c>
      <c r="D7" s="21" t="s">
        <v>295</v>
      </c>
      <c r="E7" s="21">
        <v>2008</v>
      </c>
      <c r="F7" s="3"/>
    </row>
    <row r="8" spans="1:6" ht="15" customHeight="1" x14ac:dyDescent="0.25">
      <c r="A8" s="6">
        <v>5</v>
      </c>
      <c r="B8" s="21" t="s">
        <v>43</v>
      </c>
      <c r="C8" s="21" t="s">
        <v>44</v>
      </c>
      <c r="D8" s="21" t="s">
        <v>296</v>
      </c>
      <c r="E8" s="24">
        <v>2002</v>
      </c>
      <c r="F8" s="3"/>
    </row>
    <row r="9" spans="1:6" s="17" customFormat="1" ht="15" customHeight="1" x14ac:dyDescent="0.25">
      <c r="A9" s="6">
        <v>6</v>
      </c>
      <c r="B9" s="21" t="s">
        <v>19</v>
      </c>
      <c r="C9" s="21" t="s">
        <v>29</v>
      </c>
      <c r="D9" s="21" t="s">
        <v>297</v>
      </c>
      <c r="E9" s="21">
        <v>2008</v>
      </c>
    </row>
    <row r="10" spans="1:6" ht="15" customHeight="1" x14ac:dyDescent="0.25">
      <c r="A10" s="6">
        <v>7</v>
      </c>
      <c r="B10" s="21" t="s">
        <v>19</v>
      </c>
      <c r="C10" s="21" t="s">
        <v>29</v>
      </c>
      <c r="D10" s="21" t="s">
        <v>298</v>
      </c>
      <c r="E10" s="21">
        <v>2006</v>
      </c>
      <c r="F10" s="22"/>
    </row>
    <row r="11" spans="1:6" ht="15" customHeight="1" x14ac:dyDescent="0.25">
      <c r="A11" s="6">
        <v>8</v>
      </c>
      <c r="B11" s="21" t="s">
        <v>37</v>
      </c>
      <c r="C11" s="21" t="s">
        <v>38</v>
      </c>
      <c r="D11" s="21" t="s">
        <v>150</v>
      </c>
      <c r="E11" s="21">
        <v>2001</v>
      </c>
      <c r="F11" s="22"/>
    </row>
    <row r="12" spans="1:6" ht="15" customHeight="1" x14ac:dyDescent="0.25">
      <c r="A12" s="6">
        <v>9</v>
      </c>
      <c r="B12" s="21" t="s">
        <v>47</v>
      </c>
      <c r="C12" s="21" t="s">
        <v>48</v>
      </c>
      <c r="D12" s="21" t="s">
        <v>299</v>
      </c>
      <c r="E12" s="24">
        <v>2005</v>
      </c>
    </row>
    <row r="13" spans="1:6" ht="15" customHeight="1" x14ac:dyDescent="0.25">
      <c r="A13" s="6">
        <v>10</v>
      </c>
      <c r="B13" s="21" t="s">
        <v>18</v>
      </c>
      <c r="C13" s="21" t="s">
        <v>4</v>
      </c>
      <c r="D13" s="21" t="s">
        <v>388</v>
      </c>
      <c r="E13" s="24">
        <v>2006</v>
      </c>
    </row>
    <row r="14" spans="1:6" ht="15" customHeight="1" x14ac:dyDescent="0.25">
      <c r="A14" s="6">
        <v>11</v>
      </c>
      <c r="B14" s="21" t="s">
        <v>30</v>
      </c>
      <c r="C14" s="21" t="s">
        <v>31</v>
      </c>
      <c r="D14" s="21" t="s">
        <v>80</v>
      </c>
      <c r="E14" s="24">
        <v>2006</v>
      </c>
    </row>
    <row r="15" spans="1:6" ht="15" customHeight="1" x14ac:dyDescent="0.25">
      <c r="A15" s="6">
        <v>12</v>
      </c>
      <c r="B15" s="21" t="s">
        <v>20</v>
      </c>
      <c r="C15" s="21" t="s">
        <v>34</v>
      </c>
      <c r="D15" s="21" t="s">
        <v>148</v>
      </c>
      <c r="E15" s="24">
        <v>2007</v>
      </c>
    </row>
    <row r="16" spans="1:6" ht="15" customHeight="1" x14ac:dyDescent="0.25">
      <c r="A16" s="6">
        <v>13</v>
      </c>
      <c r="B16" s="21" t="s">
        <v>49</v>
      </c>
      <c r="C16" s="21" t="s">
        <v>39</v>
      </c>
      <c r="D16" s="21" t="s">
        <v>300</v>
      </c>
      <c r="E16" s="24">
        <v>2008</v>
      </c>
    </row>
    <row r="17" spans="1:5" ht="15" customHeight="1" x14ac:dyDescent="0.25">
      <c r="A17" s="6">
        <v>14</v>
      </c>
      <c r="B17" s="21" t="s">
        <v>49</v>
      </c>
      <c r="C17" s="21" t="s">
        <v>39</v>
      </c>
      <c r="D17" s="21" t="s">
        <v>301</v>
      </c>
      <c r="E17" s="24">
        <v>2008</v>
      </c>
    </row>
    <row r="18" spans="1:5" ht="15" customHeight="1" x14ac:dyDescent="0.25">
      <c r="A18" s="6">
        <v>15</v>
      </c>
      <c r="B18" s="21" t="s">
        <v>66</v>
      </c>
      <c r="C18" s="21" t="s">
        <v>67</v>
      </c>
      <c r="D18" s="21" t="s">
        <v>302</v>
      </c>
      <c r="E18" s="24">
        <v>2008</v>
      </c>
    </row>
    <row r="19" spans="1:5" ht="15" customHeight="1" x14ac:dyDescent="0.25">
      <c r="A19" s="6"/>
      <c r="B19" s="26" t="s">
        <v>15</v>
      </c>
      <c r="C19" s="26" t="s">
        <v>212</v>
      </c>
      <c r="D19" s="26" t="s">
        <v>294</v>
      </c>
      <c r="E19" s="26" t="s">
        <v>395</v>
      </c>
    </row>
    <row r="20" spans="1:5" ht="15" customHeight="1" x14ac:dyDescent="0.25"/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</sheetData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7">
    <tabColor theme="0"/>
  </sheetPr>
  <dimension ref="A1:F23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6.88671875" style="1" customWidth="1"/>
    <col min="3" max="3" width="31.109375" style="1" customWidth="1"/>
    <col min="4" max="4" width="34.109375" style="1" bestFit="1" customWidth="1"/>
    <col min="5" max="5" width="8.6640625" style="2" customWidth="1"/>
    <col min="6" max="16384" width="9.109375" style="1"/>
  </cols>
  <sheetData>
    <row r="1" spans="1:6" ht="25.5" customHeight="1" x14ac:dyDescent="0.25">
      <c r="A1" s="31" t="s">
        <v>288</v>
      </c>
      <c r="B1" s="32"/>
      <c r="C1" s="32"/>
      <c r="D1" s="32"/>
      <c r="E1" s="33"/>
    </row>
    <row r="2" spans="1:6" ht="22.5" customHeight="1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6" x14ac:dyDescent="0.25">
      <c r="A3" s="6"/>
      <c r="B3" s="6"/>
      <c r="C3" s="6"/>
      <c r="D3" s="6"/>
      <c r="E3" s="9">
        <f>COUNTIF(E4:E12,"2016")+COUNTIF(E4:E12,"2015")</f>
        <v>4</v>
      </c>
    </row>
    <row r="4" spans="1:6" ht="15.6" customHeight="1" x14ac:dyDescent="0.25">
      <c r="A4" s="6">
        <v>1</v>
      </c>
      <c r="B4" s="21" t="s">
        <v>50</v>
      </c>
      <c r="C4" s="21" t="s">
        <v>397</v>
      </c>
      <c r="D4" s="21" t="s">
        <v>289</v>
      </c>
      <c r="E4" s="21">
        <v>2015</v>
      </c>
      <c r="F4" s="3"/>
    </row>
    <row r="5" spans="1:6" ht="15.6" customHeight="1" x14ac:dyDescent="0.25">
      <c r="A5" s="6">
        <v>2</v>
      </c>
      <c r="B5" s="21" t="s">
        <v>14</v>
      </c>
      <c r="C5" s="21" t="s">
        <v>2</v>
      </c>
      <c r="D5" s="21" t="s">
        <v>290</v>
      </c>
      <c r="E5" s="21">
        <v>2015</v>
      </c>
      <c r="F5" s="22"/>
    </row>
    <row r="6" spans="1:6" ht="15.6" customHeight="1" x14ac:dyDescent="0.25">
      <c r="A6" s="6">
        <v>3</v>
      </c>
      <c r="B6" s="21" t="s">
        <v>66</v>
      </c>
      <c r="C6" s="21" t="s">
        <v>67</v>
      </c>
      <c r="D6" s="21" t="s">
        <v>291</v>
      </c>
      <c r="E6" s="21">
        <v>2015</v>
      </c>
    </row>
    <row r="7" spans="1:6" ht="15.6" customHeight="1" x14ac:dyDescent="0.25">
      <c r="A7" s="6">
        <v>4</v>
      </c>
      <c r="B7" s="21" t="s">
        <v>66</v>
      </c>
      <c r="C7" s="21" t="s">
        <v>67</v>
      </c>
      <c r="D7" s="21" t="s">
        <v>161</v>
      </c>
      <c r="E7" s="21">
        <v>2015</v>
      </c>
    </row>
    <row r="8" spans="1:6" ht="15.6" customHeight="1" x14ac:dyDescent="0.25"/>
    <row r="9" spans="1:6" ht="15.6" customHeight="1" x14ac:dyDescent="0.25"/>
    <row r="10" spans="1:6" ht="15.6" customHeight="1" x14ac:dyDescent="0.25"/>
    <row r="11" spans="1:6" ht="15.6" customHeight="1" x14ac:dyDescent="0.25"/>
    <row r="12" spans="1:6" ht="15.6" customHeight="1" x14ac:dyDescent="0.25"/>
    <row r="13" spans="1:6" ht="15.6" customHeight="1" x14ac:dyDescent="0.25"/>
    <row r="14" spans="1:6" ht="15.6" customHeight="1" x14ac:dyDescent="0.25"/>
    <row r="15" spans="1:6" ht="15.6" customHeight="1" x14ac:dyDescent="0.25"/>
    <row r="16" spans="1:6" ht="15.6" customHeight="1" x14ac:dyDescent="0.25"/>
    <row r="17" ht="15.6" customHeight="1" x14ac:dyDescent="0.25"/>
    <row r="18" ht="15.6" customHeight="1" x14ac:dyDescent="0.25"/>
    <row r="19" ht="15.6" customHeight="1" x14ac:dyDescent="0.25"/>
    <row r="20" ht="15.6" customHeight="1" x14ac:dyDescent="0.25"/>
    <row r="21" ht="15.6" customHeight="1" x14ac:dyDescent="0.25"/>
    <row r="22" ht="15.6" customHeight="1" x14ac:dyDescent="0.25"/>
    <row r="23" ht="15.6" customHeight="1" x14ac:dyDescent="0.25"/>
  </sheetData>
  <sortState xmlns:xlrd2="http://schemas.microsoft.com/office/spreadsheetml/2017/richdata2" ref="A4:F4">
    <sortCondition ref="A4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>
    <tabColor theme="0"/>
  </sheetPr>
  <dimension ref="A1:F28"/>
  <sheetViews>
    <sheetView zoomScale="90" zoomScaleNormal="90" workbookViewId="0">
      <selection sqref="A1:E1"/>
    </sheetView>
  </sheetViews>
  <sheetFormatPr defaultColWidth="9.109375" defaultRowHeight="13.2" x14ac:dyDescent="0.25"/>
  <cols>
    <col min="1" max="1" width="4.5546875" style="1" customWidth="1"/>
    <col min="2" max="2" width="7" style="1" customWidth="1"/>
    <col min="3" max="3" width="30.77734375" style="1" customWidth="1"/>
    <col min="4" max="4" width="34.109375" style="1" bestFit="1" customWidth="1"/>
    <col min="5" max="5" width="10.6640625" style="2" customWidth="1"/>
    <col min="6" max="16384" width="9.109375" style="1"/>
  </cols>
  <sheetData>
    <row r="1" spans="1:6" ht="25.5" customHeight="1" x14ac:dyDescent="0.25">
      <c r="A1" s="31" t="s">
        <v>279</v>
      </c>
      <c r="B1" s="32"/>
      <c r="C1" s="32"/>
      <c r="D1" s="32"/>
      <c r="E1" s="33"/>
    </row>
    <row r="2" spans="1:6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6" x14ac:dyDescent="0.25">
      <c r="A3" s="6"/>
      <c r="B3" s="6"/>
      <c r="C3" s="6"/>
      <c r="D3" s="6"/>
      <c r="E3" s="9">
        <f>COUNTIF(E4:E15,"2014")+COUNTIF(E4:E15,"2013")</f>
        <v>10</v>
      </c>
    </row>
    <row r="4" spans="1:6" ht="15" customHeight="1" x14ac:dyDescent="0.25">
      <c r="A4" s="6">
        <v>1</v>
      </c>
      <c r="B4" s="24" t="s">
        <v>21</v>
      </c>
      <c r="C4" s="24" t="s">
        <v>6</v>
      </c>
      <c r="D4" s="24" t="s">
        <v>398</v>
      </c>
      <c r="E4" s="21">
        <v>2014</v>
      </c>
    </row>
    <row r="5" spans="1:6" s="17" customFormat="1" ht="15" customHeight="1" x14ac:dyDescent="0.25">
      <c r="A5" s="6">
        <v>2</v>
      </c>
      <c r="B5" s="21" t="s">
        <v>21</v>
      </c>
      <c r="C5" s="21" t="s">
        <v>6</v>
      </c>
      <c r="D5" s="21" t="s">
        <v>280</v>
      </c>
      <c r="E5" s="21">
        <v>2014</v>
      </c>
      <c r="F5" s="1"/>
    </row>
    <row r="6" spans="1:6" ht="15" customHeight="1" x14ac:dyDescent="0.25">
      <c r="A6" s="6">
        <v>3</v>
      </c>
      <c r="B6" s="21" t="s">
        <v>50</v>
      </c>
      <c r="C6" s="21" t="s">
        <v>397</v>
      </c>
      <c r="D6" s="21" t="s">
        <v>281</v>
      </c>
      <c r="E6" s="21">
        <v>2013</v>
      </c>
    </row>
    <row r="7" spans="1:6" ht="15" customHeight="1" x14ac:dyDescent="0.25">
      <c r="A7" s="6">
        <v>4</v>
      </c>
      <c r="B7" s="21" t="s">
        <v>12</v>
      </c>
      <c r="C7" s="21" t="s">
        <v>5</v>
      </c>
      <c r="D7" s="21" t="s">
        <v>282</v>
      </c>
      <c r="E7" s="21">
        <v>2013</v>
      </c>
    </row>
    <row r="8" spans="1:6" ht="15" customHeight="1" x14ac:dyDescent="0.25">
      <c r="A8" s="6">
        <v>5</v>
      </c>
      <c r="B8" s="21" t="s">
        <v>25</v>
      </c>
      <c r="C8" s="21" t="s">
        <v>8</v>
      </c>
      <c r="D8" s="21" t="s">
        <v>283</v>
      </c>
      <c r="E8" s="21">
        <v>2014</v>
      </c>
    </row>
    <row r="9" spans="1:6" ht="15" customHeight="1" x14ac:dyDescent="0.25">
      <c r="A9" s="6">
        <v>6</v>
      </c>
      <c r="B9" s="21" t="s">
        <v>47</v>
      </c>
      <c r="C9" s="21" t="s">
        <v>48</v>
      </c>
      <c r="D9" s="21" t="s">
        <v>133</v>
      </c>
      <c r="E9" s="21">
        <v>2013</v>
      </c>
    </row>
    <row r="10" spans="1:6" ht="15" customHeight="1" x14ac:dyDescent="0.25">
      <c r="A10" s="6">
        <v>7</v>
      </c>
      <c r="B10" s="21" t="s">
        <v>14</v>
      </c>
      <c r="C10" s="21" t="s">
        <v>2</v>
      </c>
      <c r="D10" s="21" t="s">
        <v>284</v>
      </c>
      <c r="E10" s="21">
        <v>2014</v>
      </c>
    </row>
    <row r="11" spans="1:6" ht="15" customHeight="1" x14ac:dyDescent="0.25">
      <c r="A11" s="6">
        <v>8</v>
      </c>
      <c r="B11" s="21" t="s">
        <v>14</v>
      </c>
      <c r="C11" s="21" t="s">
        <v>2</v>
      </c>
      <c r="D11" s="21" t="s">
        <v>130</v>
      </c>
      <c r="E11" s="21">
        <v>2013</v>
      </c>
    </row>
    <row r="12" spans="1:6" ht="15" customHeight="1" x14ac:dyDescent="0.25">
      <c r="A12" s="6">
        <v>9</v>
      </c>
      <c r="B12" s="21" t="s">
        <v>14</v>
      </c>
      <c r="C12" s="21" t="s">
        <v>2</v>
      </c>
      <c r="D12" s="21" t="s">
        <v>285</v>
      </c>
      <c r="E12" s="21">
        <v>2013</v>
      </c>
    </row>
    <row r="13" spans="1:6" ht="15" customHeight="1" x14ac:dyDescent="0.25">
      <c r="A13" s="6">
        <v>10</v>
      </c>
      <c r="B13" s="21" t="s">
        <v>14</v>
      </c>
      <c r="C13" s="21" t="s">
        <v>2</v>
      </c>
      <c r="D13" s="21" t="s">
        <v>286</v>
      </c>
      <c r="E13" s="21">
        <v>2013</v>
      </c>
    </row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</sheetData>
  <sortState xmlns:xlrd2="http://schemas.microsoft.com/office/spreadsheetml/2017/richdata2" ref="A4:F5">
    <sortCondition ref="A4:A5"/>
    <sortCondition ref="D4:D5"/>
    <sortCondition descending="1" ref="E4:E5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9BBE6-DBC1-4134-9F10-3B5A630B51C6}">
  <sheetPr codeName="Foglio9">
    <tabColor theme="0"/>
  </sheetPr>
  <dimension ref="A1:G28"/>
  <sheetViews>
    <sheetView zoomScale="90" zoomScaleNormal="90" workbookViewId="0">
      <selection activeCell="E6" sqref="E6"/>
    </sheetView>
  </sheetViews>
  <sheetFormatPr defaultColWidth="9.109375" defaultRowHeight="13.2" x14ac:dyDescent="0.25"/>
  <cols>
    <col min="1" max="1" width="4.5546875" style="1" customWidth="1"/>
    <col min="2" max="2" width="7.6640625" style="1" customWidth="1"/>
    <col min="3" max="3" width="30" style="1" customWidth="1"/>
    <col min="4" max="4" width="34.109375" style="1" bestFit="1" customWidth="1"/>
    <col min="5" max="5" width="10.6640625" style="2" customWidth="1"/>
    <col min="6" max="16384" width="9.109375" style="1"/>
  </cols>
  <sheetData>
    <row r="1" spans="1:7" ht="25.5" customHeight="1" x14ac:dyDescent="0.25">
      <c r="A1" s="31" t="s">
        <v>273</v>
      </c>
      <c r="B1" s="32"/>
      <c r="C1" s="32"/>
      <c r="D1" s="32"/>
      <c r="E1" s="33"/>
    </row>
    <row r="2" spans="1:7" ht="24" x14ac:dyDescent="0.25">
      <c r="A2" s="6"/>
      <c r="B2" s="29" t="s">
        <v>0</v>
      </c>
      <c r="C2" s="30"/>
      <c r="D2" s="7" t="s">
        <v>10</v>
      </c>
      <c r="E2" s="8" t="s">
        <v>22</v>
      </c>
    </row>
    <row r="3" spans="1:7" x14ac:dyDescent="0.25">
      <c r="A3" s="6"/>
      <c r="B3" s="6"/>
      <c r="C3" s="6"/>
      <c r="D3" s="6"/>
      <c r="E3" s="9">
        <f>COUNTIF(E4:E44,"2012")+COUNTIF(E4:E44,"2011")</f>
        <v>8</v>
      </c>
    </row>
    <row r="4" spans="1:7" ht="15" customHeight="1" x14ac:dyDescent="0.25">
      <c r="A4" s="6">
        <v>1</v>
      </c>
      <c r="B4" s="21" t="s">
        <v>50</v>
      </c>
      <c r="C4" s="21" t="s">
        <v>51</v>
      </c>
      <c r="D4" s="21" t="s">
        <v>167</v>
      </c>
      <c r="E4" s="21">
        <v>2012</v>
      </c>
    </row>
    <row r="5" spans="1:7" ht="15" customHeight="1" x14ac:dyDescent="0.25">
      <c r="A5" s="6">
        <v>2</v>
      </c>
      <c r="B5" s="21" t="s">
        <v>12</v>
      </c>
      <c r="C5" s="21" t="s">
        <v>5</v>
      </c>
      <c r="D5" s="21" t="s">
        <v>274</v>
      </c>
      <c r="E5" s="21">
        <v>2012</v>
      </c>
    </row>
    <row r="6" spans="1:7" s="17" customFormat="1" ht="15" customHeight="1" x14ac:dyDescent="0.25">
      <c r="A6" s="6">
        <v>3</v>
      </c>
      <c r="B6" s="21" t="s">
        <v>37</v>
      </c>
      <c r="C6" s="21" t="s">
        <v>38</v>
      </c>
      <c r="D6" s="21" t="s">
        <v>132</v>
      </c>
      <c r="E6" s="26" t="s">
        <v>389</v>
      </c>
      <c r="G6" s="1"/>
    </row>
    <row r="7" spans="1:7" s="17" customFormat="1" ht="15" customHeight="1" x14ac:dyDescent="0.25">
      <c r="A7" s="6">
        <v>4</v>
      </c>
      <c r="B7" s="21" t="s">
        <v>26</v>
      </c>
      <c r="C7" s="21" t="s">
        <v>27</v>
      </c>
      <c r="D7" s="21" t="s">
        <v>134</v>
      </c>
      <c r="E7" s="21">
        <v>2011</v>
      </c>
      <c r="G7" s="1"/>
    </row>
    <row r="8" spans="1:7" s="17" customFormat="1" ht="15" customHeight="1" x14ac:dyDescent="0.25">
      <c r="A8" s="6">
        <v>5</v>
      </c>
      <c r="B8" s="21" t="s">
        <v>159</v>
      </c>
      <c r="C8" s="21" t="s">
        <v>160</v>
      </c>
      <c r="D8" s="21" t="s">
        <v>275</v>
      </c>
      <c r="E8" s="21">
        <v>2012</v>
      </c>
    </row>
    <row r="9" spans="1:7" s="17" customFormat="1" ht="15" customHeight="1" x14ac:dyDescent="0.25">
      <c r="A9" s="6">
        <v>6</v>
      </c>
      <c r="B9" s="21" t="s">
        <v>16</v>
      </c>
      <c r="C9" s="21" t="s">
        <v>32</v>
      </c>
      <c r="D9" s="21" t="s">
        <v>276</v>
      </c>
      <c r="E9" s="21">
        <v>2011</v>
      </c>
      <c r="G9" s="1"/>
    </row>
    <row r="10" spans="1:7" ht="15" customHeight="1" x14ac:dyDescent="0.25">
      <c r="A10" s="6">
        <v>7</v>
      </c>
      <c r="B10" s="21" t="s">
        <v>16</v>
      </c>
      <c r="C10" s="21" t="s">
        <v>32</v>
      </c>
      <c r="D10" s="21" t="s">
        <v>277</v>
      </c>
      <c r="E10" s="21">
        <v>2012</v>
      </c>
    </row>
    <row r="11" spans="1:7" ht="15" customHeight="1" x14ac:dyDescent="0.25">
      <c r="A11" s="6">
        <v>8</v>
      </c>
      <c r="B11" s="21" t="s">
        <v>77</v>
      </c>
      <c r="C11" s="21" t="s">
        <v>78</v>
      </c>
      <c r="D11" s="21" t="s">
        <v>178</v>
      </c>
      <c r="E11" s="21">
        <v>2011</v>
      </c>
    </row>
    <row r="12" spans="1:7" ht="15" customHeight="1" x14ac:dyDescent="0.25">
      <c r="A12" s="6">
        <v>9</v>
      </c>
      <c r="B12" s="21" t="s">
        <v>77</v>
      </c>
      <c r="C12" s="21" t="s">
        <v>78</v>
      </c>
      <c r="D12" s="21" t="s">
        <v>278</v>
      </c>
      <c r="E12" s="21">
        <v>2012</v>
      </c>
    </row>
    <row r="13" spans="1:7" ht="15" customHeight="1" x14ac:dyDescent="0.25">
      <c r="A13" s="6"/>
      <c r="B13" s="26" t="s">
        <v>20</v>
      </c>
      <c r="C13" s="26" t="s">
        <v>34</v>
      </c>
      <c r="D13" s="26" t="s">
        <v>169</v>
      </c>
      <c r="E13" s="26" t="s">
        <v>395</v>
      </c>
    </row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</sheetData>
  <sortState xmlns:xlrd2="http://schemas.microsoft.com/office/spreadsheetml/2017/richdata2" ref="A4:G13">
    <sortCondition ref="A4:A13"/>
    <sortCondition descending="1" ref="E4:E13"/>
  </sortState>
  <mergeCells count="2">
    <mergeCell ref="A1:E1"/>
    <mergeCell ref="B2:C2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29</vt:i4>
      </vt:variant>
      <vt:variant>
        <vt:lpstr>Intervalli denominati</vt:lpstr>
      </vt:variant>
      <vt:variant>
        <vt:i4>1</vt:i4>
      </vt:variant>
    </vt:vector>
  </HeadingPairs>
  <TitlesOfParts>
    <vt:vector size="30" baseType="lpstr">
      <vt:lpstr>Formule Maschili</vt:lpstr>
      <vt:lpstr>FPA</vt:lpstr>
      <vt:lpstr>FPB</vt:lpstr>
      <vt:lpstr>FPC</vt:lpstr>
      <vt:lpstr>FPD</vt:lpstr>
      <vt:lpstr>FPE</vt:lpstr>
      <vt:lpstr>F1A</vt:lpstr>
      <vt:lpstr>F1B</vt:lpstr>
      <vt:lpstr>F1C</vt:lpstr>
      <vt:lpstr>F1D</vt:lpstr>
      <vt:lpstr>F1E</vt:lpstr>
      <vt:lpstr>F2A</vt:lpstr>
      <vt:lpstr>F2B</vt:lpstr>
      <vt:lpstr>F2C</vt:lpstr>
      <vt:lpstr>F2D</vt:lpstr>
      <vt:lpstr>F2E</vt:lpstr>
      <vt:lpstr>F3A</vt:lpstr>
      <vt:lpstr>F3B</vt:lpstr>
      <vt:lpstr>F3C</vt:lpstr>
      <vt:lpstr>F3D</vt:lpstr>
      <vt:lpstr>F4A </vt:lpstr>
      <vt:lpstr>F4B</vt:lpstr>
      <vt:lpstr>F4C</vt:lpstr>
      <vt:lpstr>F4D</vt:lpstr>
      <vt:lpstr>F5A</vt:lpstr>
      <vt:lpstr>F5B</vt:lpstr>
      <vt:lpstr>F5C</vt:lpstr>
      <vt:lpstr>F6A - F6B - F6C</vt:lpstr>
      <vt:lpstr>ROLLER TIGER CUP</vt:lpstr>
      <vt:lpstr>'F6A - F6B - F6C'!Area_stampa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 ALESSANDRO</dc:creator>
  <cp:lastModifiedBy>Alessandro Atti</cp:lastModifiedBy>
  <cp:lastPrinted>2020-02-05T13:49:20Z</cp:lastPrinted>
  <dcterms:created xsi:type="dcterms:W3CDTF">2004-01-02T17:09:56Z</dcterms:created>
  <dcterms:modified xsi:type="dcterms:W3CDTF">2024-02-14T19:33:31Z</dcterms:modified>
</cp:coreProperties>
</file>