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ISP\UISP Provinciale 2024-25\"/>
    </mc:Choice>
  </mc:AlternateContent>
  <xr:revisionPtr revIDLastSave="0" documentId="13_ncr:1_{EB920923-6E0E-4752-8B72-7382D86CA5D4}" xr6:coauthVersionLast="47" xr6:coauthVersionMax="47" xr10:uidLastSave="{00000000-0000-0000-0000-000000000000}"/>
  <bookViews>
    <workbookView xWindow="-108" yWindow="-108" windowWidth="23256" windowHeight="13896" tabRatio="872" activeTab="2" xr2:uid="{00000000-000D-0000-FFFF-FFFF00000000}"/>
  </bookViews>
  <sheets>
    <sheet name="Basic" sheetId="25" r:id="rId1"/>
    <sheet name="1° Deb" sheetId="22" r:id="rId2"/>
    <sheet name="2° Deb" sheetId="13" r:id="rId3"/>
    <sheet name="1° Prof" sheetId="16" r:id="rId4"/>
    <sheet name="2° Prof" sheetId="21" r:id="rId5"/>
  </sheets>
  <definedNames>
    <definedName name="società">#REF!</definedName>
    <definedName name="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1" l="1"/>
  <c r="E3" i="16"/>
  <c r="E9" i="25"/>
  <c r="E3" i="25"/>
  <c r="E41" i="25"/>
  <c r="E24" i="25"/>
  <c r="E18" i="25"/>
  <c r="E44" i="22"/>
  <c r="E22" i="22"/>
  <c r="E8" i="22"/>
  <c r="E3" i="22"/>
  <c r="E30" i="13"/>
  <c r="E18" i="13"/>
  <c r="E10" i="13"/>
  <c r="E3" i="13"/>
  <c r="E10" i="16"/>
  <c r="E11" i="21"/>
</calcChain>
</file>

<file path=xl/sharedStrings.xml><?xml version="1.0" encoding="utf-8"?>
<sst xmlns="http://schemas.openxmlformats.org/spreadsheetml/2006/main" count="373" uniqueCount="141">
  <si>
    <t>SOCIETA'</t>
  </si>
  <si>
    <t>BO11</t>
  </si>
  <si>
    <t>COGNOME e NOME</t>
  </si>
  <si>
    <t>ANNO di 
NASCITA</t>
  </si>
  <si>
    <t>P.F. PROGRESSO FONTANA</t>
  </si>
  <si>
    <t>BO33</t>
  </si>
  <si>
    <t>POL. C.S.I. CASALECCHIO</t>
  </si>
  <si>
    <t>BO26</t>
  </si>
  <si>
    <t>BO12</t>
  </si>
  <si>
    <t>LA RUOTA SKATING</t>
  </si>
  <si>
    <t>ATLETICO PEGASO</t>
  </si>
  <si>
    <t>VERONESE SOFIA</t>
  </si>
  <si>
    <t>INDELICATO CHLOE</t>
  </si>
  <si>
    <t>LANDI GIORGIA</t>
  </si>
  <si>
    <t>SLIMANI SARA</t>
  </si>
  <si>
    <t>MARIGHELLA MATILDE</t>
  </si>
  <si>
    <t>GARUTI FRANCESCA</t>
  </si>
  <si>
    <t>PEPE VIOLA</t>
  </si>
  <si>
    <t>TECCHIA ROSARIA</t>
  </si>
  <si>
    <t>BO35</t>
  </si>
  <si>
    <t>POL. OSTERIA GRANDE</t>
  </si>
  <si>
    <t>CORREGGIARI ANITA</t>
  </si>
  <si>
    <t>GUARNIERI GIULIA</t>
  </si>
  <si>
    <t>CORREGGIARI CATERINA</t>
  </si>
  <si>
    <t>DEGLI ESPOSTI AMELIA</t>
  </si>
  <si>
    <t>FUOGLIO EMMA</t>
  </si>
  <si>
    <t>GOVONI ETHEL</t>
  </si>
  <si>
    <t>LOLLI CAMILLA</t>
  </si>
  <si>
    <t>FERRARI ASIA</t>
  </si>
  <si>
    <t>MARANELLI LUDOVICA</t>
  </si>
  <si>
    <t>FORTINO SOFIA</t>
  </si>
  <si>
    <t>GOMEDI SOFIA</t>
  </si>
  <si>
    <t>RIVERA PIZARRO SOFIA</t>
  </si>
  <si>
    <t>TINERVIA GIULIA</t>
  </si>
  <si>
    <t>AMADORI GIORGIA</t>
  </si>
  <si>
    <t>VARIPAPA SARA</t>
  </si>
  <si>
    <t>MAZZUCCHELLI GIADA</t>
  </si>
  <si>
    <t xml:space="preserve">TONDI SOFIA </t>
  </si>
  <si>
    <t>CASTRO MELISSA</t>
  </si>
  <si>
    <t>SANTORO GAIA</t>
  </si>
  <si>
    <t>ZANARDI ISABELLA</t>
  </si>
  <si>
    <t>BERGAMI NINA</t>
  </si>
  <si>
    <t>ALTIERO ARIANNA</t>
  </si>
  <si>
    <t>DEL RIO GAIA</t>
  </si>
  <si>
    <t>MATTIAZZI NIVES</t>
  </si>
  <si>
    <t>MIGLIOZZI MARIACHIARA</t>
  </si>
  <si>
    <t>NUCCIO NICOLE</t>
  </si>
  <si>
    <t>GRANDI MATILDE</t>
  </si>
  <si>
    <t>RAVAGLIA CHIARA</t>
  </si>
  <si>
    <t>SENESI SOFIA IZABEL</t>
  </si>
  <si>
    <t>CINTI GIOIA</t>
  </si>
  <si>
    <t>GIORGETTI ANGELICA</t>
  </si>
  <si>
    <t>CRISTIANO TOMMASO</t>
  </si>
  <si>
    <t>TERZI MANUEL</t>
  </si>
  <si>
    <t>AMBRUOSI MANUEL</t>
  </si>
  <si>
    <t>POPOVICI FRANCESCA</t>
  </si>
  <si>
    <t>GANASSI CAMILLA</t>
  </si>
  <si>
    <t>BO17</t>
  </si>
  <si>
    <t>POL. LAME</t>
  </si>
  <si>
    <t>DE STEFANO NICOLE MIA</t>
  </si>
  <si>
    <t>BO09</t>
  </si>
  <si>
    <t>MAGIC ROLLER BUDRIO</t>
  </si>
  <si>
    <t>ACCIARO MARTINA</t>
  </si>
  <si>
    <t>BRUNETTI REBECCA</t>
  </si>
  <si>
    <t>CASTELLARI GRETA</t>
  </si>
  <si>
    <t>LIVELLO BASIC A  (2018-2017)</t>
  </si>
  <si>
    <t>2° LIVELLO PROFESSIONAL B   (2010 e precedenti)</t>
  </si>
  <si>
    <t>BERGAMI SARA</t>
  </si>
  <si>
    <t>2° LIVELLO PROFESSIONAL A  (2014-2013-2012-2011)</t>
  </si>
  <si>
    <t>RAVAGLIA ARIANNA</t>
  </si>
  <si>
    <t>STANKOVIC ANA</t>
  </si>
  <si>
    <t>ZUCCHINI GINEVRA</t>
  </si>
  <si>
    <t>CORALLO VERA LUCIA</t>
  </si>
  <si>
    <t>BUGANE' MARTA</t>
  </si>
  <si>
    <t>1° LIVELLO PROFESSIONAL B  (2012-2011-2010)</t>
  </si>
  <si>
    <t>1° LIVELLO PROFESSIONAL A  (2015-2014-2013)</t>
  </si>
  <si>
    <t>2° LIVELLO DEBUTTANTI Maschile  (2016 e precedenti)</t>
  </si>
  <si>
    <t>2° LIVELLO DEBUTTANTI A  (2016-2015-2014)</t>
  </si>
  <si>
    <t xml:space="preserve">PORCU ANGELA </t>
  </si>
  <si>
    <t>CLÒ FEDERICA GINEVRA</t>
  </si>
  <si>
    <t>2° LIVELLO DEBUTTANTI B  (2013-2012-2011)</t>
  </si>
  <si>
    <t>GORLA ELEONORA</t>
  </si>
  <si>
    <t>2° LIVELLO DEBUTTANTI C  (2010 e precedenti)</t>
  </si>
  <si>
    <t>1° LIVELLO DEBUTTANTI Maschile  (2017 e precedenti)</t>
  </si>
  <si>
    <t>VEGGETTI ENRICO</t>
  </si>
  <si>
    <t>1° LIVELLO DEBUTTANTI A  (2017-2016-2015)</t>
  </si>
  <si>
    <t>BO15</t>
  </si>
  <si>
    <t>POL. G. MASI</t>
  </si>
  <si>
    <t>FICARRA NICOLE</t>
  </si>
  <si>
    <t>GATTARI EMMA</t>
  </si>
  <si>
    <t>LINDA RUSSO</t>
  </si>
  <si>
    <t>POPOVICI GIORGIA</t>
  </si>
  <si>
    <t>1° LIVELLO DEBUTTANTI B  (2014-2013-2012)</t>
  </si>
  <si>
    <t>FIORE ALYSSA</t>
  </si>
  <si>
    <t>VENEZIANO NOEMI</t>
  </si>
  <si>
    <t>AMADORI NICOLE</t>
  </si>
  <si>
    <t>LAZZARONI MARGOT</t>
  </si>
  <si>
    <t>MEMUSHAJ HELLEN</t>
  </si>
  <si>
    <t xml:space="preserve">ALAIMO GLORIA </t>
  </si>
  <si>
    <t xml:space="preserve">BONAZZA YLENIA </t>
  </si>
  <si>
    <t>COSTANZA GINEVRA</t>
  </si>
  <si>
    <t>1° LIVELLO DEBUTTANTI C  (2011 e precedenti)</t>
  </si>
  <si>
    <t>BANDI GRETA</t>
  </si>
  <si>
    <t>OFTICI DIANA</t>
  </si>
  <si>
    <t>MIGLIOZZI LAURA</t>
  </si>
  <si>
    <t>PANCALDI VIRGINIA</t>
  </si>
  <si>
    <t>ANANIA ALICE</t>
  </si>
  <si>
    <t>CROCE ARIANNA</t>
  </si>
  <si>
    <t>GASPARINI LUCIA</t>
  </si>
  <si>
    <t>VALERI AURORA</t>
  </si>
  <si>
    <t>LIVELLO BASIC Maschile  (2018 e precedenti)</t>
  </si>
  <si>
    <t>TOSCHI FABIO</t>
  </si>
  <si>
    <t>VACCA JOHN ANTONIO</t>
  </si>
  <si>
    <t>MOSCA ELISA</t>
  </si>
  <si>
    <t>FRATTINI MARY</t>
  </si>
  <si>
    <t>NUCCIO ILARIA</t>
  </si>
  <si>
    <t>TORREGGIANI LEENA AYLA</t>
  </si>
  <si>
    <t>LIVELLO BASIC B  (2016-2015)</t>
  </si>
  <si>
    <t>DE PASQUALE CRISTEL</t>
  </si>
  <si>
    <t>GUALTIERI SOFIA</t>
  </si>
  <si>
    <t>LIVELLO BASIC C  (2014-2013-2012)</t>
  </si>
  <si>
    <t>AFRUNE ELISABETTA</t>
  </si>
  <si>
    <t>CIRILLO VERONICA</t>
  </si>
  <si>
    <t>CIUMAC CRISTINA</t>
  </si>
  <si>
    <t>NEGARA SOFIA</t>
  </si>
  <si>
    <t>SPINA AZZURRA</t>
  </si>
  <si>
    <t>PADOVANI MARTA</t>
  </si>
  <si>
    <t>TREBBI NICOLE</t>
  </si>
  <si>
    <t>AUGURIO GRETA</t>
  </si>
  <si>
    <t xml:space="preserve">BENAZZI SOFIA </t>
  </si>
  <si>
    <t>ROVETTO MICHELLE</t>
  </si>
  <si>
    <t>BO40</t>
  </si>
  <si>
    <t>POL. VALSAMOGGIA</t>
  </si>
  <si>
    <t>FRANCESCHINI VITTORIA</t>
  </si>
  <si>
    <t>MUSOLESI SOFIA</t>
  </si>
  <si>
    <t>SCIDA GIADA</t>
  </si>
  <si>
    <t>GOLFIERI GIORGIA</t>
  </si>
  <si>
    <t>TRIVELLONE ALICE</t>
  </si>
  <si>
    <t>LIVELLO BASIC D  (2011 e prec.)</t>
  </si>
  <si>
    <t>Dep.</t>
  </si>
  <si>
    <t>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</si>
</sst>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2"/>
      <name val="Comic Sans MS"/>
      <family val="4"/>
    </font>
    <font>
      <sz val="11"/>
      <color theme="1"/>
      <name val="Calibri"/>
      <family val="2"/>
      <scheme val="minor"/>
    </font>
    <font>
      <sz val="10"/>
      <color rgb="FF0070C0"/>
      <name val="Comic Sans MS"/>
      <family val="4"/>
    </font>
    <font>
      <sz val="10"/>
      <color theme="1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1" fillId="0" borderId="6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1F3D-166F-4ED8-8688-2E6ED4582F7E}">
  <sheetPr>
    <tabColor rgb="FFFFFF00"/>
  </sheetPr>
  <dimension ref="A1:G46"/>
  <sheetViews>
    <sheetView topLeftCell="A15" zoomScale="90" zoomScaleNormal="90" workbookViewId="0">
      <selection activeCell="D37" sqref="D37"/>
    </sheetView>
  </sheetViews>
  <sheetFormatPr defaultColWidth="9.109375" defaultRowHeight="13.2" x14ac:dyDescent="0.25"/>
  <cols>
    <col min="1" max="1" width="4.5546875" style="1" customWidth="1"/>
    <col min="2" max="2" width="8.44140625" style="1" customWidth="1"/>
    <col min="3" max="3" width="31.664062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6" ht="25.5" customHeight="1" x14ac:dyDescent="0.25">
      <c r="A1" s="30" t="s">
        <v>110</v>
      </c>
      <c r="B1" s="31"/>
      <c r="C1" s="31"/>
      <c r="D1" s="31"/>
      <c r="E1" s="32"/>
    </row>
    <row r="2" spans="1:6" ht="24" x14ac:dyDescent="0.25">
      <c r="A2" s="2"/>
      <c r="B2" s="33" t="s">
        <v>0</v>
      </c>
      <c r="C2" s="34"/>
      <c r="D2" s="8" t="s">
        <v>2</v>
      </c>
      <c r="E2" s="9" t="s">
        <v>3</v>
      </c>
    </row>
    <row r="3" spans="1:6" ht="15" customHeight="1" x14ac:dyDescent="0.25">
      <c r="A3" s="2"/>
      <c r="B3" s="2"/>
      <c r="C3" s="2"/>
      <c r="D3" s="2"/>
      <c r="E3" s="10">
        <f>COUNTIF(E4:E6,"&lt;=2018")</f>
        <v>2</v>
      </c>
    </row>
    <row r="4" spans="1:6" s="12" customFormat="1" ht="15" customHeight="1" x14ac:dyDescent="0.25">
      <c r="A4" s="11">
        <v>1</v>
      </c>
      <c r="B4" s="26" t="s">
        <v>8</v>
      </c>
      <c r="C4" s="26" t="s">
        <v>9</v>
      </c>
      <c r="D4" s="25" t="s">
        <v>111</v>
      </c>
      <c r="E4" s="27">
        <v>2016</v>
      </c>
      <c r="F4" s="4"/>
    </row>
    <row r="5" spans="1:6" s="12" customFormat="1" ht="15" customHeight="1" x14ac:dyDescent="0.25">
      <c r="A5" s="11">
        <v>2</v>
      </c>
      <c r="B5" s="26" t="s">
        <v>19</v>
      </c>
      <c r="C5" s="26" t="s">
        <v>20</v>
      </c>
      <c r="D5" s="25" t="s">
        <v>112</v>
      </c>
      <c r="E5" s="27">
        <v>2011</v>
      </c>
      <c r="F5" s="4"/>
    </row>
    <row r="6" spans="1:6" ht="24.75" customHeight="1" x14ac:dyDescent="0.25"/>
    <row r="7" spans="1:6" ht="25.5" customHeight="1" x14ac:dyDescent="0.25">
      <c r="A7" s="30" t="s">
        <v>65</v>
      </c>
      <c r="B7" s="31"/>
      <c r="C7" s="31"/>
      <c r="D7" s="31"/>
      <c r="E7" s="32"/>
    </row>
    <row r="8" spans="1:6" ht="24" x14ac:dyDescent="0.25">
      <c r="A8" s="2"/>
      <c r="B8" s="33" t="s">
        <v>0</v>
      </c>
      <c r="C8" s="34"/>
      <c r="D8" s="8" t="s">
        <v>2</v>
      </c>
      <c r="E8" s="9" t="s">
        <v>3</v>
      </c>
    </row>
    <row r="9" spans="1:6" ht="15" customHeight="1" x14ac:dyDescent="0.25">
      <c r="A9" s="2"/>
      <c r="B9" s="2"/>
      <c r="C9" s="2"/>
      <c r="D9" s="2"/>
      <c r="E9" s="10">
        <f>COUNTIF(E10:E15,"2018")+COUNTIF(E10:E15,"2017")</f>
        <v>5</v>
      </c>
    </row>
    <row r="10" spans="1:6" s="12" customFormat="1" ht="15" customHeight="1" x14ac:dyDescent="0.25">
      <c r="A10" s="11">
        <v>1</v>
      </c>
      <c r="B10" s="26" t="s">
        <v>1</v>
      </c>
      <c r="C10" s="26" t="s">
        <v>4</v>
      </c>
      <c r="D10" s="25" t="s">
        <v>113</v>
      </c>
      <c r="E10" s="27">
        <v>2017</v>
      </c>
      <c r="F10" s="4"/>
    </row>
    <row r="11" spans="1:6" s="12" customFormat="1" ht="15" customHeight="1" x14ac:dyDescent="0.25">
      <c r="A11" s="16">
        <v>2</v>
      </c>
      <c r="B11" s="26" t="s">
        <v>19</v>
      </c>
      <c r="C11" s="26" t="s">
        <v>20</v>
      </c>
      <c r="D11" s="27" t="s">
        <v>114</v>
      </c>
      <c r="E11" s="27">
        <v>2018</v>
      </c>
    </row>
    <row r="12" spans="1:6" ht="15" customHeight="1" x14ac:dyDescent="0.25">
      <c r="A12" s="11">
        <v>3</v>
      </c>
      <c r="B12" s="26" t="s">
        <v>19</v>
      </c>
      <c r="C12" s="26" t="s">
        <v>20</v>
      </c>
      <c r="D12" s="25" t="s">
        <v>45</v>
      </c>
      <c r="E12" s="27">
        <v>2017</v>
      </c>
    </row>
    <row r="13" spans="1:6" ht="15" customHeight="1" x14ac:dyDescent="0.25">
      <c r="A13" s="16">
        <v>4</v>
      </c>
      <c r="B13" s="26" t="s">
        <v>19</v>
      </c>
      <c r="C13" s="26" t="s">
        <v>20</v>
      </c>
      <c r="D13" s="25" t="s">
        <v>115</v>
      </c>
      <c r="E13" s="27">
        <v>2018</v>
      </c>
    </row>
    <row r="14" spans="1:6" s="12" customFormat="1" ht="15" customHeight="1" x14ac:dyDescent="0.25">
      <c r="A14" s="11">
        <v>5</v>
      </c>
      <c r="B14" s="26" t="s">
        <v>19</v>
      </c>
      <c r="C14" s="26" t="s">
        <v>20</v>
      </c>
      <c r="D14" s="25" t="s">
        <v>116</v>
      </c>
      <c r="E14" s="27">
        <v>2018</v>
      </c>
      <c r="F14" s="4"/>
    </row>
    <row r="15" spans="1:6" ht="29.25" customHeight="1" x14ac:dyDescent="0.25"/>
    <row r="16" spans="1:6" ht="25.5" customHeight="1" x14ac:dyDescent="0.25">
      <c r="A16" s="30" t="s">
        <v>117</v>
      </c>
      <c r="B16" s="31"/>
      <c r="C16" s="31"/>
      <c r="D16" s="31"/>
      <c r="E16" s="32"/>
    </row>
    <row r="17" spans="1:6" ht="24" x14ac:dyDescent="0.25">
      <c r="A17" s="2"/>
      <c r="B17" s="33" t="s">
        <v>0</v>
      </c>
      <c r="C17" s="34"/>
      <c r="D17" s="8" t="s">
        <v>2</v>
      </c>
      <c r="E17" s="9" t="s">
        <v>3</v>
      </c>
    </row>
    <row r="18" spans="1:6" ht="15" customHeight="1" x14ac:dyDescent="0.25">
      <c r="A18" s="2"/>
      <c r="B18" s="2"/>
      <c r="C18" s="2"/>
      <c r="D18" s="2"/>
      <c r="E18" s="10">
        <f>COUNTIF(E19:E21,"2016")+COUNTIF(E19:E21,"2015")</f>
        <v>2</v>
      </c>
    </row>
    <row r="19" spans="1:6" s="12" customFormat="1" ht="15" customHeight="1" x14ac:dyDescent="0.25">
      <c r="A19" s="11">
        <v>1</v>
      </c>
      <c r="B19" s="26" t="s">
        <v>7</v>
      </c>
      <c r="C19" s="26" t="s">
        <v>10</v>
      </c>
      <c r="D19" s="25" t="s">
        <v>118</v>
      </c>
      <c r="E19" s="27">
        <v>2015</v>
      </c>
      <c r="F19" s="4"/>
    </row>
    <row r="20" spans="1:6" s="12" customFormat="1" ht="15" customHeight="1" x14ac:dyDescent="0.25">
      <c r="A20" s="16">
        <v>2</v>
      </c>
      <c r="B20" s="26" t="s">
        <v>7</v>
      </c>
      <c r="C20" s="26" t="s">
        <v>10</v>
      </c>
      <c r="D20" s="27" t="s">
        <v>119</v>
      </c>
      <c r="E20" s="27">
        <v>2016</v>
      </c>
    </row>
    <row r="21" spans="1:6" ht="29.25" customHeight="1" x14ac:dyDescent="0.25"/>
    <row r="22" spans="1:6" ht="25.5" customHeight="1" x14ac:dyDescent="0.25">
      <c r="A22" s="30" t="s">
        <v>120</v>
      </c>
      <c r="B22" s="31"/>
      <c r="C22" s="31"/>
      <c r="D22" s="31"/>
      <c r="E22" s="32"/>
    </row>
    <row r="23" spans="1:6" ht="24" x14ac:dyDescent="0.25">
      <c r="A23" s="2"/>
      <c r="B23" s="33" t="s">
        <v>0</v>
      </c>
      <c r="C23" s="34"/>
      <c r="D23" s="8" t="s">
        <v>2</v>
      </c>
      <c r="E23" s="9" t="s">
        <v>3</v>
      </c>
    </row>
    <row r="24" spans="1:6" ht="15" customHeight="1" x14ac:dyDescent="0.25">
      <c r="A24" s="2"/>
      <c r="B24" s="2"/>
      <c r="C24" s="2"/>
      <c r="D24" s="2"/>
      <c r="E24" s="10">
        <f>COUNTIF(E25:E38,"2014")+COUNTIF(E25:E38,"2013")+COUNTIF(E25:E38,"2012")</f>
        <v>12</v>
      </c>
    </row>
    <row r="25" spans="1:6" s="12" customFormat="1" ht="15" customHeight="1" x14ac:dyDescent="0.25">
      <c r="A25" s="11">
        <v>1</v>
      </c>
      <c r="B25" s="26" t="s">
        <v>60</v>
      </c>
      <c r="C25" s="26" t="s">
        <v>61</v>
      </c>
      <c r="D25" s="25" t="s">
        <v>121</v>
      </c>
      <c r="E25" s="27">
        <v>2014</v>
      </c>
      <c r="F25" s="4"/>
    </row>
    <row r="26" spans="1:6" s="12" customFormat="1" ht="15" customHeight="1" x14ac:dyDescent="0.25">
      <c r="A26" s="11">
        <v>2</v>
      </c>
      <c r="B26" s="26" t="s">
        <v>60</v>
      </c>
      <c r="C26" s="26" t="s">
        <v>61</v>
      </c>
      <c r="D26" s="27" t="s">
        <v>122</v>
      </c>
      <c r="E26" s="27">
        <v>2012</v>
      </c>
    </row>
    <row r="27" spans="1:6" ht="15" customHeight="1" x14ac:dyDescent="0.25">
      <c r="A27" s="11">
        <v>3</v>
      </c>
      <c r="B27" s="26" t="s">
        <v>1</v>
      </c>
      <c r="C27" s="26" t="s">
        <v>4</v>
      </c>
      <c r="D27" s="25" t="s">
        <v>123</v>
      </c>
      <c r="E27" s="27">
        <v>2014</v>
      </c>
    </row>
    <row r="28" spans="1:6" s="12" customFormat="1" ht="15" customHeight="1" x14ac:dyDescent="0.25">
      <c r="A28" s="11">
        <v>4</v>
      </c>
      <c r="B28" s="26" t="s">
        <v>1</v>
      </c>
      <c r="C28" s="26" t="s">
        <v>4</v>
      </c>
      <c r="D28" s="27" t="s">
        <v>124</v>
      </c>
      <c r="E28" s="27">
        <v>2014</v>
      </c>
    </row>
    <row r="29" spans="1:6" s="12" customFormat="1" ht="15" customHeight="1" x14ac:dyDescent="0.25">
      <c r="A29" s="11">
        <v>5</v>
      </c>
      <c r="B29" s="26" t="s">
        <v>1</v>
      </c>
      <c r="C29" s="26" t="s">
        <v>4</v>
      </c>
      <c r="D29" s="27" t="s">
        <v>35</v>
      </c>
      <c r="E29" s="27">
        <v>2013</v>
      </c>
    </row>
    <row r="30" spans="1:6" s="12" customFormat="1" ht="15" customHeight="1" x14ac:dyDescent="0.25">
      <c r="A30" s="11">
        <v>6</v>
      </c>
      <c r="B30" s="26" t="s">
        <v>8</v>
      </c>
      <c r="C30" s="26" t="s">
        <v>9</v>
      </c>
      <c r="D30" s="27" t="s">
        <v>126</v>
      </c>
      <c r="E30" s="27">
        <v>2014</v>
      </c>
    </row>
    <row r="31" spans="1:6" s="12" customFormat="1" ht="15" customHeight="1" x14ac:dyDescent="0.25">
      <c r="A31" s="11">
        <v>7</v>
      </c>
      <c r="B31" s="26" t="s">
        <v>8</v>
      </c>
      <c r="C31" s="26" t="s">
        <v>9</v>
      </c>
      <c r="D31" s="27" t="s">
        <v>37</v>
      </c>
      <c r="E31" s="27">
        <v>2013</v>
      </c>
    </row>
    <row r="32" spans="1:6" ht="15" customHeight="1" x14ac:dyDescent="0.25">
      <c r="A32" s="11">
        <v>8</v>
      </c>
      <c r="B32" s="26" t="s">
        <v>8</v>
      </c>
      <c r="C32" s="26" t="s">
        <v>9</v>
      </c>
      <c r="D32" s="25" t="s">
        <v>127</v>
      </c>
      <c r="E32" s="27">
        <v>2012</v>
      </c>
    </row>
    <row r="33" spans="1:7" ht="15" customHeight="1" x14ac:dyDescent="0.25">
      <c r="A33" s="11">
        <v>9</v>
      </c>
      <c r="B33" s="26" t="s">
        <v>7</v>
      </c>
      <c r="C33" s="26" t="s">
        <v>10</v>
      </c>
      <c r="D33" s="27" t="s">
        <v>128</v>
      </c>
      <c r="E33" s="27">
        <v>2013</v>
      </c>
    </row>
    <row r="34" spans="1:7" ht="15" customHeight="1" x14ac:dyDescent="0.25">
      <c r="A34" s="11">
        <v>10</v>
      </c>
      <c r="B34" s="26" t="s">
        <v>19</v>
      </c>
      <c r="C34" s="26" t="s">
        <v>20</v>
      </c>
      <c r="D34" s="27" t="s">
        <v>129</v>
      </c>
      <c r="E34" s="27">
        <v>2014</v>
      </c>
    </row>
    <row r="35" spans="1:7" ht="15" customHeight="1" x14ac:dyDescent="0.25">
      <c r="A35" s="11">
        <v>11</v>
      </c>
      <c r="B35" s="26" t="s">
        <v>19</v>
      </c>
      <c r="C35" s="26" t="s">
        <v>20</v>
      </c>
      <c r="D35" s="25" t="s">
        <v>130</v>
      </c>
      <c r="E35" s="27">
        <v>2013</v>
      </c>
    </row>
    <row r="36" spans="1:7" ht="15" customHeight="1" x14ac:dyDescent="0.25">
      <c r="A36" s="11">
        <v>12</v>
      </c>
      <c r="B36" s="26" t="s">
        <v>131</v>
      </c>
      <c r="C36" s="26" t="s">
        <v>132</v>
      </c>
      <c r="D36" s="27" t="s">
        <v>133</v>
      </c>
      <c r="E36" s="27">
        <v>2014</v>
      </c>
    </row>
    <row r="37" spans="1:7" s="38" customFormat="1" ht="15" customHeight="1" x14ac:dyDescent="0.25">
      <c r="A37" s="35"/>
      <c r="B37" s="36" t="s">
        <v>1</v>
      </c>
      <c r="C37" s="36" t="s">
        <v>4</v>
      </c>
      <c r="D37" s="37" t="s">
        <v>125</v>
      </c>
      <c r="E37" s="37" t="s">
        <v>139</v>
      </c>
    </row>
    <row r="38" spans="1:7" ht="29.25" customHeight="1" x14ac:dyDescent="0.25"/>
    <row r="39" spans="1:7" ht="25.5" customHeight="1" x14ac:dyDescent="0.25">
      <c r="A39" s="30" t="s">
        <v>138</v>
      </c>
      <c r="B39" s="31"/>
      <c r="C39" s="31"/>
      <c r="D39" s="31"/>
      <c r="E39" s="32"/>
    </row>
    <row r="40" spans="1:7" ht="24" x14ac:dyDescent="0.25">
      <c r="A40" s="2"/>
      <c r="B40" s="33" t="s">
        <v>0</v>
      </c>
      <c r="C40" s="34"/>
      <c r="D40" s="8" t="s">
        <v>2</v>
      </c>
      <c r="E40" s="9" t="s">
        <v>3</v>
      </c>
    </row>
    <row r="41" spans="1:7" ht="15" customHeight="1" x14ac:dyDescent="0.25">
      <c r="A41" s="2"/>
      <c r="B41" s="2"/>
      <c r="C41" s="2"/>
      <c r="D41" s="2"/>
      <c r="E41" s="10">
        <f>COUNTIF(E42:E47,"&lt;=2011")</f>
        <v>4</v>
      </c>
    </row>
    <row r="42" spans="1:7" s="12" customFormat="1" ht="15" customHeight="1" x14ac:dyDescent="0.25">
      <c r="A42" s="15">
        <v>1</v>
      </c>
      <c r="B42" s="26" t="s">
        <v>8</v>
      </c>
      <c r="C42" s="26" t="s">
        <v>9</v>
      </c>
      <c r="D42" s="27" t="s">
        <v>134</v>
      </c>
      <c r="E42" s="27">
        <v>2011</v>
      </c>
      <c r="G42" s="6"/>
    </row>
    <row r="43" spans="1:7" s="12" customFormat="1" ht="15" customHeight="1" x14ac:dyDescent="0.25">
      <c r="A43" s="11">
        <v>2</v>
      </c>
      <c r="B43" s="26" t="s">
        <v>7</v>
      </c>
      <c r="C43" s="26" t="s">
        <v>10</v>
      </c>
      <c r="D43" s="25" t="s">
        <v>135</v>
      </c>
      <c r="E43" s="27">
        <v>2009</v>
      </c>
      <c r="F43" s="4"/>
    </row>
    <row r="44" spans="1:7" ht="15" customHeight="1" x14ac:dyDescent="0.25">
      <c r="A44" s="11">
        <v>3</v>
      </c>
      <c r="B44" s="26" t="s">
        <v>19</v>
      </c>
      <c r="C44" s="26" t="s">
        <v>20</v>
      </c>
      <c r="D44" s="25" t="s">
        <v>136</v>
      </c>
      <c r="E44" s="27">
        <v>2007</v>
      </c>
    </row>
    <row r="45" spans="1:7" ht="15" customHeight="1" x14ac:dyDescent="0.25">
      <c r="A45" s="11">
        <v>4</v>
      </c>
      <c r="B45" s="26" t="s">
        <v>19</v>
      </c>
      <c r="C45" s="26" t="s">
        <v>20</v>
      </c>
      <c r="D45" s="27" t="s">
        <v>137</v>
      </c>
      <c r="E45" s="27">
        <v>2011</v>
      </c>
    </row>
    <row r="46" spans="1:7" ht="15" customHeight="1" x14ac:dyDescent="0.25"/>
  </sheetData>
  <sortState xmlns:xlrd2="http://schemas.microsoft.com/office/spreadsheetml/2017/richdata2" ref="A25:F36">
    <sortCondition ref="A25:A36"/>
  </sortState>
  <mergeCells count="10">
    <mergeCell ref="A1:E1"/>
    <mergeCell ref="B2:C2"/>
    <mergeCell ref="A39:E39"/>
    <mergeCell ref="B40:C40"/>
    <mergeCell ref="B23:C23"/>
    <mergeCell ref="A7:E7"/>
    <mergeCell ref="B8:C8"/>
    <mergeCell ref="A16:E16"/>
    <mergeCell ref="B17:C17"/>
    <mergeCell ref="A22:E22"/>
  </mergeCells>
  <dataValidations count="1">
    <dataValidation type="list" allowBlank="1" showInputMessage="1" showErrorMessage="1" sqref="G42" xr:uid="{2110299D-EA8F-426C-A121-922084CD8B2D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78"/>
  <sheetViews>
    <sheetView topLeftCell="A40" zoomScale="90" zoomScaleNormal="90" workbookViewId="0">
      <selection activeCell="F56" sqref="F56"/>
    </sheetView>
  </sheetViews>
  <sheetFormatPr defaultColWidth="9.109375" defaultRowHeight="13.2" x14ac:dyDescent="0.25"/>
  <cols>
    <col min="1" max="1" width="4.5546875" style="1" customWidth="1"/>
    <col min="2" max="2" width="7.77734375" style="1" customWidth="1"/>
    <col min="3" max="3" width="32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7" ht="25.5" customHeight="1" x14ac:dyDescent="0.25">
      <c r="A1" s="30" t="s">
        <v>83</v>
      </c>
      <c r="B1" s="31"/>
      <c r="C1" s="31"/>
      <c r="D1" s="31"/>
      <c r="E1" s="32"/>
    </row>
    <row r="2" spans="1:7" ht="24" x14ac:dyDescent="0.25">
      <c r="A2" s="2"/>
      <c r="B2" s="33" t="s">
        <v>0</v>
      </c>
      <c r="C2" s="34"/>
      <c r="D2" s="8" t="s">
        <v>2</v>
      </c>
      <c r="E2" s="9" t="s">
        <v>3</v>
      </c>
    </row>
    <row r="3" spans="1:7" ht="15" customHeight="1" x14ac:dyDescent="0.25">
      <c r="A3" s="2"/>
      <c r="B3" s="2"/>
      <c r="C3" s="2"/>
      <c r="D3" s="2"/>
      <c r="E3" s="10">
        <f>COUNTIF(E4:E5,"&lt;=2017")</f>
        <v>1</v>
      </c>
    </row>
    <row r="4" spans="1:7" s="12" customFormat="1" ht="15" customHeight="1" x14ac:dyDescent="0.25">
      <c r="A4" s="11">
        <v>1</v>
      </c>
      <c r="B4" s="26" t="s">
        <v>57</v>
      </c>
      <c r="C4" s="26" t="s">
        <v>58</v>
      </c>
      <c r="D4" s="25" t="s">
        <v>84</v>
      </c>
      <c r="E4" s="27">
        <v>2012</v>
      </c>
      <c r="F4" s="4"/>
    </row>
    <row r="5" spans="1:7" ht="24.75" customHeight="1" x14ac:dyDescent="0.25"/>
    <row r="6" spans="1:7" ht="25.5" customHeight="1" x14ac:dyDescent="0.25">
      <c r="A6" s="30" t="s">
        <v>85</v>
      </c>
      <c r="B6" s="31"/>
      <c r="C6" s="31"/>
      <c r="D6" s="31"/>
      <c r="E6" s="32"/>
    </row>
    <row r="7" spans="1:7" ht="24" x14ac:dyDescent="0.25">
      <c r="A7" s="2"/>
      <c r="B7" s="33" t="s">
        <v>0</v>
      </c>
      <c r="C7" s="34"/>
      <c r="D7" s="8" t="s">
        <v>2</v>
      </c>
      <c r="E7" s="9" t="s">
        <v>3</v>
      </c>
    </row>
    <row r="8" spans="1:7" ht="15" customHeight="1" x14ac:dyDescent="0.25">
      <c r="A8" s="2"/>
      <c r="B8" s="2"/>
      <c r="C8" s="2"/>
      <c r="D8" s="2"/>
      <c r="E8" s="10">
        <f>COUNTIF(E9:E18,"2017")+COUNTIF(E9:E18,"2016")+COUNTIF(E9:E18,"2015")</f>
        <v>10</v>
      </c>
    </row>
    <row r="9" spans="1:7" ht="15" customHeight="1" x14ac:dyDescent="0.25">
      <c r="A9" s="16">
        <v>1</v>
      </c>
      <c r="B9" s="18" t="s">
        <v>1</v>
      </c>
      <c r="C9" s="18" t="s">
        <v>4</v>
      </c>
      <c r="D9" s="18" t="s">
        <v>42</v>
      </c>
      <c r="E9" s="18">
        <v>2016</v>
      </c>
      <c r="G9" s="12"/>
    </row>
    <row r="10" spans="1:7" s="12" customFormat="1" ht="15" customHeight="1" x14ac:dyDescent="0.25">
      <c r="A10" s="16">
        <v>2</v>
      </c>
      <c r="B10" s="26" t="s">
        <v>1</v>
      </c>
      <c r="C10" s="26" t="s">
        <v>4</v>
      </c>
      <c r="D10" s="25" t="s">
        <v>59</v>
      </c>
      <c r="E10" s="27">
        <v>2015</v>
      </c>
      <c r="F10" s="1"/>
      <c r="G10" s="1"/>
    </row>
    <row r="11" spans="1:7" ht="15.75" customHeight="1" x14ac:dyDescent="0.25">
      <c r="A11" s="16">
        <v>3</v>
      </c>
      <c r="B11" s="18" t="s">
        <v>1</v>
      </c>
      <c r="C11" s="18" t="s">
        <v>4</v>
      </c>
      <c r="D11" s="18" t="s">
        <v>43</v>
      </c>
      <c r="E11" s="18">
        <v>2016</v>
      </c>
      <c r="G11" s="12"/>
    </row>
    <row r="12" spans="1:7" ht="15" customHeight="1" x14ac:dyDescent="0.25">
      <c r="A12" s="16">
        <v>4</v>
      </c>
      <c r="B12" s="26" t="s">
        <v>86</v>
      </c>
      <c r="C12" s="26" t="s">
        <v>87</v>
      </c>
      <c r="D12" s="27" t="s">
        <v>88</v>
      </c>
      <c r="E12" s="27">
        <v>2016</v>
      </c>
      <c r="F12" s="12"/>
      <c r="G12" s="12"/>
    </row>
    <row r="13" spans="1:7" s="12" customFormat="1" ht="15" customHeight="1" x14ac:dyDescent="0.25">
      <c r="A13" s="16">
        <v>5</v>
      </c>
      <c r="B13" s="26" t="s">
        <v>5</v>
      </c>
      <c r="C13" s="26" t="s">
        <v>6</v>
      </c>
      <c r="D13" s="25" t="s">
        <v>89</v>
      </c>
      <c r="E13" s="27">
        <v>2015</v>
      </c>
      <c r="F13" s="1"/>
      <c r="G13" s="1"/>
    </row>
    <row r="14" spans="1:7" s="12" customFormat="1" ht="15" customHeight="1" x14ac:dyDescent="0.25">
      <c r="A14" s="16">
        <v>6</v>
      </c>
      <c r="B14" s="26" t="s">
        <v>5</v>
      </c>
      <c r="C14" s="26" t="s">
        <v>6</v>
      </c>
      <c r="D14" s="25" t="s">
        <v>90</v>
      </c>
      <c r="E14" s="27">
        <v>2015</v>
      </c>
      <c r="F14" s="1"/>
      <c r="G14" s="1"/>
    </row>
    <row r="15" spans="1:7" ht="15.75" customHeight="1" x14ac:dyDescent="0.25">
      <c r="A15" s="16">
        <v>7</v>
      </c>
      <c r="B15" s="18" t="s">
        <v>5</v>
      </c>
      <c r="C15" s="18" t="s">
        <v>6</v>
      </c>
      <c r="D15" s="18" t="s">
        <v>91</v>
      </c>
      <c r="E15" s="18">
        <v>2017</v>
      </c>
      <c r="G15" s="12"/>
    </row>
    <row r="16" spans="1:7" ht="15" customHeight="1" x14ac:dyDescent="0.25">
      <c r="A16" s="16">
        <v>8</v>
      </c>
      <c r="B16" s="26" t="s">
        <v>19</v>
      </c>
      <c r="C16" s="26" t="s">
        <v>20</v>
      </c>
      <c r="D16" s="27" t="s">
        <v>41</v>
      </c>
      <c r="E16" s="27">
        <v>2015</v>
      </c>
      <c r="F16" s="12"/>
      <c r="G16" s="12"/>
    </row>
    <row r="17" spans="1:7" s="12" customFormat="1" ht="15" customHeight="1" x14ac:dyDescent="0.25">
      <c r="A17" s="16">
        <v>9</v>
      </c>
      <c r="B17" s="26" t="s">
        <v>19</v>
      </c>
      <c r="C17" s="26" t="s">
        <v>20</v>
      </c>
      <c r="D17" s="25" t="s">
        <v>44</v>
      </c>
      <c r="E17" s="27">
        <v>2016</v>
      </c>
      <c r="F17" s="1"/>
      <c r="G17" s="1"/>
    </row>
    <row r="18" spans="1:7" ht="15" customHeight="1" x14ac:dyDescent="0.25">
      <c r="A18" s="16">
        <v>10</v>
      </c>
      <c r="B18" s="26" t="s">
        <v>19</v>
      </c>
      <c r="C18" s="26" t="s">
        <v>20</v>
      </c>
      <c r="D18" s="27" t="s">
        <v>46</v>
      </c>
      <c r="E18" s="27">
        <v>2016</v>
      </c>
    </row>
    <row r="19" spans="1:7" ht="24.75" customHeight="1" x14ac:dyDescent="0.25"/>
    <row r="20" spans="1:7" ht="25.5" customHeight="1" x14ac:dyDescent="0.25">
      <c r="A20" s="30" t="s">
        <v>92</v>
      </c>
      <c r="B20" s="31"/>
      <c r="C20" s="31"/>
      <c r="D20" s="31"/>
      <c r="E20" s="32"/>
    </row>
    <row r="21" spans="1:7" ht="24" x14ac:dyDescent="0.25">
      <c r="A21" s="2"/>
      <c r="B21" s="33" t="s">
        <v>0</v>
      </c>
      <c r="C21" s="34"/>
      <c r="D21" s="8" t="s">
        <v>2</v>
      </c>
      <c r="E21" s="9" t="s">
        <v>3</v>
      </c>
    </row>
    <row r="22" spans="1:7" ht="15" customHeight="1" x14ac:dyDescent="0.25">
      <c r="A22" s="2"/>
      <c r="B22" s="2"/>
      <c r="C22" s="2"/>
      <c r="D22" s="2"/>
      <c r="E22" s="10">
        <f>COUNTIF(E23:E40,"2014")+COUNTIF(E23:E40,"2013")+COUNTIF(E23:E40,"2012")</f>
        <v>18</v>
      </c>
    </row>
    <row r="23" spans="1:7" ht="15" customHeight="1" x14ac:dyDescent="0.25">
      <c r="A23" s="2">
        <v>1</v>
      </c>
      <c r="B23" s="27" t="s">
        <v>60</v>
      </c>
      <c r="C23" s="27" t="s">
        <v>61</v>
      </c>
      <c r="D23" s="27" t="s">
        <v>93</v>
      </c>
      <c r="E23" s="27">
        <v>2013</v>
      </c>
    </row>
    <row r="24" spans="1:7" s="12" customFormat="1" ht="15" customHeight="1" x14ac:dyDescent="0.25">
      <c r="A24" s="2">
        <v>2</v>
      </c>
      <c r="B24" s="26" t="s">
        <v>60</v>
      </c>
      <c r="C24" s="26" t="s">
        <v>61</v>
      </c>
      <c r="D24" s="27" t="s">
        <v>94</v>
      </c>
      <c r="E24" s="27">
        <v>2014</v>
      </c>
    </row>
    <row r="25" spans="1:7" s="12" customFormat="1" ht="15" customHeight="1" x14ac:dyDescent="0.25">
      <c r="A25" s="2">
        <v>3</v>
      </c>
      <c r="B25" s="26" t="s">
        <v>1</v>
      </c>
      <c r="C25" s="26" t="s">
        <v>4</v>
      </c>
      <c r="D25" s="27" t="s">
        <v>30</v>
      </c>
      <c r="E25" s="27">
        <v>2012</v>
      </c>
    </row>
    <row r="26" spans="1:7" s="12" customFormat="1" ht="15" customHeight="1" x14ac:dyDescent="0.25">
      <c r="A26" s="2">
        <v>4</v>
      </c>
      <c r="B26" s="26" t="s">
        <v>1</v>
      </c>
      <c r="C26" s="26" t="s">
        <v>4</v>
      </c>
      <c r="D26" s="27" t="s">
        <v>31</v>
      </c>
      <c r="E26" s="27">
        <v>2012</v>
      </c>
    </row>
    <row r="27" spans="1:7" s="12" customFormat="1" ht="15" customHeight="1" x14ac:dyDescent="0.25">
      <c r="A27" s="2">
        <v>5</v>
      </c>
      <c r="B27" s="26" t="s">
        <v>1</v>
      </c>
      <c r="C27" s="26" t="s">
        <v>4</v>
      </c>
      <c r="D27" s="25" t="s">
        <v>13</v>
      </c>
      <c r="E27" s="25">
        <v>2014</v>
      </c>
    </row>
    <row r="28" spans="1:7" s="12" customFormat="1" ht="15" customHeight="1" x14ac:dyDescent="0.25">
      <c r="A28" s="2">
        <v>6</v>
      </c>
      <c r="B28" s="26" t="s">
        <v>1</v>
      </c>
      <c r="C28" s="26" t="s">
        <v>4</v>
      </c>
      <c r="D28" s="27" t="s">
        <v>33</v>
      </c>
      <c r="E28" s="27">
        <v>2012</v>
      </c>
    </row>
    <row r="29" spans="1:7" s="12" customFormat="1" ht="15" customHeight="1" x14ac:dyDescent="0.25">
      <c r="A29" s="2">
        <v>7</v>
      </c>
      <c r="B29" s="26" t="s">
        <v>8</v>
      </c>
      <c r="C29" s="26" t="s">
        <v>9</v>
      </c>
      <c r="D29" s="27" t="s">
        <v>95</v>
      </c>
      <c r="E29" s="27">
        <v>2014</v>
      </c>
    </row>
    <row r="30" spans="1:7" s="12" customFormat="1" ht="15" customHeight="1" x14ac:dyDescent="0.25">
      <c r="A30" s="2">
        <v>8</v>
      </c>
      <c r="B30" s="26" t="s">
        <v>8</v>
      </c>
      <c r="C30" s="26" t="s">
        <v>9</v>
      </c>
      <c r="D30" s="25" t="s">
        <v>96</v>
      </c>
      <c r="E30" s="25">
        <v>2012</v>
      </c>
    </row>
    <row r="31" spans="1:7" s="12" customFormat="1" ht="15" customHeight="1" x14ac:dyDescent="0.25">
      <c r="A31" s="2">
        <v>9</v>
      </c>
      <c r="B31" s="26" t="s">
        <v>86</v>
      </c>
      <c r="C31" s="26" t="s">
        <v>87</v>
      </c>
      <c r="D31" s="27" t="s">
        <v>97</v>
      </c>
      <c r="E31" s="27">
        <v>2014</v>
      </c>
    </row>
    <row r="32" spans="1:7" s="12" customFormat="1" ht="15" customHeight="1" x14ac:dyDescent="0.25">
      <c r="A32" s="2">
        <v>10</v>
      </c>
      <c r="B32" s="26" t="s">
        <v>7</v>
      </c>
      <c r="C32" s="26" t="s">
        <v>10</v>
      </c>
      <c r="D32" s="27" t="s">
        <v>98</v>
      </c>
      <c r="E32" s="27">
        <v>2014</v>
      </c>
    </row>
    <row r="33" spans="1:5" s="12" customFormat="1" ht="15" customHeight="1" x14ac:dyDescent="0.25">
      <c r="A33" s="2">
        <v>11</v>
      </c>
      <c r="B33" s="26" t="s">
        <v>7</v>
      </c>
      <c r="C33" s="26" t="s">
        <v>10</v>
      </c>
      <c r="D33" s="27" t="s">
        <v>99</v>
      </c>
      <c r="E33" s="27">
        <v>2013</v>
      </c>
    </row>
    <row r="34" spans="1:5" s="12" customFormat="1" ht="15" customHeight="1" x14ac:dyDescent="0.25">
      <c r="A34" s="2">
        <v>12</v>
      </c>
      <c r="B34" s="26" t="s">
        <v>7</v>
      </c>
      <c r="C34" s="26" t="s">
        <v>10</v>
      </c>
      <c r="D34" s="27" t="s">
        <v>38</v>
      </c>
      <c r="E34" s="27">
        <v>2014</v>
      </c>
    </row>
    <row r="35" spans="1:5" s="12" customFormat="1" ht="15" customHeight="1" x14ac:dyDescent="0.25">
      <c r="A35" s="2">
        <v>13</v>
      </c>
      <c r="B35" s="26" t="s">
        <v>7</v>
      </c>
      <c r="C35" s="26" t="s">
        <v>10</v>
      </c>
      <c r="D35" s="25" t="s">
        <v>100</v>
      </c>
      <c r="E35" s="25">
        <v>2014</v>
      </c>
    </row>
    <row r="36" spans="1:5" s="12" customFormat="1" ht="15" customHeight="1" x14ac:dyDescent="0.25">
      <c r="A36" s="2">
        <v>14</v>
      </c>
      <c r="B36" s="26" t="s">
        <v>7</v>
      </c>
      <c r="C36" s="26" t="s">
        <v>10</v>
      </c>
      <c r="D36" s="27" t="s">
        <v>39</v>
      </c>
      <c r="E36" s="27">
        <v>2014</v>
      </c>
    </row>
    <row r="37" spans="1:5" s="12" customFormat="1" ht="15" customHeight="1" x14ac:dyDescent="0.25">
      <c r="A37" s="2">
        <v>15</v>
      </c>
      <c r="B37" s="26" t="s">
        <v>7</v>
      </c>
      <c r="C37" s="26" t="s">
        <v>10</v>
      </c>
      <c r="D37" s="27" t="s">
        <v>40</v>
      </c>
      <c r="E37" s="27">
        <v>2014</v>
      </c>
    </row>
    <row r="38" spans="1:5" s="12" customFormat="1" ht="15" customHeight="1" x14ac:dyDescent="0.25">
      <c r="A38" s="2">
        <v>16</v>
      </c>
      <c r="B38" s="26" t="s">
        <v>19</v>
      </c>
      <c r="C38" s="26" t="s">
        <v>20</v>
      </c>
      <c r="D38" s="25" t="s">
        <v>47</v>
      </c>
      <c r="E38" s="25">
        <v>2014</v>
      </c>
    </row>
    <row r="39" spans="1:5" s="12" customFormat="1" ht="15" customHeight="1" x14ac:dyDescent="0.25">
      <c r="A39" s="2">
        <v>17</v>
      </c>
      <c r="B39" s="26" t="s">
        <v>19</v>
      </c>
      <c r="C39" s="26" t="s">
        <v>20</v>
      </c>
      <c r="D39" s="27" t="s">
        <v>29</v>
      </c>
      <c r="E39" s="27">
        <v>2013</v>
      </c>
    </row>
    <row r="40" spans="1:5" s="12" customFormat="1" ht="15" customHeight="1" x14ac:dyDescent="0.25">
      <c r="A40" s="2">
        <v>18</v>
      </c>
      <c r="B40" s="26" t="s">
        <v>19</v>
      </c>
      <c r="C40" s="26" t="s">
        <v>20</v>
      </c>
      <c r="D40" s="27" t="s">
        <v>49</v>
      </c>
      <c r="E40" s="27">
        <v>2014</v>
      </c>
    </row>
    <row r="41" spans="1:5" ht="24.75" customHeight="1" x14ac:dyDescent="0.25"/>
    <row r="42" spans="1:5" ht="25.5" customHeight="1" x14ac:dyDescent="0.25">
      <c r="A42" s="30" t="s">
        <v>101</v>
      </c>
      <c r="B42" s="31"/>
      <c r="C42" s="31"/>
      <c r="D42" s="31"/>
      <c r="E42" s="32"/>
    </row>
    <row r="43" spans="1:5" ht="24" x14ac:dyDescent="0.25">
      <c r="A43" s="2"/>
      <c r="B43" s="33" t="s">
        <v>0</v>
      </c>
      <c r="C43" s="34"/>
      <c r="D43" s="8" t="s">
        <v>2</v>
      </c>
      <c r="E43" s="9" t="s">
        <v>3</v>
      </c>
    </row>
    <row r="44" spans="1:5" ht="15" customHeight="1" x14ac:dyDescent="0.25">
      <c r="A44" s="2"/>
      <c r="B44" s="2"/>
      <c r="C44" s="2"/>
      <c r="D44" s="2"/>
      <c r="E44" s="10">
        <f>COUNTIF(E45:E65,"&lt;=2011")</f>
        <v>12</v>
      </c>
    </row>
    <row r="45" spans="1:5" ht="15" customHeight="1" x14ac:dyDescent="0.25">
      <c r="A45" s="2">
        <v>1</v>
      </c>
      <c r="B45" s="27" t="s">
        <v>60</v>
      </c>
      <c r="C45" s="27" t="s">
        <v>61</v>
      </c>
      <c r="D45" s="27" t="s">
        <v>62</v>
      </c>
      <c r="E45" s="27">
        <v>2011</v>
      </c>
    </row>
    <row r="46" spans="1:5" ht="15" customHeight="1" x14ac:dyDescent="0.25">
      <c r="A46" s="2">
        <v>2</v>
      </c>
      <c r="B46" s="27" t="s">
        <v>60</v>
      </c>
      <c r="C46" s="27" t="s">
        <v>61</v>
      </c>
      <c r="D46" s="27" t="s">
        <v>102</v>
      </c>
      <c r="E46" s="27">
        <v>2011</v>
      </c>
    </row>
    <row r="47" spans="1:5" ht="15" customHeight="1" x14ac:dyDescent="0.25">
      <c r="A47" s="2">
        <v>3</v>
      </c>
      <c r="B47" s="27" t="s">
        <v>60</v>
      </c>
      <c r="C47" s="27" t="s">
        <v>61</v>
      </c>
      <c r="D47" s="27" t="s">
        <v>63</v>
      </c>
      <c r="E47" s="27">
        <v>2010</v>
      </c>
    </row>
    <row r="48" spans="1:5" ht="15" customHeight="1" x14ac:dyDescent="0.25">
      <c r="A48" s="2">
        <v>4</v>
      </c>
      <c r="B48" s="27" t="s">
        <v>60</v>
      </c>
      <c r="C48" s="27" t="s">
        <v>61</v>
      </c>
      <c r="D48" s="27" t="s">
        <v>64</v>
      </c>
      <c r="E48" s="27">
        <v>2010</v>
      </c>
    </row>
    <row r="49" spans="1:7" ht="15" customHeight="1" x14ac:dyDescent="0.25">
      <c r="A49" s="2">
        <v>5</v>
      </c>
      <c r="B49" s="27" t="s">
        <v>60</v>
      </c>
      <c r="C49" s="27" t="s">
        <v>61</v>
      </c>
      <c r="D49" s="27" t="s">
        <v>103</v>
      </c>
      <c r="E49" s="27">
        <v>2011</v>
      </c>
    </row>
    <row r="50" spans="1:7" ht="15" customHeight="1" x14ac:dyDescent="0.25">
      <c r="A50" s="2">
        <v>6</v>
      </c>
      <c r="B50" s="27" t="s">
        <v>1</v>
      </c>
      <c r="C50" s="27" t="s">
        <v>4</v>
      </c>
      <c r="D50" s="27" t="s">
        <v>32</v>
      </c>
      <c r="E50" s="27">
        <v>2011</v>
      </c>
    </row>
    <row r="51" spans="1:7" ht="15" customHeight="1" x14ac:dyDescent="0.25">
      <c r="A51" s="2">
        <v>7</v>
      </c>
      <c r="B51" s="27" t="s">
        <v>8</v>
      </c>
      <c r="C51" s="27" t="s">
        <v>9</v>
      </c>
      <c r="D51" s="27" t="s">
        <v>104</v>
      </c>
      <c r="E51" s="27">
        <v>2010</v>
      </c>
    </row>
    <row r="52" spans="1:7" ht="15" customHeight="1" x14ac:dyDescent="0.25">
      <c r="A52" s="2">
        <v>8</v>
      </c>
      <c r="B52" s="27" t="s">
        <v>8</v>
      </c>
      <c r="C52" s="27" t="s">
        <v>9</v>
      </c>
      <c r="D52" s="27" t="s">
        <v>105</v>
      </c>
      <c r="E52" s="27">
        <v>2009</v>
      </c>
    </row>
    <row r="53" spans="1:7" ht="15" customHeight="1" x14ac:dyDescent="0.25">
      <c r="A53" s="2">
        <v>9</v>
      </c>
      <c r="B53" s="27" t="s">
        <v>57</v>
      </c>
      <c r="C53" s="27" t="s">
        <v>58</v>
      </c>
      <c r="D53" s="27" t="s">
        <v>106</v>
      </c>
      <c r="E53" s="27">
        <v>2011</v>
      </c>
    </row>
    <row r="54" spans="1:7" ht="15" customHeight="1" x14ac:dyDescent="0.25">
      <c r="A54" s="2">
        <v>10</v>
      </c>
      <c r="B54" s="27" t="s">
        <v>57</v>
      </c>
      <c r="C54" s="27" t="s">
        <v>58</v>
      </c>
      <c r="D54" s="27" t="s">
        <v>107</v>
      </c>
      <c r="E54" s="27">
        <v>2010</v>
      </c>
    </row>
    <row r="55" spans="1:7" ht="15" customHeight="1" x14ac:dyDescent="0.25">
      <c r="A55" s="2">
        <v>11</v>
      </c>
      <c r="B55" s="27" t="s">
        <v>57</v>
      </c>
      <c r="C55" s="27" t="s">
        <v>58</v>
      </c>
      <c r="D55" s="27" t="s">
        <v>108</v>
      </c>
      <c r="E55" s="27">
        <v>2011</v>
      </c>
    </row>
    <row r="56" spans="1:7" s="12" customFormat="1" ht="15" customHeight="1" x14ac:dyDescent="0.25">
      <c r="A56" s="2">
        <v>12</v>
      </c>
      <c r="B56" s="26" t="s">
        <v>19</v>
      </c>
      <c r="C56" s="26" t="s">
        <v>20</v>
      </c>
      <c r="D56" s="27" t="s">
        <v>109</v>
      </c>
      <c r="E56" s="27">
        <v>2010</v>
      </c>
      <c r="G56" s="6"/>
    </row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25"/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</sheetData>
  <sortState xmlns:xlrd2="http://schemas.microsoft.com/office/spreadsheetml/2017/richdata2" ref="A24:G40">
    <sortCondition ref="A24:A40"/>
  </sortState>
  <mergeCells count="8">
    <mergeCell ref="A1:E1"/>
    <mergeCell ref="B2:C2"/>
    <mergeCell ref="B43:C43"/>
    <mergeCell ref="A6:E6"/>
    <mergeCell ref="B7:C7"/>
    <mergeCell ref="A20:E20"/>
    <mergeCell ref="B21:C21"/>
    <mergeCell ref="A42:E42"/>
  </mergeCells>
  <phoneticPr fontId="4" type="noConversion"/>
  <dataValidations disablePrompts="1" count="1">
    <dataValidation type="list" allowBlank="1" showInputMessage="1" showErrorMessage="1" sqref="G56" xr:uid="{BDB67185-4501-4E05-B9BD-20AD440BCD7E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35"/>
  <sheetViews>
    <sheetView tabSelected="1" topLeftCell="A13" zoomScale="90" zoomScaleNormal="90" workbookViewId="0">
      <selection activeCell="A26" sqref="A26:XFD26"/>
    </sheetView>
  </sheetViews>
  <sheetFormatPr defaultColWidth="9.109375" defaultRowHeight="13.2" x14ac:dyDescent="0.25"/>
  <cols>
    <col min="1" max="1" width="4.5546875" style="1" customWidth="1"/>
    <col min="2" max="2" width="7.88671875" style="1" customWidth="1"/>
    <col min="3" max="3" width="29.8867187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7" ht="25.5" customHeight="1" x14ac:dyDescent="0.25">
      <c r="A1" s="30" t="s">
        <v>76</v>
      </c>
      <c r="B1" s="31"/>
      <c r="C1" s="31"/>
      <c r="D1" s="31"/>
      <c r="E1" s="32"/>
    </row>
    <row r="2" spans="1:7" ht="24" x14ac:dyDescent="0.25">
      <c r="A2" s="2"/>
      <c r="B2" s="33" t="s">
        <v>0</v>
      </c>
      <c r="C2" s="34"/>
      <c r="D2" s="8" t="s">
        <v>2</v>
      </c>
      <c r="E2" s="9" t="s">
        <v>3</v>
      </c>
    </row>
    <row r="3" spans="1:7" ht="15" customHeight="1" x14ac:dyDescent="0.25">
      <c r="A3" s="2"/>
      <c r="B3" s="2"/>
      <c r="C3" s="2"/>
      <c r="D3" s="2"/>
      <c r="E3" s="10">
        <f>COUNTIF(E4:E7,"&lt;=2016")</f>
        <v>3</v>
      </c>
    </row>
    <row r="4" spans="1:7" s="12" customFormat="1" ht="15" customHeight="1" x14ac:dyDescent="0.25">
      <c r="A4" s="11">
        <v>1</v>
      </c>
      <c r="B4" s="26" t="s">
        <v>7</v>
      </c>
      <c r="C4" s="26" t="s">
        <v>10</v>
      </c>
      <c r="D4" s="25" t="s">
        <v>54</v>
      </c>
      <c r="E4" s="27">
        <v>2010</v>
      </c>
      <c r="F4" s="4"/>
    </row>
    <row r="5" spans="1:7" s="12" customFormat="1" ht="15" customHeight="1" x14ac:dyDescent="0.25">
      <c r="A5" s="11">
        <v>2</v>
      </c>
      <c r="B5" s="26" t="s">
        <v>5</v>
      </c>
      <c r="C5" s="26" t="s">
        <v>6</v>
      </c>
      <c r="D5" s="25" t="s">
        <v>52</v>
      </c>
      <c r="E5" s="27">
        <v>2013</v>
      </c>
      <c r="F5" s="4"/>
    </row>
    <row r="6" spans="1:7" s="12" customFormat="1" ht="15" customHeight="1" x14ac:dyDescent="0.25">
      <c r="A6" s="11">
        <v>3</v>
      </c>
      <c r="B6" s="26" t="s">
        <v>5</v>
      </c>
      <c r="C6" s="26" t="s">
        <v>6</v>
      </c>
      <c r="D6" s="25" t="s">
        <v>53</v>
      </c>
      <c r="E6" s="27">
        <v>2013</v>
      </c>
      <c r="F6" s="4"/>
    </row>
    <row r="7" spans="1:7" ht="24.75" customHeight="1" x14ac:dyDescent="0.25"/>
    <row r="8" spans="1:7" ht="25.5" customHeight="1" x14ac:dyDescent="0.25">
      <c r="A8" s="30" t="s">
        <v>77</v>
      </c>
      <c r="B8" s="31"/>
      <c r="C8" s="31"/>
      <c r="D8" s="31"/>
      <c r="E8" s="32"/>
    </row>
    <row r="9" spans="1:7" ht="24" x14ac:dyDescent="0.25">
      <c r="A9" s="2"/>
      <c r="B9" s="33" t="s">
        <v>0</v>
      </c>
      <c r="C9" s="34"/>
      <c r="D9" s="8" t="s">
        <v>2</v>
      </c>
      <c r="E9" s="9" t="s">
        <v>3</v>
      </c>
    </row>
    <row r="10" spans="1:7" ht="15" customHeight="1" x14ac:dyDescent="0.25">
      <c r="A10" s="2"/>
      <c r="B10" s="2"/>
      <c r="C10" s="2"/>
      <c r="D10" s="2"/>
      <c r="E10" s="10">
        <f>COUNTIF(E11:E15,"2016")+COUNTIF(E11:E15,"2015")+COUNTIF(E11:E15,"2014")</f>
        <v>4</v>
      </c>
    </row>
    <row r="11" spans="1:7" ht="15" customHeight="1" x14ac:dyDescent="0.25">
      <c r="A11" s="16">
        <v>1</v>
      </c>
      <c r="B11" s="18" t="s">
        <v>1</v>
      </c>
      <c r="C11" s="18" t="s">
        <v>4</v>
      </c>
      <c r="D11" s="18" t="s">
        <v>23</v>
      </c>
      <c r="E11" s="18">
        <v>2014</v>
      </c>
      <c r="G11" s="12"/>
    </row>
    <row r="12" spans="1:7" ht="15.75" customHeight="1" x14ac:dyDescent="0.25">
      <c r="A12" s="16">
        <v>2</v>
      </c>
      <c r="B12" s="18" t="s">
        <v>1</v>
      </c>
      <c r="C12" s="18" t="s">
        <v>4</v>
      </c>
      <c r="D12" s="18" t="s">
        <v>12</v>
      </c>
      <c r="E12" s="18">
        <v>2014</v>
      </c>
      <c r="G12" s="12"/>
    </row>
    <row r="13" spans="1:7" ht="15" customHeight="1" x14ac:dyDescent="0.25">
      <c r="A13" s="16">
        <v>3</v>
      </c>
      <c r="B13" s="18" t="s">
        <v>5</v>
      </c>
      <c r="C13" s="18" t="s">
        <v>6</v>
      </c>
      <c r="D13" s="18" t="s">
        <v>55</v>
      </c>
      <c r="E13" s="18">
        <v>2015</v>
      </c>
      <c r="G13" s="12"/>
    </row>
    <row r="14" spans="1:7" ht="15.75" customHeight="1" x14ac:dyDescent="0.25">
      <c r="A14" s="16">
        <v>4</v>
      </c>
      <c r="B14" s="18" t="s">
        <v>19</v>
      </c>
      <c r="C14" s="18" t="s">
        <v>20</v>
      </c>
      <c r="D14" s="18" t="s">
        <v>48</v>
      </c>
      <c r="E14" s="18">
        <v>2015</v>
      </c>
      <c r="G14" s="12"/>
    </row>
    <row r="15" spans="1:7" ht="27.75" customHeight="1" x14ac:dyDescent="0.25">
      <c r="A15" s="23"/>
      <c r="B15" s="24"/>
      <c r="C15" s="22"/>
      <c r="D15" s="22"/>
      <c r="E15" s="21"/>
    </row>
    <row r="16" spans="1:7" ht="25.5" customHeight="1" x14ac:dyDescent="0.25">
      <c r="A16" s="30" t="s">
        <v>80</v>
      </c>
      <c r="B16" s="31"/>
      <c r="C16" s="31"/>
      <c r="D16" s="31"/>
      <c r="E16" s="32"/>
    </row>
    <row r="17" spans="1:7" ht="24" x14ac:dyDescent="0.25">
      <c r="A17" s="2"/>
      <c r="B17" s="33" t="s">
        <v>0</v>
      </c>
      <c r="C17" s="34"/>
      <c r="D17" s="8" t="s">
        <v>2</v>
      </c>
      <c r="E17" s="9" t="s">
        <v>3</v>
      </c>
    </row>
    <row r="18" spans="1:7" ht="15" customHeight="1" x14ac:dyDescent="0.25">
      <c r="A18" s="2"/>
      <c r="B18" s="2"/>
      <c r="C18" s="2"/>
      <c r="D18" s="2"/>
      <c r="E18" s="10">
        <f>COUNTIF(E19:E27,"2013")+COUNTIF(E19:E27,"2012")+COUNTIF(E19:E27,"2011")</f>
        <v>7</v>
      </c>
    </row>
    <row r="19" spans="1:7" ht="15" customHeight="1" x14ac:dyDescent="0.25">
      <c r="A19" s="16">
        <v>1</v>
      </c>
      <c r="B19" s="18" t="s">
        <v>8</v>
      </c>
      <c r="C19" s="18" t="s">
        <v>9</v>
      </c>
      <c r="D19" s="18" t="s">
        <v>34</v>
      </c>
      <c r="E19" s="18">
        <v>2012</v>
      </c>
      <c r="G19" s="12"/>
    </row>
    <row r="20" spans="1:7" ht="15.75" customHeight="1" x14ac:dyDescent="0.25">
      <c r="A20" s="16">
        <v>2</v>
      </c>
      <c r="B20" s="18" t="s">
        <v>8</v>
      </c>
      <c r="C20" s="18" t="s">
        <v>9</v>
      </c>
      <c r="D20" s="18" t="s">
        <v>36</v>
      </c>
      <c r="E20" s="18">
        <v>2011</v>
      </c>
      <c r="G20" s="12"/>
    </row>
    <row r="21" spans="1:7" ht="15.75" customHeight="1" x14ac:dyDescent="0.25">
      <c r="A21" s="16">
        <v>3</v>
      </c>
      <c r="B21" s="18" t="s">
        <v>8</v>
      </c>
      <c r="C21" s="18" t="s">
        <v>9</v>
      </c>
      <c r="D21" s="18" t="s">
        <v>78</v>
      </c>
      <c r="E21" s="18">
        <v>2012</v>
      </c>
      <c r="G21" s="12"/>
    </row>
    <row r="22" spans="1:7" s="12" customFormat="1" ht="15" customHeight="1" x14ac:dyDescent="0.25">
      <c r="A22" s="16">
        <v>4</v>
      </c>
      <c r="B22" s="26" t="s">
        <v>7</v>
      </c>
      <c r="C22" s="26" t="s">
        <v>10</v>
      </c>
      <c r="D22" s="27" t="s">
        <v>50</v>
      </c>
      <c r="E22" s="27">
        <v>2011</v>
      </c>
    </row>
    <row r="23" spans="1:7" ht="15" customHeight="1" x14ac:dyDescent="0.25">
      <c r="A23" s="16">
        <v>5</v>
      </c>
      <c r="B23" s="18" t="s">
        <v>5</v>
      </c>
      <c r="C23" s="18" t="s">
        <v>6</v>
      </c>
      <c r="D23" s="18" t="s">
        <v>79</v>
      </c>
      <c r="E23" s="18">
        <v>2012</v>
      </c>
      <c r="G23" s="12"/>
    </row>
    <row r="24" spans="1:7" ht="15.75" customHeight="1" x14ac:dyDescent="0.25">
      <c r="A24" s="16">
        <v>6</v>
      </c>
      <c r="B24" s="18" t="s">
        <v>5</v>
      </c>
      <c r="C24" s="18" t="s">
        <v>6</v>
      </c>
      <c r="D24" s="18" t="s">
        <v>24</v>
      </c>
      <c r="E24" s="18">
        <v>2013</v>
      </c>
      <c r="G24" s="12"/>
    </row>
    <row r="25" spans="1:7" ht="15" customHeight="1" x14ac:dyDescent="0.25">
      <c r="A25" s="16">
        <v>7</v>
      </c>
      <c r="B25" s="18" t="s">
        <v>5</v>
      </c>
      <c r="C25" s="18" t="s">
        <v>6</v>
      </c>
      <c r="D25" s="18" t="s">
        <v>27</v>
      </c>
      <c r="E25" s="18">
        <v>2013</v>
      </c>
      <c r="G25" s="12"/>
    </row>
    <row r="26" spans="1:7" s="38" customFormat="1" ht="15.75" customHeight="1" x14ac:dyDescent="0.25">
      <c r="A26" s="35"/>
      <c r="B26" s="37" t="s">
        <v>19</v>
      </c>
      <c r="C26" s="37" t="s">
        <v>20</v>
      </c>
      <c r="D26" s="37" t="s">
        <v>18</v>
      </c>
      <c r="E26" s="37" t="s">
        <v>140</v>
      </c>
    </row>
    <row r="27" spans="1:7" ht="27.75" customHeight="1" x14ac:dyDescent="0.25">
      <c r="A27" s="23"/>
      <c r="B27" s="24"/>
      <c r="C27" s="22"/>
      <c r="D27" s="22"/>
      <c r="E27" s="21"/>
    </row>
    <row r="28" spans="1:7" ht="25.5" customHeight="1" x14ac:dyDescent="0.25">
      <c r="A28" s="30" t="s">
        <v>82</v>
      </c>
      <c r="B28" s="31"/>
      <c r="C28" s="31"/>
      <c r="D28" s="31"/>
      <c r="E28" s="32"/>
    </row>
    <row r="29" spans="1:7" ht="24" x14ac:dyDescent="0.25">
      <c r="A29" s="2"/>
      <c r="B29" s="33" t="s">
        <v>0</v>
      </c>
      <c r="C29" s="34"/>
      <c r="D29" s="8" t="s">
        <v>2</v>
      </c>
      <c r="E29" s="9" t="s">
        <v>3</v>
      </c>
    </row>
    <row r="30" spans="1:7" ht="15.75" customHeight="1" x14ac:dyDescent="0.25">
      <c r="A30" s="2"/>
      <c r="B30" s="2"/>
      <c r="C30" s="2"/>
      <c r="D30" s="2"/>
      <c r="E30" s="10">
        <f>COUNTIF(E31:E36,"&lt;=2010")</f>
        <v>5</v>
      </c>
    </row>
    <row r="31" spans="1:7" ht="15" customHeight="1" x14ac:dyDescent="0.25">
      <c r="A31" s="2">
        <v>1</v>
      </c>
      <c r="B31" s="26" t="s">
        <v>60</v>
      </c>
      <c r="C31" s="26" t="s">
        <v>61</v>
      </c>
      <c r="D31" s="25" t="s">
        <v>81</v>
      </c>
      <c r="E31" s="25">
        <v>2007</v>
      </c>
    </row>
    <row r="32" spans="1:7" ht="15" customHeight="1" x14ac:dyDescent="0.25">
      <c r="A32" s="2">
        <v>2</v>
      </c>
      <c r="B32" s="26" t="s">
        <v>1</v>
      </c>
      <c r="C32" s="26" t="s">
        <v>4</v>
      </c>
      <c r="D32" s="25" t="s">
        <v>22</v>
      </c>
      <c r="E32" s="25">
        <v>2010</v>
      </c>
    </row>
    <row r="33" spans="1:5" ht="15" customHeight="1" x14ac:dyDescent="0.25">
      <c r="A33" s="2">
        <v>3</v>
      </c>
      <c r="B33" s="26" t="s">
        <v>1</v>
      </c>
      <c r="C33" s="26" t="s">
        <v>4</v>
      </c>
      <c r="D33" s="25" t="s">
        <v>11</v>
      </c>
      <c r="E33" s="25">
        <v>2010</v>
      </c>
    </row>
    <row r="34" spans="1:5" ht="15" customHeight="1" x14ac:dyDescent="0.25">
      <c r="A34" s="2">
        <v>4</v>
      </c>
      <c r="B34" s="26" t="s">
        <v>7</v>
      </c>
      <c r="C34" s="26" t="s">
        <v>10</v>
      </c>
      <c r="D34" s="25" t="s">
        <v>56</v>
      </c>
      <c r="E34" s="25">
        <v>2008</v>
      </c>
    </row>
    <row r="35" spans="1:5" ht="15" customHeight="1" x14ac:dyDescent="0.25">
      <c r="A35" s="2">
        <v>5</v>
      </c>
      <c r="B35" s="26" t="s">
        <v>7</v>
      </c>
      <c r="C35" s="26" t="s">
        <v>10</v>
      </c>
      <c r="D35" s="25" t="s">
        <v>15</v>
      </c>
      <c r="E35" s="25">
        <v>2009</v>
      </c>
    </row>
  </sheetData>
  <sortState xmlns:xlrd2="http://schemas.microsoft.com/office/spreadsheetml/2017/richdata2" ref="B15:E28">
    <sortCondition ref="C15:C28"/>
    <sortCondition ref="B15:B28"/>
  </sortState>
  <mergeCells count="8">
    <mergeCell ref="B29:C29"/>
    <mergeCell ref="A16:E16"/>
    <mergeCell ref="B17:C17"/>
    <mergeCell ref="A1:E1"/>
    <mergeCell ref="B2:C2"/>
    <mergeCell ref="A8:E8"/>
    <mergeCell ref="B9:C9"/>
    <mergeCell ref="A28:E28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21"/>
  <sheetViews>
    <sheetView zoomScale="90" zoomScaleNormal="90" zoomScaleSheetLayoutView="90" workbookViewId="0">
      <selection activeCell="B11" sqref="B11:E16"/>
    </sheetView>
  </sheetViews>
  <sheetFormatPr defaultColWidth="9.109375" defaultRowHeight="13.2" x14ac:dyDescent="0.25"/>
  <cols>
    <col min="1" max="1" width="4.5546875" style="1" customWidth="1"/>
    <col min="2" max="2" width="7.5546875" style="1" customWidth="1"/>
    <col min="3" max="4" width="30.6640625" style="1" customWidth="1"/>
    <col min="5" max="5" width="10.33203125" style="14" customWidth="1"/>
    <col min="6" max="16384" width="9.109375" style="1"/>
  </cols>
  <sheetData>
    <row r="1" spans="1:7" ht="25.5" customHeight="1" x14ac:dyDescent="0.25">
      <c r="A1" s="30" t="s">
        <v>75</v>
      </c>
      <c r="B1" s="31"/>
      <c r="C1" s="31"/>
      <c r="D1" s="31"/>
      <c r="E1" s="32"/>
    </row>
    <row r="2" spans="1:7" ht="24" x14ac:dyDescent="0.25">
      <c r="A2" s="2"/>
      <c r="B2" s="33" t="s">
        <v>0</v>
      </c>
      <c r="C2" s="34"/>
      <c r="D2" s="8" t="s">
        <v>2</v>
      </c>
      <c r="E2" s="9" t="s">
        <v>3</v>
      </c>
      <c r="G2" s="17"/>
    </row>
    <row r="3" spans="1:7" ht="15" customHeight="1" x14ac:dyDescent="0.25">
      <c r="A3" s="2"/>
      <c r="B3" s="2"/>
      <c r="C3" s="2"/>
      <c r="D3" s="2"/>
      <c r="E3" s="10">
        <f>COUNTIF(E4:E7,"2015")+COUNTIF(E4:E7,"2014")+COUNTIF(E4:E7,"2013")</f>
        <v>3</v>
      </c>
      <c r="G3" s="17"/>
    </row>
    <row r="4" spans="1:7" s="12" customFormat="1" ht="15" customHeight="1" x14ac:dyDescent="0.25">
      <c r="A4" s="15">
        <v>1</v>
      </c>
      <c r="B4" s="5" t="s">
        <v>1</v>
      </c>
      <c r="C4" s="5" t="s">
        <v>4</v>
      </c>
      <c r="D4" s="18" t="s">
        <v>16</v>
      </c>
      <c r="E4" s="3">
        <v>2013</v>
      </c>
    </row>
    <row r="5" spans="1:7" s="12" customFormat="1" ht="15" customHeight="1" x14ac:dyDescent="0.25">
      <c r="A5" s="15">
        <v>2</v>
      </c>
      <c r="B5" s="5" t="s">
        <v>5</v>
      </c>
      <c r="C5" s="5" t="s">
        <v>6</v>
      </c>
      <c r="D5" s="18" t="s">
        <v>25</v>
      </c>
      <c r="E5" s="3">
        <v>2014</v>
      </c>
    </row>
    <row r="6" spans="1:7" ht="15" customHeight="1" x14ac:dyDescent="0.25">
      <c r="A6" s="15">
        <v>3</v>
      </c>
      <c r="B6" s="19" t="s">
        <v>5</v>
      </c>
      <c r="C6" s="20" t="s">
        <v>6</v>
      </c>
      <c r="D6" s="18" t="s">
        <v>26</v>
      </c>
      <c r="E6" s="3">
        <v>2014</v>
      </c>
    </row>
    <row r="7" spans="1:7" ht="29.25" customHeight="1" x14ac:dyDescent="0.25">
      <c r="G7" s="7"/>
    </row>
    <row r="8" spans="1:7" ht="25.5" customHeight="1" x14ac:dyDescent="0.25">
      <c r="A8" s="30" t="s">
        <v>74</v>
      </c>
      <c r="B8" s="31"/>
      <c r="C8" s="31"/>
      <c r="D8" s="31"/>
      <c r="E8" s="32"/>
    </row>
    <row r="9" spans="1:7" ht="24" x14ac:dyDescent="0.25">
      <c r="A9" s="2"/>
      <c r="B9" s="33" t="s">
        <v>0</v>
      </c>
      <c r="C9" s="34"/>
      <c r="D9" s="8" t="s">
        <v>2</v>
      </c>
      <c r="E9" s="9" t="s">
        <v>3</v>
      </c>
      <c r="G9" s="17"/>
    </row>
    <row r="10" spans="1:7" ht="15" customHeight="1" x14ac:dyDescent="0.25">
      <c r="A10" s="2"/>
      <c r="B10" s="2"/>
      <c r="C10" s="2"/>
      <c r="D10" s="2"/>
      <c r="E10" s="10">
        <f>COUNTIF(E11:E16,"2012")+COUNTIF(E11:E16,"2011")+COUNTIF(E11:E16,"2010")</f>
        <v>6</v>
      </c>
      <c r="G10" s="17"/>
    </row>
    <row r="11" spans="1:7" s="12" customFormat="1" ht="15.75" customHeight="1" x14ac:dyDescent="0.25">
      <c r="A11" s="15">
        <v>1</v>
      </c>
      <c r="B11" s="5" t="s">
        <v>1</v>
      </c>
      <c r="C11" s="5" t="s">
        <v>4</v>
      </c>
      <c r="D11" s="18" t="s">
        <v>72</v>
      </c>
      <c r="E11" s="3">
        <v>2011</v>
      </c>
    </row>
    <row r="12" spans="1:7" ht="15" customHeight="1" x14ac:dyDescent="0.25">
      <c r="A12" s="15">
        <v>2</v>
      </c>
      <c r="B12" s="19" t="s">
        <v>1</v>
      </c>
      <c r="C12" s="20" t="s">
        <v>4</v>
      </c>
      <c r="D12" s="18" t="s">
        <v>21</v>
      </c>
      <c r="E12" s="3">
        <v>2011</v>
      </c>
    </row>
    <row r="13" spans="1:7" ht="15.75" customHeight="1" x14ac:dyDescent="0.25">
      <c r="A13" s="15">
        <v>3</v>
      </c>
      <c r="B13" s="26" t="s">
        <v>1</v>
      </c>
      <c r="C13" s="26" t="s">
        <v>4</v>
      </c>
      <c r="D13" s="25" t="s">
        <v>14</v>
      </c>
      <c r="E13" s="25">
        <v>2012</v>
      </c>
    </row>
    <row r="14" spans="1:7" ht="15" customHeight="1" x14ac:dyDescent="0.25">
      <c r="A14" s="15">
        <v>4</v>
      </c>
      <c r="B14" s="19" t="s">
        <v>7</v>
      </c>
      <c r="C14" s="20" t="s">
        <v>10</v>
      </c>
      <c r="D14" s="18" t="s">
        <v>51</v>
      </c>
      <c r="E14" s="3">
        <v>2011</v>
      </c>
    </row>
    <row r="15" spans="1:7" ht="15.75" customHeight="1" x14ac:dyDescent="0.25">
      <c r="A15" s="15">
        <v>5</v>
      </c>
      <c r="B15" s="26" t="s">
        <v>19</v>
      </c>
      <c r="C15" s="26" t="s">
        <v>20</v>
      </c>
      <c r="D15" s="25" t="s">
        <v>73</v>
      </c>
      <c r="E15" s="25">
        <v>2010</v>
      </c>
    </row>
    <row r="16" spans="1:7" ht="15.75" customHeight="1" x14ac:dyDescent="0.25">
      <c r="A16" s="15">
        <v>6</v>
      </c>
      <c r="B16" s="26" t="s">
        <v>19</v>
      </c>
      <c r="C16" s="26" t="s">
        <v>20</v>
      </c>
      <c r="D16" s="25" t="s">
        <v>28</v>
      </c>
      <c r="E16" s="25">
        <v>2010</v>
      </c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</sheetData>
  <mergeCells count="4">
    <mergeCell ref="A1:E1"/>
    <mergeCell ref="B2:C2"/>
    <mergeCell ref="A8:E8"/>
    <mergeCell ref="B9:C9"/>
  </mergeCells>
  <phoneticPr fontId="4" type="noConversion"/>
  <dataValidations disablePrompts="1" count="1">
    <dataValidation type="list" allowBlank="1" showInputMessage="1" showErrorMessage="1" sqref="G7" xr:uid="{00000000-0002-0000-0500-000000000000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0"/>
  <sheetViews>
    <sheetView zoomScale="90" zoomScaleNormal="90" workbookViewId="0">
      <selection activeCell="A13" sqref="A13"/>
    </sheetView>
  </sheetViews>
  <sheetFormatPr defaultColWidth="9.109375" defaultRowHeight="13.2" x14ac:dyDescent="0.25"/>
  <cols>
    <col min="1" max="1" width="4.5546875" style="1" customWidth="1"/>
    <col min="2" max="2" width="8.21875" style="1" customWidth="1"/>
    <col min="3" max="3" width="35.5546875" style="1" customWidth="1"/>
    <col min="4" max="4" width="30.109375" style="1" customWidth="1"/>
    <col min="5" max="5" width="10.6640625" style="1" customWidth="1"/>
    <col min="6" max="16384" width="9.109375" style="1"/>
  </cols>
  <sheetData>
    <row r="1" spans="1:7" ht="25.5" customHeight="1" x14ac:dyDescent="0.25">
      <c r="A1" s="30" t="s">
        <v>68</v>
      </c>
      <c r="B1" s="31"/>
      <c r="C1" s="31"/>
      <c r="D1" s="31"/>
      <c r="E1" s="32"/>
    </row>
    <row r="2" spans="1:7" ht="24" x14ac:dyDescent="0.25">
      <c r="A2" s="2"/>
      <c r="B2" s="33" t="s">
        <v>0</v>
      </c>
      <c r="C2" s="34"/>
      <c r="D2" s="8" t="s">
        <v>2</v>
      </c>
      <c r="E2" s="9" t="s">
        <v>3</v>
      </c>
      <c r="G2" s="17"/>
    </row>
    <row r="3" spans="1:7" ht="15" customHeight="1" x14ac:dyDescent="0.25">
      <c r="A3" s="2"/>
      <c r="B3" s="2"/>
      <c r="C3" s="2"/>
      <c r="D3" s="2"/>
      <c r="E3" s="10">
        <f>COUNTIF(E4:E8,"2014")+COUNTIF(E4:E8,"2013")+COUNTIF(E4:E8,"2012")+COUNTIF(E4:E8,"2011")</f>
        <v>4</v>
      </c>
      <c r="G3" s="17"/>
    </row>
    <row r="4" spans="1:7" ht="15" customHeight="1" x14ac:dyDescent="0.25">
      <c r="A4" s="15">
        <v>1</v>
      </c>
      <c r="B4" s="20" t="s">
        <v>7</v>
      </c>
      <c r="C4" s="18" t="s">
        <v>10</v>
      </c>
      <c r="D4" s="19" t="s">
        <v>17</v>
      </c>
      <c r="E4" s="3">
        <v>2013</v>
      </c>
    </row>
    <row r="5" spans="1:7" ht="15" customHeight="1" x14ac:dyDescent="0.25">
      <c r="A5" s="15">
        <v>2</v>
      </c>
      <c r="B5" s="20" t="s">
        <v>19</v>
      </c>
      <c r="C5" s="18" t="s">
        <v>20</v>
      </c>
      <c r="D5" s="19" t="s">
        <v>69</v>
      </c>
      <c r="E5" s="3">
        <v>2011</v>
      </c>
    </row>
    <row r="6" spans="1:7" ht="15" customHeight="1" x14ac:dyDescent="0.25">
      <c r="A6" s="15">
        <v>3</v>
      </c>
      <c r="B6" s="20" t="s">
        <v>19</v>
      </c>
      <c r="C6" s="18" t="s">
        <v>20</v>
      </c>
      <c r="D6" s="19" t="s">
        <v>70</v>
      </c>
      <c r="E6" s="3">
        <v>2011</v>
      </c>
    </row>
    <row r="7" spans="1:7" ht="15" customHeight="1" x14ac:dyDescent="0.25">
      <c r="A7" s="15">
        <v>4</v>
      </c>
      <c r="B7" s="20" t="s">
        <v>19</v>
      </c>
      <c r="C7" s="18" t="s">
        <v>20</v>
      </c>
      <c r="D7" s="19" t="s">
        <v>71</v>
      </c>
      <c r="E7" s="3">
        <v>2011</v>
      </c>
    </row>
    <row r="8" spans="1:7" ht="29.25" customHeight="1" x14ac:dyDescent="0.25">
      <c r="E8" s="14"/>
      <c r="G8" s="7"/>
    </row>
    <row r="9" spans="1:7" ht="25.5" customHeight="1" x14ac:dyDescent="0.25">
      <c r="A9" s="30" t="s">
        <v>66</v>
      </c>
      <c r="B9" s="31"/>
      <c r="C9" s="31"/>
      <c r="D9" s="31"/>
      <c r="E9" s="32"/>
    </row>
    <row r="10" spans="1:7" ht="24" x14ac:dyDescent="0.25">
      <c r="A10" s="2"/>
      <c r="B10" s="33" t="s">
        <v>0</v>
      </c>
      <c r="C10" s="34"/>
      <c r="D10" s="8" t="s">
        <v>2</v>
      </c>
      <c r="E10" s="9" t="s">
        <v>3</v>
      </c>
    </row>
    <row r="11" spans="1:7" ht="15" customHeight="1" x14ac:dyDescent="0.25">
      <c r="A11" s="2"/>
      <c r="B11" s="13"/>
      <c r="C11" s="2"/>
      <c r="D11" s="2"/>
      <c r="E11" s="10">
        <f>COUNTIF(E12:E21,"&lt;=2010")</f>
        <v>1</v>
      </c>
    </row>
    <row r="12" spans="1:7" ht="15" customHeight="1" x14ac:dyDescent="0.25">
      <c r="A12" s="28">
        <v>1</v>
      </c>
      <c r="B12" s="29" t="s">
        <v>19</v>
      </c>
      <c r="C12" s="26" t="s">
        <v>20</v>
      </c>
      <c r="D12" s="27" t="s">
        <v>67</v>
      </c>
      <c r="E12" s="27">
        <v>2010</v>
      </c>
    </row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mergeCells count="4">
    <mergeCell ref="A9:E9"/>
    <mergeCell ref="B10:C10"/>
    <mergeCell ref="A1:E1"/>
    <mergeCell ref="B2:C2"/>
  </mergeCells>
  <phoneticPr fontId="4" type="noConversion"/>
  <dataValidations count="1">
    <dataValidation type="list" allowBlank="1" showInputMessage="1" showErrorMessage="1" sqref="G8" xr:uid="{06D0C0D9-8DB9-4AEE-BA6A-C8DDAE035FBC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Basic</vt:lpstr>
      <vt:lpstr>1° Deb</vt:lpstr>
      <vt:lpstr>2° Deb</vt:lpstr>
      <vt:lpstr>1° Prof</vt:lpstr>
      <vt:lpstr>2°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Giovanna Damiano</cp:lastModifiedBy>
  <cp:lastPrinted>2019-03-28T09:04:36Z</cp:lastPrinted>
  <dcterms:created xsi:type="dcterms:W3CDTF">2004-01-02T17:09:56Z</dcterms:created>
  <dcterms:modified xsi:type="dcterms:W3CDTF">2025-04-03T17:01:22Z</dcterms:modified>
</cp:coreProperties>
</file>