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Alessandro\Desktop\"/>
    </mc:Choice>
  </mc:AlternateContent>
  <xr:revisionPtr revIDLastSave="0" documentId="13_ncr:1_{04904FAF-2D92-495A-AEFB-20336012A4AD}" xr6:coauthVersionLast="47" xr6:coauthVersionMax="47" xr10:uidLastSave="{00000000-0000-0000-0000-000000000000}"/>
  <bookViews>
    <workbookView xWindow="-108" yWindow="-108" windowWidth="23256" windowHeight="12456" xr2:uid="{00000000-000D-0000-FFFF-FFFF00000000}"/>
  </bookViews>
  <sheets>
    <sheet name="Foglio1" sheetId="1" r:id="rId1"/>
  </sheets>
  <definedNames>
    <definedName name="_xlnm.Print_Area" localSheetId="0">Foglio1!$A$1:$M$67</definedName>
    <definedName name="_xlnm.Print_Titles" localSheetId="0">Foglio1!$1:$7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9" i="1" l="1"/>
  <c r="AA9" i="1"/>
  <c r="AB9" i="1"/>
  <c r="AC9" i="1"/>
  <c r="AD9" i="1"/>
  <c r="AE9" i="1"/>
  <c r="Z10" i="1"/>
  <c r="AA10" i="1"/>
  <c r="AB10" i="1"/>
  <c r="AC10" i="1"/>
  <c r="AD10" i="1"/>
  <c r="AE10" i="1"/>
  <c r="Z11" i="1"/>
  <c r="AA11" i="1"/>
  <c r="AB11" i="1"/>
  <c r="AC11" i="1"/>
  <c r="AD11" i="1"/>
  <c r="AE11" i="1"/>
  <c r="Z12" i="1"/>
  <c r="AA12" i="1"/>
  <c r="AB12" i="1"/>
  <c r="AC12" i="1"/>
  <c r="AD12" i="1"/>
  <c r="AE12" i="1"/>
  <c r="Z13" i="1"/>
  <c r="AA13" i="1"/>
  <c r="AB13" i="1"/>
  <c r="AC13" i="1"/>
  <c r="AD13" i="1"/>
  <c r="AE13" i="1"/>
  <c r="Z14" i="1"/>
  <c r="AA14" i="1"/>
  <c r="AB14" i="1"/>
  <c r="AC14" i="1"/>
  <c r="AD14" i="1"/>
  <c r="AE14" i="1"/>
  <c r="Z15" i="1"/>
  <c r="AA15" i="1"/>
  <c r="AB15" i="1"/>
  <c r="AC15" i="1"/>
  <c r="AD15" i="1"/>
  <c r="AE15" i="1"/>
  <c r="Z16" i="1"/>
  <c r="AA16" i="1"/>
  <c r="AB16" i="1"/>
  <c r="AC16" i="1"/>
  <c r="AD16" i="1"/>
  <c r="AE16" i="1"/>
  <c r="Z17" i="1"/>
  <c r="AA17" i="1"/>
  <c r="AB17" i="1"/>
  <c r="AC17" i="1"/>
  <c r="AD17" i="1"/>
  <c r="AE17" i="1"/>
  <c r="Z18" i="1"/>
  <c r="AA18" i="1"/>
  <c r="AB18" i="1"/>
  <c r="AC18" i="1"/>
  <c r="AD18" i="1"/>
  <c r="AE18" i="1"/>
  <c r="Z19" i="1"/>
  <c r="AA19" i="1"/>
  <c r="AB19" i="1"/>
  <c r="AC19" i="1"/>
  <c r="AD19" i="1"/>
  <c r="AE19" i="1"/>
  <c r="Z20" i="1"/>
  <c r="AA20" i="1"/>
  <c r="AB20" i="1"/>
  <c r="AC20" i="1"/>
  <c r="AD20" i="1"/>
  <c r="AE20" i="1"/>
  <c r="Z21" i="1"/>
  <c r="AA21" i="1"/>
  <c r="AB21" i="1"/>
  <c r="AC21" i="1"/>
  <c r="AD21" i="1"/>
  <c r="AE21" i="1"/>
  <c r="Z22" i="1"/>
  <c r="AA22" i="1"/>
  <c r="AB22" i="1"/>
  <c r="AC22" i="1"/>
  <c r="AD22" i="1"/>
  <c r="AE22" i="1"/>
  <c r="Z23" i="1"/>
  <c r="AA23" i="1"/>
  <c r="AB23" i="1"/>
  <c r="AC23" i="1"/>
  <c r="AD23" i="1"/>
  <c r="AE23" i="1"/>
  <c r="Z24" i="1"/>
  <c r="AA24" i="1"/>
  <c r="AB24" i="1"/>
  <c r="AC24" i="1"/>
  <c r="AD24" i="1"/>
  <c r="AE24" i="1"/>
  <c r="Z25" i="1"/>
  <c r="AA25" i="1"/>
  <c r="AB25" i="1"/>
  <c r="AC25" i="1"/>
  <c r="AD25" i="1"/>
  <c r="AE25" i="1"/>
  <c r="Z26" i="1"/>
  <c r="AA26" i="1"/>
  <c r="AB26" i="1"/>
  <c r="AC26" i="1"/>
  <c r="AD26" i="1"/>
  <c r="AE26" i="1"/>
  <c r="Z27" i="1"/>
  <c r="AA27" i="1"/>
  <c r="AB27" i="1"/>
  <c r="AC27" i="1"/>
  <c r="AD27" i="1"/>
  <c r="AE27" i="1"/>
  <c r="Z28" i="1"/>
  <c r="AA28" i="1"/>
  <c r="AB28" i="1"/>
  <c r="AC28" i="1"/>
  <c r="AD28" i="1"/>
  <c r="AE28" i="1"/>
  <c r="Z29" i="1"/>
  <c r="AA29" i="1"/>
  <c r="AB29" i="1"/>
  <c r="AC29" i="1"/>
  <c r="AD29" i="1"/>
  <c r="AE29" i="1"/>
  <c r="Z30" i="1"/>
  <c r="AA30" i="1"/>
  <c r="AB30" i="1"/>
  <c r="AC30" i="1"/>
  <c r="AD30" i="1"/>
  <c r="AE30" i="1"/>
  <c r="Z31" i="1"/>
  <c r="AA31" i="1"/>
  <c r="AB31" i="1"/>
  <c r="AC31" i="1"/>
  <c r="AD31" i="1"/>
  <c r="AE31" i="1"/>
  <c r="Z32" i="1"/>
  <c r="AA32" i="1"/>
  <c r="AB32" i="1"/>
  <c r="AC32" i="1"/>
  <c r="AD32" i="1"/>
  <c r="AE32" i="1"/>
  <c r="Z33" i="1"/>
  <c r="AA33" i="1"/>
  <c r="AB33" i="1"/>
  <c r="AC33" i="1"/>
  <c r="AD33" i="1"/>
  <c r="AE33" i="1"/>
  <c r="Z34" i="1"/>
  <c r="AA34" i="1"/>
  <c r="AB34" i="1"/>
  <c r="AC34" i="1"/>
  <c r="AD34" i="1"/>
  <c r="AE34" i="1"/>
  <c r="Z35" i="1"/>
  <c r="AA35" i="1"/>
  <c r="AB35" i="1"/>
  <c r="AC35" i="1"/>
  <c r="AD35" i="1"/>
  <c r="AE35" i="1"/>
  <c r="Z36" i="1"/>
  <c r="AA36" i="1"/>
  <c r="AB36" i="1"/>
  <c r="AC36" i="1"/>
  <c r="AD36" i="1"/>
  <c r="AE36" i="1"/>
  <c r="Z37" i="1"/>
  <c r="AA37" i="1"/>
  <c r="AB37" i="1"/>
  <c r="AC37" i="1"/>
  <c r="AD37" i="1"/>
  <c r="AE37" i="1"/>
  <c r="Z38" i="1"/>
  <c r="AA38" i="1"/>
  <c r="AB38" i="1"/>
  <c r="AC38" i="1"/>
  <c r="AD38" i="1"/>
  <c r="AE38" i="1"/>
  <c r="Z39" i="1"/>
  <c r="AA39" i="1"/>
  <c r="AB39" i="1"/>
  <c r="AC39" i="1"/>
  <c r="AD39" i="1"/>
  <c r="AE39" i="1"/>
  <c r="Z40" i="1"/>
  <c r="AA40" i="1"/>
  <c r="AB40" i="1"/>
  <c r="AC40" i="1"/>
  <c r="AD40" i="1"/>
  <c r="AE40" i="1"/>
  <c r="Z41" i="1"/>
  <c r="AA41" i="1"/>
  <c r="AB41" i="1"/>
  <c r="AC41" i="1"/>
  <c r="AD41" i="1"/>
  <c r="AE41" i="1"/>
  <c r="Z42" i="1"/>
  <c r="AA42" i="1"/>
  <c r="AB42" i="1"/>
  <c r="AC42" i="1"/>
  <c r="AD42" i="1"/>
  <c r="AE42" i="1"/>
  <c r="Z43" i="1"/>
  <c r="AA43" i="1"/>
  <c r="AB43" i="1"/>
  <c r="AC43" i="1"/>
  <c r="AD43" i="1"/>
  <c r="AE43" i="1"/>
  <c r="Z44" i="1"/>
  <c r="AA44" i="1"/>
  <c r="AB44" i="1"/>
  <c r="AC44" i="1"/>
  <c r="AD44" i="1"/>
  <c r="AE44" i="1"/>
  <c r="Z45" i="1"/>
  <c r="AA45" i="1"/>
  <c r="AB45" i="1"/>
  <c r="AC45" i="1"/>
  <c r="AD45" i="1"/>
  <c r="AE45" i="1"/>
  <c r="Z46" i="1"/>
  <c r="AA46" i="1"/>
  <c r="AB46" i="1"/>
  <c r="AC46" i="1"/>
  <c r="AD46" i="1"/>
  <c r="AE46" i="1"/>
  <c r="Z47" i="1"/>
  <c r="AA47" i="1"/>
  <c r="AB47" i="1"/>
  <c r="AC47" i="1"/>
  <c r="AD47" i="1"/>
  <c r="AE47" i="1"/>
  <c r="Z48" i="1"/>
  <c r="AA48" i="1"/>
  <c r="AB48" i="1"/>
  <c r="AC48" i="1"/>
  <c r="AD48" i="1"/>
  <c r="AE48" i="1"/>
  <c r="Z49" i="1"/>
  <c r="AA49" i="1"/>
  <c r="AB49" i="1"/>
  <c r="AC49" i="1"/>
  <c r="AD49" i="1"/>
  <c r="AE49" i="1"/>
  <c r="Z50" i="1"/>
  <c r="AA50" i="1"/>
  <c r="AB50" i="1"/>
  <c r="AC50" i="1"/>
  <c r="AD50" i="1"/>
  <c r="AE50" i="1"/>
  <c r="Z51" i="1"/>
  <c r="AA51" i="1"/>
  <c r="AB51" i="1"/>
  <c r="AC51" i="1"/>
  <c r="AD51" i="1"/>
  <c r="AE51" i="1"/>
  <c r="Z52" i="1"/>
  <c r="AA52" i="1"/>
  <c r="AB52" i="1"/>
  <c r="AC52" i="1"/>
  <c r="AD52" i="1"/>
  <c r="AE52" i="1"/>
  <c r="Z53" i="1"/>
  <c r="AA53" i="1"/>
  <c r="AB53" i="1"/>
  <c r="AC53" i="1"/>
  <c r="AD53" i="1"/>
  <c r="AE53" i="1"/>
  <c r="Z54" i="1"/>
  <c r="AA54" i="1"/>
  <c r="AB54" i="1"/>
  <c r="AC54" i="1"/>
  <c r="AD54" i="1"/>
  <c r="AE54" i="1"/>
  <c r="Z55" i="1"/>
  <c r="AA55" i="1"/>
  <c r="AB55" i="1"/>
  <c r="AC55" i="1"/>
  <c r="AD55" i="1"/>
  <c r="AE55" i="1"/>
  <c r="Z56" i="1"/>
  <c r="AA56" i="1"/>
  <c r="AB56" i="1"/>
  <c r="AC56" i="1"/>
  <c r="AD56" i="1"/>
  <c r="AE56" i="1"/>
  <c r="Z57" i="1"/>
  <c r="AA57" i="1"/>
  <c r="AB57" i="1"/>
  <c r="AC57" i="1"/>
  <c r="AD57" i="1"/>
  <c r="AE57" i="1"/>
  <c r="Z58" i="1"/>
  <c r="AA58" i="1"/>
  <c r="AB58" i="1"/>
  <c r="AC58" i="1"/>
  <c r="AD58" i="1"/>
  <c r="AE58" i="1"/>
  <c r="Z59" i="1"/>
  <c r="AA59" i="1"/>
  <c r="AB59" i="1"/>
  <c r="AC59" i="1"/>
  <c r="AD59" i="1"/>
  <c r="AE59" i="1"/>
  <c r="Z60" i="1"/>
  <c r="AA60" i="1"/>
  <c r="AB60" i="1"/>
  <c r="AC60" i="1"/>
  <c r="AD60" i="1"/>
  <c r="AE60" i="1"/>
  <c r="Z61" i="1"/>
  <c r="AA61" i="1"/>
  <c r="AB61" i="1"/>
  <c r="AC61" i="1"/>
  <c r="AD61" i="1"/>
  <c r="AE61" i="1"/>
  <c r="Z62" i="1"/>
  <c r="AA62" i="1"/>
  <c r="AB62" i="1"/>
  <c r="AC62" i="1"/>
  <c r="AD62" i="1"/>
  <c r="AE62" i="1"/>
  <c r="Z63" i="1"/>
  <c r="AA63" i="1"/>
  <c r="AB63" i="1"/>
  <c r="AC63" i="1"/>
  <c r="AD63" i="1"/>
  <c r="AE63" i="1"/>
  <c r="Z64" i="1"/>
  <c r="AA64" i="1"/>
  <c r="AB64" i="1"/>
  <c r="AC64" i="1"/>
  <c r="AD64" i="1"/>
  <c r="AE64" i="1"/>
  <c r="Z65" i="1"/>
  <c r="AA65" i="1"/>
  <c r="AB65" i="1"/>
  <c r="AC65" i="1"/>
  <c r="AD65" i="1"/>
  <c r="AE65" i="1"/>
  <c r="Z66" i="1"/>
  <c r="AA66" i="1"/>
  <c r="AB66" i="1"/>
  <c r="AC66" i="1"/>
  <c r="AD66" i="1"/>
  <c r="AE66" i="1"/>
  <c r="Z67" i="1"/>
  <c r="AA67" i="1"/>
  <c r="AB67" i="1"/>
  <c r="AC67" i="1"/>
  <c r="AD67" i="1"/>
  <c r="AE67" i="1"/>
  <c r="AE8" i="1"/>
  <c r="AB8" i="1"/>
  <c r="AA8" i="1"/>
  <c r="AD8" i="1"/>
  <c r="Z8" i="1"/>
  <c r="AI8" i="1"/>
  <c r="AH8" i="1"/>
  <c r="AG8" i="1"/>
  <c r="AC8" i="1"/>
  <c r="Y8" i="1"/>
  <c r="X8" i="1"/>
  <c r="W8" i="1"/>
  <c r="U8" i="1"/>
  <c r="T8" i="1"/>
  <c r="S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8"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8" i="1"/>
  <c r="AP9" i="1"/>
  <c r="AP10" i="1"/>
  <c r="AP11" i="1"/>
  <c r="AP12" i="1"/>
  <c r="AP13" i="1"/>
  <c r="AP14" i="1"/>
  <c r="AP15" i="1"/>
  <c r="AP16" i="1"/>
  <c r="AP17" i="1"/>
  <c r="AP18" i="1"/>
  <c r="AP19" i="1"/>
  <c r="AP20" i="1"/>
  <c r="U20" i="1"/>
  <c r="AJ20" i="1"/>
  <c r="V55" i="1" l="1"/>
  <c r="V39" i="1"/>
  <c r="V36" i="1"/>
  <c r="V56" i="1"/>
  <c r="V8" i="1"/>
  <c r="AO8" i="1"/>
  <c r="AT67" i="1"/>
  <c r="S9" i="1"/>
  <c r="T9" i="1"/>
  <c r="U9" i="1"/>
  <c r="W9" i="1"/>
  <c r="X9" i="1"/>
  <c r="Y9" i="1"/>
  <c r="AG9" i="1"/>
  <c r="AH9" i="1"/>
  <c r="AI9" i="1"/>
  <c r="AJ9" i="1"/>
  <c r="AK9" i="1"/>
  <c r="S10" i="1"/>
  <c r="T10" i="1"/>
  <c r="U10" i="1"/>
  <c r="W10" i="1"/>
  <c r="V10" i="1" s="1"/>
  <c r="X10" i="1"/>
  <c r="Y10" i="1"/>
  <c r="AG10" i="1"/>
  <c r="AH10" i="1"/>
  <c r="AI10" i="1"/>
  <c r="AJ10" i="1"/>
  <c r="AK10" i="1"/>
  <c r="S11" i="1"/>
  <c r="T11" i="1"/>
  <c r="U11" i="1"/>
  <c r="W11" i="1"/>
  <c r="V11" i="1" s="1"/>
  <c r="X11" i="1"/>
  <c r="Y11" i="1"/>
  <c r="AG11" i="1"/>
  <c r="AH11" i="1"/>
  <c r="AI11" i="1"/>
  <c r="AJ11" i="1"/>
  <c r="AK11" i="1"/>
  <c r="S12" i="1"/>
  <c r="T12" i="1"/>
  <c r="U12" i="1"/>
  <c r="W12" i="1"/>
  <c r="X12" i="1"/>
  <c r="Y12" i="1"/>
  <c r="AG12" i="1"/>
  <c r="AH12" i="1"/>
  <c r="AI12" i="1"/>
  <c r="AJ12" i="1"/>
  <c r="AK12" i="1"/>
  <c r="S13" i="1"/>
  <c r="T13" i="1"/>
  <c r="U13" i="1"/>
  <c r="W13" i="1"/>
  <c r="X13" i="1"/>
  <c r="Y13" i="1"/>
  <c r="AG13" i="1"/>
  <c r="AH13" i="1"/>
  <c r="AI13" i="1"/>
  <c r="AJ13" i="1"/>
  <c r="AK13" i="1"/>
  <c r="S14" i="1"/>
  <c r="T14" i="1"/>
  <c r="U14" i="1"/>
  <c r="W14" i="1"/>
  <c r="X14" i="1"/>
  <c r="Y14" i="1"/>
  <c r="AG14" i="1"/>
  <c r="AH14" i="1"/>
  <c r="AI14" i="1"/>
  <c r="AJ14" i="1"/>
  <c r="AK14" i="1"/>
  <c r="S15" i="1"/>
  <c r="T15" i="1"/>
  <c r="U15" i="1"/>
  <c r="W15" i="1"/>
  <c r="V15" i="1" s="1"/>
  <c r="X15" i="1"/>
  <c r="Y15" i="1"/>
  <c r="AG15" i="1"/>
  <c r="AH15" i="1"/>
  <c r="AI15" i="1"/>
  <c r="AJ15" i="1"/>
  <c r="AK15" i="1"/>
  <c r="S16" i="1"/>
  <c r="T16" i="1"/>
  <c r="U16" i="1"/>
  <c r="W16" i="1"/>
  <c r="V16" i="1" s="1"/>
  <c r="X16" i="1"/>
  <c r="Y16" i="1"/>
  <c r="AG16" i="1"/>
  <c r="AH16" i="1"/>
  <c r="AI16" i="1"/>
  <c r="AJ16" i="1"/>
  <c r="AK16" i="1"/>
  <c r="S17" i="1"/>
  <c r="T17" i="1"/>
  <c r="U17" i="1"/>
  <c r="W17" i="1"/>
  <c r="X17" i="1"/>
  <c r="Y17" i="1"/>
  <c r="AG17" i="1"/>
  <c r="AH17" i="1"/>
  <c r="AI17" i="1"/>
  <c r="AJ17" i="1"/>
  <c r="AK17" i="1"/>
  <c r="S18" i="1"/>
  <c r="T18" i="1"/>
  <c r="U18" i="1"/>
  <c r="W18" i="1"/>
  <c r="V18" i="1" s="1"/>
  <c r="X18" i="1"/>
  <c r="Y18" i="1"/>
  <c r="AG18" i="1"/>
  <c r="AH18" i="1"/>
  <c r="AI18" i="1"/>
  <c r="AJ18" i="1"/>
  <c r="AK18" i="1"/>
  <c r="S19" i="1"/>
  <c r="T19" i="1"/>
  <c r="U19" i="1"/>
  <c r="W19" i="1"/>
  <c r="V19" i="1" s="1"/>
  <c r="X19" i="1"/>
  <c r="Y19" i="1"/>
  <c r="AG19" i="1"/>
  <c r="AH19" i="1"/>
  <c r="AI19" i="1"/>
  <c r="AJ19" i="1"/>
  <c r="AK19" i="1"/>
  <c r="S20" i="1"/>
  <c r="T20" i="1"/>
  <c r="W20" i="1"/>
  <c r="X20" i="1"/>
  <c r="Y20" i="1"/>
  <c r="AG20" i="1"/>
  <c r="AH20" i="1"/>
  <c r="AI20" i="1"/>
  <c r="AK20" i="1"/>
  <c r="S21" i="1"/>
  <c r="T21" i="1"/>
  <c r="U21" i="1"/>
  <c r="W21" i="1"/>
  <c r="X21" i="1"/>
  <c r="Y21" i="1"/>
  <c r="AG21" i="1"/>
  <c r="AH21" i="1"/>
  <c r="AI21" i="1"/>
  <c r="AJ21" i="1"/>
  <c r="AK21" i="1"/>
  <c r="S22" i="1"/>
  <c r="T22" i="1"/>
  <c r="U22" i="1"/>
  <c r="W22" i="1"/>
  <c r="X22" i="1"/>
  <c r="Y22" i="1"/>
  <c r="AG22" i="1"/>
  <c r="AH22" i="1"/>
  <c r="AI22" i="1"/>
  <c r="AJ22" i="1"/>
  <c r="AK22" i="1"/>
  <c r="S23" i="1"/>
  <c r="T23" i="1"/>
  <c r="U23" i="1"/>
  <c r="W23" i="1"/>
  <c r="V23" i="1" s="1"/>
  <c r="X23" i="1"/>
  <c r="Y23" i="1"/>
  <c r="AG23" i="1"/>
  <c r="AH23" i="1"/>
  <c r="AI23" i="1"/>
  <c r="AJ23" i="1"/>
  <c r="AK23" i="1"/>
  <c r="S24" i="1"/>
  <c r="T24" i="1"/>
  <c r="U24" i="1"/>
  <c r="W24" i="1"/>
  <c r="X24" i="1"/>
  <c r="Y24" i="1"/>
  <c r="V24" i="1" s="1"/>
  <c r="AG24" i="1"/>
  <c r="AH24" i="1"/>
  <c r="AI24" i="1"/>
  <c r="AJ24" i="1"/>
  <c r="AK24" i="1"/>
  <c r="S25" i="1"/>
  <c r="T25" i="1"/>
  <c r="U25" i="1"/>
  <c r="W25" i="1"/>
  <c r="V25" i="1" s="1"/>
  <c r="X25" i="1"/>
  <c r="Y25" i="1"/>
  <c r="AG25" i="1"/>
  <c r="AH25" i="1"/>
  <c r="AI25" i="1"/>
  <c r="AJ25" i="1"/>
  <c r="AK25" i="1"/>
  <c r="S26" i="1"/>
  <c r="T26" i="1"/>
  <c r="U26" i="1"/>
  <c r="W26" i="1"/>
  <c r="V26" i="1" s="1"/>
  <c r="X26" i="1"/>
  <c r="Y26" i="1"/>
  <c r="AG26" i="1"/>
  <c r="AH26" i="1"/>
  <c r="AI26" i="1"/>
  <c r="AJ26" i="1"/>
  <c r="AK26" i="1"/>
  <c r="S27" i="1"/>
  <c r="T27" i="1"/>
  <c r="U27" i="1"/>
  <c r="W27" i="1"/>
  <c r="V27" i="1" s="1"/>
  <c r="X27" i="1"/>
  <c r="Y27" i="1"/>
  <c r="AG27" i="1"/>
  <c r="AH27" i="1"/>
  <c r="AI27" i="1"/>
  <c r="AJ27" i="1"/>
  <c r="AK27" i="1"/>
  <c r="S28" i="1"/>
  <c r="T28" i="1"/>
  <c r="U28" i="1"/>
  <c r="W28" i="1"/>
  <c r="V28" i="1" s="1"/>
  <c r="X28" i="1"/>
  <c r="Y28" i="1"/>
  <c r="AG28" i="1"/>
  <c r="AH28" i="1"/>
  <c r="AI28" i="1"/>
  <c r="AJ28" i="1"/>
  <c r="AK28" i="1"/>
  <c r="S29" i="1"/>
  <c r="T29" i="1"/>
  <c r="U29" i="1"/>
  <c r="W29" i="1"/>
  <c r="X29" i="1"/>
  <c r="Y29" i="1"/>
  <c r="AG29" i="1"/>
  <c r="AH29" i="1"/>
  <c r="AI29" i="1"/>
  <c r="AJ29" i="1"/>
  <c r="AK29" i="1"/>
  <c r="S30" i="1"/>
  <c r="T30" i="1"/>
  <c r="U30" i="1"/>
  <c r="W30" i="1"/>
  <c r="V30" i="1" s="1"/>
  <c r="X30" i="1"/>
  <c r="Y30" i="1"/>
  <c r="AG30" i="1"/>
  <c r="AH30" i="1"/>
  <c r="AI30" i="1"/>
  <c r="AJ30" i="1"/>
  <c r="AK30" i="1"/>
  <c r="S31" i="1"/>
  <c r="T31" i="1"/>
  <c r="U31" i="1"/>
  <c r="W31" i="1"/>
  <c r="V31" i="1" s="1"/>
  <c r="X31" i="1"/>
  <c r="Y31" i="1"/>
  <c r="AG31" i="1"/>
  <c r="AH31" i="1"/>
  <c r="AI31" i="1"/>
  <c r="AJ31" i="1"/>
  <c r="AK31" i="1"/>
  <c r="S32" i="1"/>
  <c r="T32" i="1"/>
  <c r="U32" i="1"/>
  <c r="W32" i="1"/>
  <c r="X32" i="1"/>
  <c r="Y32" i="1"/>
  <c r="AG32" i="1"/>
  <c r="AH32" i="1"/>
  <c r="AI32" i="1"/>
  <c r="AJ32" i="1"/>
  <c r="AK32" i="1"/>
  <c r="S33" i="1"/>
  <c r="T33" i="1"/>
  <c r="U33" i="1"/>
  <c r="W33" i="1"/>
  <c r="V33" i="1" s="1"/>
  <c r="X33" i="1"/>
  <c r="Y33" i="1"/>
  <c r="AG33" i="1"/>
  <c r="AH33" i="1"/>
  <c r="AI33" i="1"/>
  <c r="AJ33" i="1"/>
  <c r="AK33" i="1"/>
  <c r="S34" i="1"/>
  <c r="T34" i="1"/>
  <c r="U34" i="1"/>
  <c r="W34" i="1"/>
  <c r="V34" i="1" s="1"/>
  <c r="X34" i="1"/>
  <c r="Y34" i="1"/>
  <c r="AG34" i="1"/>
  <c r="AH34" i="1"/>
  <c r="AI34" i="1"/>
  <c r="AJ34" i="1"/>
  <c r="AK34" i="1"/>
  <c r="S35" i="1"/>
  <c r="T35" i="1"/>
  <c r="U35" i="1"/>
  <c r="W35" i="1"/>
  <c r="V35" i="1" s="1"/>
  <c r="X35" i="1"/>
  <c r="Y35" i="1"/>
  <c r="AG35" i="1"/>
  <c r="AH35" i="1"/>
  <c r="AI35" i="1"/>
  <c r="AJ35" i="1"/>
  <c r="AK35" i="1"/>
  <c r="S36" i="1"/>
  <c r="T36" i="1"/>
  <c r="U36" i="1"/>
  <c r="W36" i="1"/>
  <c r="X36" i="1"/>
  <c r="Y36" i="1"/>
  <c r="AG36" i="1"/>
  <c r="AH36" i="1"/>
  <c r="AI36" i="1"/>
  <c r="AJ36" i="1"/>
  <c r="AK36" i="1"/>
  <c r="S37" i="1"/>
  <c r="T37" i="1"/>
  <c r="U37" i="1"/>
  <c r="W37" i="1"/>
  <c r="X37" i="1"/>
  <c r="Y37" i="1"/>
  <c r="AG37" i="1"/>
  <c r="AH37" i="1"/>
  <c r="AI37" i="1"/>
  <c r="AJ37" i="1"/>
  <c r="AK37" i="1"/>
  <c r="S38" i="1"/>
  <c r="T38" i="1"/>
  <c r="U38" i="1"/>
  <c r="W38" i="1"/>
  <c r="X38" i="1"/>
  <c r="Y38" i="1"/>
  <c r="AG38" i="1"/>
  <c r="AH38" i="1"/>
  <c r="AI38" i="1"/>
  <c r="AJ38" i="1"/>
  <c r="AK38" i="1"/>
  <c r="S39" i="1"/>
  <c r="T39" i="1"/>
  <c r="U39" i="1"/>
  <c r="W39" i="1"/>
  <c r="X39" i="1"/>
  <c r="Y39" i="1"/>
  <c r="AG39" i="1"/>
  <c r="AH39" i="1"/>
  <c r="AI39" i="1"/>
  <c r="AJ39" i="1"/>
  <c r="AK39" i="1"/>
  <c r="S40" i="1"/>
  <c r="T40" i="1"/>
  <c r="U40" i="1"/>
  <c r="W40" i="1"/>
  <c r="X40" i="1"/>
  <c r="Y40" i="1"/>
  <c r="AG40" i="1"/>
  <c r="AH40" i="1"/>
  <c r="AI40" i="1"/>
  <c r="AJ40" i="1"/>
  <c r="AK40" i="1"/>
  <c r="S41" i="1"/>
  <c r="T41" i="1"/>
  <c r="U41" i="1"/>
  <c r="W41" i="1"/>
  <c r="V41" i="1" s="1"/>
  <c r="X41" i="1"/>
  <c r="Y41" i="1"/>
  <c r="AG41" i="1"/>
  <c r="AH41" i="1"/>
  <c r="AI41" i="1"/>
  <c r="AJ41" i="1"/>
  <c r="AK41" i="1"/>
  <c r="S42" i="1"/>
  <c r="T42" i="1"/>
  <c r="U42" i="1"/>
  <c r="W42" i="1"/>
  <c r="X42" i="1"/>
  <c r="Y42" i="1"/>
  <c r="AG42" i="1"/>
  <c r="AH42" i="1"/>
  <c r="AI42" i="1"/>
  <c r="AJ42" i="1"/>
  <c r="AK42" i="1"/>
  <c r="S43" i="1"/>
  <c r="T43" i="1"/>
  <c r="U43" i="1"/>
  <c r="W43" i="1"/>
  <c r="V43" i="1" s="1"/>
  <c r="X43" i="1"/>
  <c r="Y43" i="1"/>
  <c r="AG43" i="1"/>
  <c r="AH43" i="1"/>
  <c r="AI43" i="1"/>
  <c r="AJ43" i="1"/>
  <c r="AK43" i="1"/>
  <c r="S44" i="1"/>
  <c r="T44" i="1"/>
  <c r="U44" i="1"/>
  <c r="W44" i="1"/>
  <c r="X44" i="1"/>
  <c r="Y44" i="1"/>
  <c r="AG44" i="1"/>
  <c r="AH44" i="1"/>
  <c r="AI44" i="1"/>
  <c r="AJ44" i="1"/>
  <c r="AK44" i="1"/>
  <c r="S45" i="1"/>
  <c r="T45" i="1"/>
  <c r="U45" i="1"/>
  <c r="W45" i="1"/>
  <c r="X45" i="1"/>
  <c r="Y45" i="1"/>
  <c r="AG45" i="1"/>
  <c r="AH45" i="1"/>
  <c r="AI45" i="1"/>
  <c r="AJ45" i="1"/>
  <c r="AK45" i="1"/>
  <c r="S46" i="1"/>
  <c r="T46" i="1"/>
  <c r="U46" i="1"/>
  <c r="W46" i="1"/>
  <c r="V46" i="1" s="1"/>
  <c r="X46" i="1"/>
  <c r="Y46" i="1"/>
  <c r="AG46" i="1"/>
  <c r="AH46" i="1"/>
  <c r="AI46" i="1"/>
  <c r="AJ46" i="1"/>
  <c r="AK46" i="1"/>
  <c r="S47" i="1"/>
  <c r="T47" i="1"/>
  <c r="U47" i="1"/>
  <c r="W47" i="1"/>
  <c r="V47" i="1" s="1"/>
  <c r="X47" i="1"/>
  <c r="Y47" i="1"/>
  <c r="AG47" i="1"/>
  <c r="AH47" i="1"/>
  <c r="AI47" i="1"/>
  <c r="AJ47" i="1"/>
  <c r="AK47" i="1"/>
  <c r="S48" i="1"/>
  <c r="T48" i="1"/>
  <c r="U48" i="1"/>
  <c r="W48" i="1"/>
  <c r="V48" i="1" s="1"/>
  <c r="X48" i="1"/>
  <c r="Y48" i="1"/>
  <c r="AG48" i="1"/>
  <c r="AH48" i="1"/>
  <c r="AI48" i="1"/>
  <c r="AJ48" i="1"/>
  <c r="AK48" i="1"/>
  <c r="S49" i="1"/>
  <c r="T49" i="1"/>
  <c r="U49" i="1"/>
  <c r="W49" i="1"/>
  <c r="V49" i="1" s="1"/>
  <c r="X49" i="1"/>
  <c r="Y49" i="1"/>
  <c r="AG49" i="1"/>
  <c r="AH49" i="1"/>
  <c r="AI49" i="1"/>
  <c r="AJ49" i="1"/>
  <c r="AK49" i="1"/>
  <c r="S50" i="1"/>
  <c r="T50" i="1"/>
  <c r="U50" i="1"/>
  <c r="W50" i="1"/>
  <c r="V50" i="1" s="1"/>
  <c r="X50" i="1"/>
  <c r="Y50" i="1"/>
  <c r="AG50" i="1"/>
  <c r="AH50" i="1"/>
  <c r="AI50" i="1"/>
  <c r="AJ50" i="1"/>
  <c r="AK50" i="1"/>
  <c r="S51" i="1"/>
  <c r="T51" i="1"/>
  <c r="U51" i="1"/>
  <c r="W51" i="1"/>
  <c r="V51" i="1" s="1"/>
  <c r="X51" i="1"/>
  <c r="Y51" i="1"/>
  <c r="AG51" i="1"/>
  <c r="AH51" i="1"/>
  <c r="AI51" i="1"/>
  <c r="AJ51" i="1"/>
  <c r="AK51" i="1"/>
  <c r="S52" i="1"/>
  <c r="T52" i="1"/>
  <c r="U52" i="1"/>
  <c r="W52" i="1"/>
  <c r="V52" i="1" s="1"/>
  <c r="X52" i="1"/>
  <c r="Y52" i="1"/>
  <c r="AG52" i="1"/>
  <c r="AH52" i="1"/>
  <c r="AI52" i="1"/>
  <c r="AJ52" i="1"/>
  <c r="AK52" i="1"/>
  <c r="S53" i="1"/>
  <c r="T53" i="1"/>
  <c r="U53" i="1"/>
  <c r="W53" i="1"/>
  <c r="X53" i="1"/>
  <c r="Y53" i="1"/>
  <c r="AG53" i="1"/>
  <c r="AH53" i="1"/>
  <c r="AI53" i="1"/>
  <c r="AJ53" i="1"/>
  <c r="AK53" i="1"/>
  <c r="S54" i="1"/>
  <c r="T54" i="1"/>
  <c r="U54" i="1"/>
  <c r="W54" i="1"/>
  <c r="X54" i="1"/>
  <c r="V54" i="1" s="1"/>
  <c r="Y54" i="1"/>
  <c r="AG54" i="1"/>
  <c r="AH54" i="1"/>
  <c r="AI54" i="1"/>
  <c r="AJ54" i="1"/>
  <c r="AK54" i="1"/>
  <c r="S55" i="1"/>
  <c r="T55" i="1"/>
  <c r="U55" i="1"/>
  <c r="W55" i="1"/>
  <c r="X55" i="1"/>
  <c r="Y55" i="1"/>
  <c r="AG55" i="1"/>
  <c r="AH55" i="1"/>
  <c r="AI55" i="1"/>
  <c r="AJ55" i="1"/>
  <c r="AK55" i="1"/>
  <c r="S56" i="1"/>
  <c r="T56" i="1"/>
  <c r="U56" i="1"/>
  <c r="W56" i="1"/>
  <c r="X56" i="1"/>
  <c r="Y56" i="1"/>
  <c r="AG56" i="1"/>
  <c r="AH56" i="1"/>
  <c r="AI56" i="1"/>
  <c r="AJ56" i="1"/>
  <c r="AK56" i="1"/>
  <c r="S57" i="1"/>
  <c r="T57" i="1"/>
  <c r="U57" i="1"/>
  <c r="W57" i="1"/>
  <c r="V57" i="1" s="1"/>
  <c r="X57" i="1"/>
  <c r="Y57" i="1"/>
  <c r="AG57" i="1"/>
  <c r="AH57" i="1"/>
  <c r="AI57" i="1"/>
  <c r="AJ57" i="1"/>
  <c r="AK57" i="1"/>
  <c r="S58" i="1"/>
  <c r="T58" i="1"/>
  <c r="U58" i="1"/>
  <c r="W58" i="1"/>
  <c r="X58" i="1"/>
  <c r="Y58" i="1"/>
  <c r="AG58" i="1"/>
  <c r="AH58" i="1"/>
  <c r="AI58" i="1"/>
  <c r="AJ58" i="1"/>
  <c r="AK58" i="1"/>
  <c r="S59" i="1"/>
  <c r="T59" i="1"/>
  <c r="U59" i="1"/>
  <c r="W59" i="1"/>
  <c r="V59" i="1" s="1"/>
  <c r="X59" i="1"/>
  <c r="Y59" i="1"/>
  <c r="AG59" i="1"/>
  <c r="AH59" i="1"/>
  <c r="AI59" i="1"/>
  <c r="AJ59" i="1"/>
  <c r="AK59" i="1"/>
  <c r="S60" i="1"/>
  <c r="T60" i="1"/>
  <c r="U60" i="1"/>
  <c r="W60" i="1"/>
  <c r="V60" i="1" s="1"/>
  <c r="X60" i="1"/>
  <c r="Y60" i="1"/>
  <c r="AG60" i="1"/>
  <c r="AH60" i="1"/>
  <c r="AI60" i="1"/>
  <c r="AJ60" i="1"/>
  <c r="AK60" i="1"/>
  <c r="S61" i="1"/>
  <c r="T61" i="1"/>
  <c r="U61" i="1"/>
  <c r="W61" i="1"/>
  <c r="V61" i="1" s="1"/>
  <c r="X61" i="1"/>
  <c r="Y61" i="1"/>
  <c r="AG61" i="1"/>
  <c r="AH61" i="1"/>
  <c r="AI61" i="1"/>
  <c r="AJ61" i="1"/>
  <c r="AK61" i="1"/>
  <c r="S62" i="1"/>
  <c r="T62" i="1"/>
  <c r="U62" i="1"/>
  <c r="W62" i="1"/>
  <c r="V62" i="1" s="1"/>
  <c r="X62" i="1"/>
  <c r="Y62" i="1"/>
  <c r="AG62" i="1"/>
  <c r="AH62" i="1"/>
  <c r="AI62" i="1"/>
  <c r="AJ62" i="1"/>
  <c r="AK62" i="1"/>
  <c r="S63" i="1"/>
  <c r="T63" i="1"/>
  <c r="U63" i="1"/>
  <c r="W63" i="1"/>
  <c r="V63" i="1" s="1"/>
  <c r="X63" i="1"/>
  <c r="Y63" i="1"/>
  <c r="AG63" i="1"/>
  <c r="AH63" i="1"/>
  <c r="AI63" i="1"/>
  <c r="AJ63" i="1"/>
  <c r="AK63" i="1"/>
  <c r="S64" i="1"/>
  <c r="T64" i="1"/>
  <c r="U64" i="1"/>
  <c r="W64" i="1"/>
  <c r="X64" i="1"/>
  <c r="Y64" i="1"/>
  <c r="V64" i="1" s="1"/>
  <c r="AG64" i="1"/>
  <c r="AH64" i="1"/>
  <c r="AI64" i="1"/>
  <c r="AJ64" i="1"/>
  <c r="AK64" i="1"/>
  <c r="S65" i="1"/>
  <c r="T65" i="1"/>
  <c r="U65" i="1"/>
  <c r="W65" i="1"/>
  <c r="V65" i="1" s="1"/>
  <c r="X65" i="1"/>
  <c r="Y65" i="1"/>
  <c r="AG65" i="1"/>
  <c r="AH65" i="1"/>
  <c r="AI65" i="1"/>
  <c r="AJ65" i="1"/>
  <c r="AK65" i="1"/>
  <c r="S66" i="1"/>
  <c r="T66" i="1"/>
  <c r="U66" i="1"/>
  <c r="W66" i="1"/>
  <c r="V66" i="1" s="1"/>
  <c r="X66" i="1"/>
  <c r="Y66" i="1"/>
  <c r="AG66" i="1"/>
  <c r="AH66" i="1"/>
  <c r="AI66" i="1"/>
  <c r="AJ66" i="1"/>
  <c r="AK66" i="1"/>
  <c r="S67" i="1"/>
  <c r="T67" i="1"/>
  <c r="U67" i="1"/>
  <c r="W67" i="1"/>
  <c r="V67" i="1" s="1"/>
  <c r="X67" i="1"/>
  <c r="Y67" i="1"/>
  <c r="AG67" i="1"/>
  <c r="AH67" i="1"/>
  <c r="AI67" i="1"/>
  <c r="AJ67" i="1"/>
  <c r="AK67" i="1"/>
  <c r="AK8" i="1"/>
  <c r="AJ8" i="1"/>
  <c r="V44" i="1" l="1"/>
  <c r="V14" i="1"/>
  <c r="V13" i="1"/>
  <c r="V40" i="1"/>
  <c r="V32" i="1"/>
  <c r="V53" i="1"/>
  <c r="V45" i="1"/>
  <c r="V37" i="1"/>
  <c r="V29" i="1"/>
  <c r="V21" i="1"/>
  <c r="V58" i="1"/>
  <c r="V42" i="1"/>
  <c r="V12" i="1"/>
  <c r="V38" i="1"/>
  <c r="V22" i="1"/>
  <c r="V20" i="1"/>
  <c r="V17" i="1"/>
  <c r="V9" i="1"/>
  <c r="AU8" i="1"/>
  <c r="AF10" i="1"/>
  <c r="R10" i="1"/>
  <c r="AF65" i="1"/>
  <c r="AF42" i="1"/>
  <c r="R42" i="1"/>
  <c r="R54" i="1"/>
  <c r="R34" i="1"/>
  <c r="AF46" i="1"/>
  <c r="R14" i="1"/>
  <c r="R64" i="1"/>
  <c r="AF26" i="1"/>
  <c r="AF38" i="1"/>
  <c r="R38" i="1"/>
  <c r="AF66" i="1"/>
  <c r="AF63" i="1"/>
  <c r="AF54" i="1"/>
  <c r="R22" i="1"/>
  <c r="AF64" i="1"/>
  <c r="AF14" i="1"/>
  <c r="R58" i="1"/>
  <c r="R26" i="1"/>
  <c r="AF62" i="1"/>
  <c r="AF59" i="1"/>
  <c r="AF50" i="1"/>
  <c r="R50" i="1"/>
  <c r="AF18" i="1"/>
  <c r="R18" i="1"/>
  <c r="AF22" i="1"/>
  <c r="AF34" i="1"/>
  <c r="R46" i="1"/>
  <c r="AF58" i="1"/>
  <c r="AF30" i="1"/>
  <c r="R30" i="1"/>
  <c r="AF67" i="1"/>
  <c r="R65" i="1"/>
  <c r="AF61" i="1"/>
  <c r="AF60" i="1"/>
  <c r="R66" i="1"/>
  <c r="AF51" i="1"/>
  <c r="AF47" i="1"/>
  <c r="AF43" i="1"/>
  <c r="AF35" i="1"/>
  <c r="AF31" i="1"/>
  <c r="AF27" i="1"/>
  <c r="AF23" i="1"/>
  <c r="AF19" i="1"/>
  <c r="AF15" i="1"/>
  <c r="AF11" i="1"/>
  <c r="R67" i="1"/>
  <c r="R59" i="1"/>
  <c r="R55" i="1"/>
  <c r="R51" i="1"/>
  <c r="R47" i="1"/>
  <c r="R43" i="1"/>
  <c r="R35" i="1"/>
  <c r="R27" i="1"/>
  <c r="R23" i="1"/>
  <c r="R15" i="1"/>
  <c r="R11" i="1"/>
  <c r="R60" i="1"/>
  <c r="AF52" i="1"/>
  <c r="AF48" i="1"/>
  <c r="AF44" i="1"/>
  <c r="AF40" i="1"/>
  <c r="AF28" i="1"/>
  <c r="AF24" i="1"/>
  <c r="AF16" i="1"/>
  <c r="AF12" i="1"/>
  <c r="R61" i="1"/>
  <c r="R52" i="1"/>
  <c r="R48" i="1"/>
  <c r="R44" i="1"/>
  <c r="R36" i="1"/>
  <c r="R32" i="1"/>
  <c r="R28" i="1"/>
  <c r="R24" i="1"/>
  <c r="R20" i="1"/>
  <c r="R16" i="1"/>
  <c r="R12" i="1"/>
  <c r="R62" i="1"/>
  <c r="AF57" i="1"/>
  <c r="AF53" i="1"/>
  <c r="AF49" i="1"/>
  <c r="AF45" i="1"/>
  <c r="AF41" i="1"/>
  <c r="AF37" i="1"/>
  <c r="AF33" i="1"/>
  <c r="AF29" i="1"/>
  <c r="AF25" i="1"/>
  <c r="AF21" i="1"/>
  <c r="AF17" i="1"/>
  <c r="AF13" i="1"/>
  <c r="AF9" i="1"/>
  <c r="AF55" i="1"/>
  <c r="AF39" i="1"/>
  <c r="R39" i="1"/>
  <c r="R31" i="1"/>
  <c r="R19" i="1"/>
  <c r="AF56" i="1"/>
  <c r="AF36" i="1"/>
  <c r="AF32" i="1"/>
  <c r="AF20" i="1"/>
  <c r="R56" i="1"/>
  <c r="R40" i="1"/>
  <c r="R63" i="1"/>
  <c r="R57" i="1"/>
  <c r="R53" i="1"/>
  <c r="R49" i="1"/>
  <c r="R45" i="1"/>
  <c r="R41" i="1"/>
  <c r="R37" i="1"/>
  <c r="R33" i="1"/>
  <c r="R29" i="1"/>
  <c r="R25" i="1"/>
  <c r="R21" i="1"/>
  <c r="R17" i="1"/>
  <c r="R13" i="1"/>
  <c r="R9" i="1"/>
  <c r="AT9" i="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8" i="1"/>
  <c r="AS8" i="1"/>
  <c r="AR8" i="1"/>
  <c r="AN8" i="1"/>
  <c r="AM8" i="1"/>
  <c r="AO9" i="1"/>
  <c r="AO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M9" i="1"/>
  <c r="AM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R9" i="1"/>
  <c r="AS9" i="1"/>
  <c r="AR10" i="1"/>
  <c r="AS10" i="1"/>
  <c r="AR11" i="1"/>
  <c r="AS11" i="1"/>
  <c r="AR12" i="1"/>
  <c r="AS12" i="1"/>
  <c r="AR13" i="1"/>
  <c r="AS13" i="1"/>
  <c r="AR14" i="1"/>
  <c r="AS14" i="1"/>
  <c r="AR15" i="1"/>
  <c r="AS15" i="1"/>
  <c r="AR16" i="1"/>
  <c r="AS16" i="1"/>
  <c r="AR17" i="1"/>
  <c r="AS17" i="1"/>
  <c r="AR18" i="1"/>
  <c r="AS18" i="1"/>
  <c r="AR19" i="1"/>
  <c r="AS19" i="1"/>
  <c r="AR20" i="1"/>
  <c r="AS20" i="1"/>
  <c r="AR21" i="1"/>
  <c r="AS21" i="1"/>
  <c r="AR22" i="1"/>
  <c r="AS22" i="1"/>
  <c r="AR23" i="1"/>
  <c r="AS23" i="1"/>
  <c r="AR24" i="1"/>
  <c r="AS24" i="1"/>
  <c r="AR25" i="1"/>
  <c r="AS25" i="1"/>
  <c r="AR26" i="1"/>
  <c r="AS26" i="1"/>
  <c r="AR27" i="1"/>
  <c r="AS27" i="1"/>
  <c r="AR28" i="1"/>
  <c r="AS28" i="1"/>
  <c r="AR29" i="1"/>
  <c r="AS29" i="1"/>
  <c r="AR30" i="1"/>
  <c r="AS30" i="1"/>
  <c r="AR31" i="1"/>
  <c r="AS31" i="1"/>
  <c r="AR32" i="1"/>
  <c r="AS32" i="1"/>
  <c r="AR33" i="1"/>
  <c r="AS33" i="1"/>
  <c r="AR34" i="1"/>
  <c r="AS34" i="1"/>
  <c r="AR35" i="1"/>
  <c r="AS35" i="1"/>
  <c r="AR36" i="1"/>
  <c r="AS36" i="1"/>
  <c r="AR37" i="1"/>
  <c r="AS37" i="1"/>
  <c r="AR38" i="1"/>
  <c r="AS38" i="1"/>
  <c r="AR39" i="1"/>
  <c r="AS39" i="1"/>
  <c r="AR40" i="1"/>
  <c r="AS40" i="1"/>
  <c r="AR41" i="1"/>
  <c r="AS41" i="1"/>
  <c r="AR42" i="1"/>
  <c r="AS42" i="1"/>
  <c r="AR43" i="1"/>
  <c r="AS43" i="1"/>
  <c r="AR44" i="1"/>
  <c r="AS44" i="1"/>
  <c r="AR45" i="1"/>
  <c r="AS45" i="1"/>
  <c r="AR46" i="1"/>
  <c r="AS46" i="1"/>
  <c r="AR47" i="1"/>
  <c r="AS47" i="1"/>
  <c r="AR48" i="1"/>
  <c r="AS48" i="1"/>
  <c r="AR49" i="1"/>
  <c r="AS49" i="1"/>
  <c r="AR50" i="1"/>
  <c r="AS50" i="1"/>
  <c r="AR51" i="1"/>
  <c r="AS51" i="1"/>
  <c r="AR52" i="1"/>
  <c r="AS52" i="1"/>
  <c r="AR53" i="1"/>
  <c r="AS53" i="1"/>
  <c r="AR54" i="1"/>
  <c r="AS54" i="1"/>
  <c r="AR55" i="1"/>
  <c r="AS55" i="1"/>
  <c r="AR56" i="1"/>
  <c r="AS56" i="1"/>
  <c r="AR57" i="1"/>
  <c r="AS57" i="1"/>
  <c r="AR58" i="1"/>
  <c r="AS58" i="1"/>
  <c r="AR59" i="1"/>
  <c r="AS59" i="1"/>
  <c r="AR60" i="1"/>
  <c r="AS60" i="1"/>
  <c r="AR61" i="1"/>
  <c r="AS61" i="1"/>
  <c r="AR62" i="1"/>
  <c r="AS62" i="1"/>
  <c r="AR63" i="1"/>
  <c r="AS63" i="1"/>
  <c r="AR64" i="1"/>
  <c r="AS64" i="1"/>
  <c r="AR65" i="1"/>
  <c r="AS65" i="1"/>
  <c r="AR66" i="1"/>
  <c r="AS66" i="1"/>
  <c r="AR67" i="1"/>
  <c r="AS67" i="1"/>
  <c r="AQ8" i="1" l="1"/>
  <c r="R8" i="1"/>
  <c r="AL8" i="1"/>
  <c r="AL66" i="1"/>
  <c r="AL62" i="1"/>
  <c r="AL58" i="1"/>
  <c r="AL54" i="1"/>
  <c r="AL50" i="1"/>
  <c r="AL46" i="1"/>
  <c r="AL42" i="1"/>
  <c r="AL38" i="1"/>
  <c r="AL34" i="1"/>
  <c r="AL30" i="1"/>
  <c r="AL26" i="1"/>
  <c r="AL22" i="1"/>
  <c r="AL18" i="1"/>
  <c r="AL67" i="1"/>
  <c r="AL65" i="1"/>
  <c r="AL63" i="1"/>
  <c r="AL61" i="1"/>
  <c r="AL59" i="1"/>
  <c r="AL57" i="1"/>
  <c r="AL55" i="1"/>
  <c r="AL53" i="1"/>
  <c r="AL51" i="1"/>
  <c r="AL49" i="1"/>
  <c r="AL47" i="1"/>
  <c r="AL45" i="1"/>
  <c r="AL43" i="1"/>
  <c r="AL41" i="1"/>
  <c r="AL39" i="1"/>
  <c r="AL37" i="1"/>
  <c r="AL35" i="1"/>
  <c r="AL33" i="1"/>
  <c r="AL31" i="1"/>
  <c r="AL29" i="1"/>
  <c r="AL27" i="1"/>
  <c r="AL25" i="1"/>
  <c r="AL23" i="1"/>
  <c r="AL21" i="1"/>
  <c r="AL19" i="1"/>
  <c r="AL17" i="1"/>
  <c r="AL15" i="1"/>
  <c r="AF8" i="1"/>
  <c r="AL14" i="1"/>
  <c r="AL11" i="1"/>
  <c r="AL9" i="1"/>
  <c r="AL64" i="1"/>
  <c r="AL60" i="1"/>
  <c r="AL56" i="1"/>
  <c r="AL52" i="1"/>
  <c r="AL48" i="1"/>
  <c r="AL44" i="1"/>
  <c r="AL40" i="1"/>
  <c r="AL36" i="1"/>
  <c r="AL32" i="1"/>
  <c r="AL28" i="1"/>
  <c r="AL24" i="1"/>
  <c r="AL20" i="1"/>
  <c r="AL16" i="1"/>
  <c r="AL12" i="1"/>
  <c r="AL13" i="1"/>
  <c r="AL10" i="1"/>
  <c r="AU67" i="1"/>
  <c r="AU63" i="1"/>
  <c r="AU19" i="1"/>
  <c r="AU65" i="1"/>
  <c r="AU61" i="1"/>
  <c r="AU57" i="1"/>
  <c r="AU53" i="1"/>
  <c r="AU49" i="1"/>
  <c r="AU45" i="1"/>
  <c r="AU41" i="1"/>
  <c r="AU37" i="1"/>
  <c r="AU33" i="1"/>
  <c r="AU29" i="1"/>
  <c r="AU25" i="1"/>
  <c r="AU21" i="1"/>
  <c r="AU17" i="1"/>
  <c r="AU13" i="1"/>
  <c r="AU9" i="1"/>
  <c r="AU66" i="1"/>
  <c r="AU64" i="1"/>
  <c r="AU62" i="1"/>
  <c r="AU60" i="1"/>
  <c r="AU58" i="1"/>
  <c r="AU56" i="1"/>
  <c r="AU54" i="1"/>
  <c r="AU52" i="1"/>
  <c r="AU50" i="1"/>
  <c r="AU48" i="1"/>
  <c r="AU46" i="1"/>
  <c r="AU44" i="1"/>
  <c r="AU42" i="1"/>
  <c r="AU40" i="1"/>
  <c r="AU38" i="1"/>
  <c r="AU36" i="1"/>
  <c r="AU34" i="1"/>
  <c r="AU32" i="1"/>
  <c r="AU30" i="1"/>
  <c r="AU28" i="1"/>
  <c r="AU26" i="1"/>
  <c r="AU24" i="1"/>
  <c r="AU22" i="1"/>
  <c r="AU20" i="1"/>
  <c r="AU18" i="1"/>
  <c r="AU16" i="1"/>
  <c r="AU14" i="1"/>
  <c r="AU12" i="1"/>
  <c r="AU10" i="1"/>
  <c r="AQ65" i="1"/>
  <c r="AQ61" i="1"/>
  <c r="AQ57" i="1"/>
  <c r="AQ53" i="1"/>
  <c r="AQ49" i="1"/>
  <c r="AQ45" i="1"/>
  <c r="AQ41" i="1"/>
  <c r="AQ37" i="1"/>
  <c r="AQ33" i="1"/>
  <c r="AQ29" i="1"/>
  <c r="AQ25" i="1"/>
  <c r="AQ21" i="1"/>
  <c r="AQ17" i="1"/>
  <c r="AQ13" i="1"/>
  <c r="AQ9" i="1"/>
  <c r="AQ66" i="1"/>
  <c r="AV66" i="1" s="1"/>
  <c r="AQ62" i="1"/>
  <c r="AQ58" i="1"/>
  <c r="AQ54" i="1"/>
  <c r="AQ50" i="1"/>
  <c r="AQ46" i="1"/>
  <c r="AQ42" i="1"/>
  <c r="AQ38" i="1"/>
  <c r="AQ34" i="1"/>
  <c r="AV34" i="1" s="1"/>
  <c r="AQ30" i="1"/>
  <c r="AV30" i="1" s="1"/>
  <c r="AQ26" i="1"/>
  <c r="AQ22" i="1"/>
  <c r="AQ18" i="1"/>
  <c r="AQ14" i="1"/>
  <c r="AQ10" i="1"/>
  <c r="AU59" i="1"/>
  <c r="AU55" i="1"/>
  <c r="AU51" i="1"/>
  <c r="AU47" i="1"/>
  <c r="AU43" i="1"/>
  <c r="AU39" i="1"/>
  <c r="AU35" i="1"/>
  <c r="AU31" i="1"/>
  <c r="AU27" i="1"/>
  <c r="AU23" i="1"/>
  <c r="AU15" i="1"/>
  <c r="AU11" i="1"/>
  <c r="AQ67" i="1"/>
  <c r="AQ63" i="1"/>
  <c r="AQ59" i="1"/>
  <c r="AQ55" i="1"/>
  <c r="AQ51" i="1"/>
  <c r="AQ47" i="1"/>
  <c r="AQ43" i="1"/>
  <c r="AV43" i="1" s="1"/>
  <c r="AQ39" i="1"/>
  <c r="AQ35" i="1"/>
  <c r="AQ31" i="1"/>
  <c r="AQ27" i="1"/>
  <c r="AQ23" i="1"/>
  <c r="AQ19" i="1"/>
  <c r="AQ15" i="1"/>
  <c r="AQ11" i="1"/>
  <c r="AQ64" i="1"/>
  <c r="AQ60" i="1"/>
  <c r="AQ56" i="1"/>
  <c r="AQ52" i="1"/>
  <c r="AQ48" i="1"/>
  <c r="AQ44" i="1"/>
  <c r="AQ40" i="1"/>
  <c r="AQ36" i="1"/>
  <c r="AQ32" i="1"/>
  <c r="AQ28" i="1"/>
  <c r="AQ24" i="1"/>
  <c r="AQ20" i="1"/>
  <c r="AV20" i="1" s="1"/>
  <c r="AQ16" i="1"/>
  <c r="AQ12" i="1"/>
  <c r="AV15" i="1" l="1"/>
  <c r="AV47" i="1"/>
  <c r="AV41" i="1"/>
  <c r="AV31" i="1"/>
  <c r="AV63" i="1"/>
  <c r="AV33" i="1"/>
  <c r="AV65" i="1"/>
  <c r="AV40" i="1"/>
  <c r="AV17" i="1"/>
  <c r="AV49" i="1"/>
  <c r="AV24" i="1"/>
  <c r="AV56" i="1"/>
  <c r="AV38" i="1"/>
  <c r="AV52" i="1"/>
  <c r="AV12" i="1"/>
  <c r="AV16" i="1"/>
  <c r="AV48" i="1"/>
  <c r="AV42" i="1"/>
  <c r="AV45" i="1"/>
  <c r="AV29" i="1"/>
  <c r="AV61" i="1"/>
  <c r="AV62" i="1"/>
  <c r="AV51" i="1"/>
  <c r="AV46" i="1"/>
  <c r="AV28" i="1"/>
  <c r="AV60" i="1"/>
  <c r="AV35" i="1"/>
  <c r="AV67" i="1"/>
  <c r="AV19" i="1"/>
  <c r="AV55" i="1"/>
  <c r="AV57" i="1"/>
  <c r="AV58" i="1"/>
  <c r="AV36" i="1"/>
  <c r="AV11" i="1"/>
  <c r="AV13" i="1"/>
  <c r="AV23" i="1"/>
  <c r="AV25" i="1"/>
  <c r="AV26" i="1"/>
  <c r="AV44" i="1"/>
  <c r="AV9" i="1"/>
  <c r="AV37" i="1"/>
  <c r="AV59" i="1"/>
  <c r="AV14" i="1"/>
  <c r="AV27" i="1"/>
  <c r="AV18" i="1"/>
  <c r="AV50" i="1"/>
  <c r="AV21" i="1"/>
  <c r="AV53" i="1"/>
  <c r="AV10" i="1"/>
  <c r="AV22" i="1"/>
  <c r="AV54" i="1"/>
  <c r="AV32" i="1"/>
  <c r="AV64" i="1"/>
  <c r="AV39" i="1"/>
  <c r="AV8" i="1"/>
  <c r="Q8" i="1"/>
  <c r="Q61" i="1"/>
  <c r="Q60" i="1"/>
  <c r="Q29" i="1"/>
  <c r="Q28" i="1"/>
  <c r="Q39" i="1"/>
  <c r="Q34" i="1"/>
  <c r="Q33" i="1"/>
  <c r="Q65" i="1"/>
  <c r="Q32" i="1"/>
  <c r="Q64" i="1"/>
  <c r="Q37" i="1"/>
  <c r="Q23" i="1"/>
  <c r="Q55" i="1"/>
  <c r="Q43" i="1"/>
  <c r="Q36" i="1"/>
  <c r="Q47" i="1"/>
  <c r="Q50" i="1"/>
  <c r="Q22" i="1"/>
  <c r="Q42" i="1"/>
  <c r="Q41" i="1"/>
  <c r="Q40" i="1"/>
  <c r="Q19" i="1"/>
  <c r="Q51" i="1"/>
  <c r="Q58" i="1"/>
  <c r="Q30" i="1"/>
  <c r="Q44" i="1"/>
  <c r="Q38" i="1"/>
  <c r="Q49" i="1"/>
  <c r="Q16" i="1"/>
  <c r="Q48" i="1"/>
  <c r="Q27" i="1"/>
  <c r="Q59" i="1"/>
  <c r="Q46" i="1"/>
  <c r="Q21" i="1"/>
  <c r="Q53" i="1"/>
  <c r="Q20" i="1"/>
  <c r="Q52" i="1"/>
  <c r="Q31" i="1"/>
  <c r="Q63" i="1"/>
  <c r="Q54" i="1"/>
  <c r="Q45" i="1"/>
  <c r="Q66" i="1"/>
  <c r="Q25" i="1"/>
  <c r="Q57" i="1"/>
  <c r="Q24" i="1"/>
  <c r="Q56" i="1"/>
  <c r="Q35" i="1"/>
  <c r="Q67" i="1"/>
  <c r="Q26" i="1"/>
  <c r="Q62" i="1"/>
  <c r="Q17" i="1"/>
  <c r="Q11" i="1"/>
  <c r="Q14" i="1"/>
  <c r="Q15" i="1"/>
  <c r="Q10" i="1"/>
  <c r="Q13" i="1"/>
  <c r="Q12" i="1"/>
  <c r="Q18" i="1"/>
  <c r="Q9" i="1"/>
</calcChain>
</file>

<file path=xl/sharedStrings.xml><?xml version="1.0" encoding="utf-8"?>
<sst xmlns="http://schemas.openxmlformats.org/spreadsheetml/2006/main" count="322" uniqueCount="306">
  <si>
    <t>Cognome e nome</t>
  </si>
  <si>
    <t>Obbligatori</t>
  </si>
  <si>
    <t>Libero</t>
  </si>
  <si>
    <t>Referente</t>
  </si>
  <si>
    <t>Società</t>
  </si>
  <si>
    <t>Cell</t>
  </si>
  <si>
    <t>Sesso</t>
  </si>
  <si>
    <t>M</t>
  </si>
  <si>
    <t>F</t>
  </si>
  <si>
    <t>BO01</t>
  </si>
  <si>
    <t>BO02</t>
  </si>
  <si>
    <t>BO03</t>
  </si>
  <si>
    <t>BO04</t>
  </si>
  <si>
    <t>BO06</t>
  </si>
  <si>
    <t>BO08</t>
  </si>
  <si>
    <t>BO09</t>
  </si>
  <si>
    <t>BO10</t>
  </si>
  <si>
    <t>BO11</t>
  </si>
  <si>
    <t>BO12</t>
  </si>
  <si>
    <t>BO14</t>
  </si>
  <si>
    <t>BO15</t>
  </si>
  <si>
    <t>BO16</t>
  </si>
  <si>
    <t>BO17</t>
  </si>
  <si>
    <t>BO18</t>
  </si>
  <si>
    <t>BO19</t>
  </si>
  <si>
    <t>BO20</t>
  </si>
  <si>
    <t>BO22</t>
  </si>
  <si>
    <t>BO23</t>
  </si>
  <si>
    <t>BO24</t>
  </si>
  <si>
    <t>BO25</t>
  </si>
  <si>
    <t>BO26</t>
  </si>
  <si>
    <t>BO27</t>
  </si>
  <si>
    <t>BO28</t>
  </si>
  <si>
    <t>BO29</t>
  </si>
  <si>
    <t>BO32</t>
  </si>
  <si>
    <t>BO33</t>
  </si>
  <si>
    <t>F1A</t>
  </si>
  <si>
    <t>F2A</t>
  </si>
  <si>
    <t>F3A</t>
  </si>
  <si>
    <t>F1B</t>
  </si>
  <si>
    <t>F1C</t>
  </si>
  <si>
    <t>F1D</t>
  </si>
  <si>
    <t>F2B</t>
  </si>
  <si>
    <t>F2C</t>
  </si>
  <si>
    <t>F3B</t>
  </si>
  <si>
    <t>F3C</t>
  </si>
  <si>
    <t>F4A</t>
  </si>
  <si>
    <t>F4B</t>
  </si>
  <si>
    <t>F4C</t>
  </si>
  <si>
    <t>BO35</t>
  </si>
  <si>
    <t>BO36</t>
  </si>
  <si>
    <t>OBB</t>
  </si>
  <si>
    <t>Anno di nascita</t>
  </si>
  <si>
    <t>BO37</t>
  </si>
  <si>
    <t>F5A</t>
  </si>
  <si>
    <t>Mail</t>
  </si>
  <si>
    <t>BO38</t>
  </si>
  <si>
    <t>BO39</t>
  </si>
  <si>
    <t>F1E</t>
  </si>
  <si>
    <t>F2D</t>
  </si>
  <si>
    <t>UISP - STRUTTURA DI ATTIVITA' PATTINAGGIO PROVINCIALE DI BOLOGNA</t>
  </si>
  <si>
    <t>NON Inserire righe o colonne, NON trascinare contenuto ma scrivere su ogni singola cella Se non bastano 60 atleti utilizzare un altro file ed inviarli entrambi separati.</t>
  </si>
  <si>
    <t>OK
Privacy</t>
  </si>
  <si>
    <t>SI</t>
  </si>
  <si>
    <t>NO</t>
  </si>
  <si>
    <t>BO14   POL. FUNO</t>
  </si>
  <si>
    <t>BO15   POL. G. MASI</t>
  </si>
  <si>
    <t>BO16   POL. GOLDEN TEAM</t>
  </si>
  <si>
    <t>BO17   POL. LAME</t>
  </si>
  <si>
    <t>BO18   POL. ORIZON</t>
  </si>
  <si>
    <t>BO19   POL. PONTEVECCHIO</t>
  </si>
  <si>
    <t>BO20   POL. SPRING</t>
  </si>
  <si>
    <t>BO22   U.P. CALDERARA</t>
  </si>
  <si>
    <t>BO23   POL. PERSICETANA</t>
  </si>
  <si>
    <t>BO24   MAGIC ROLLER A.S.D.</t>
  </si>
  <si>
    <t>BO27   S.C. S.AGATA</t>
  </si>
  <si>
    <t>BO32   PATT. CASTENASO</t>
  </si>
  <si>
    <t>BO33   POL. C.S.I. CASALECCHIO</t>
  </si>
  <si>
    <t>BO35   POL. OSTERIA GRANDE</t>
  </si>
  <si>
    <t>BO37   I BRADIPI A ROTELLE</t>
  </si>
  <si>
    <t>BO39   POL. MONTEVEGLIO</t>
  </si>
  <si>
    <t>BO02   AQUILE VERDI</t>
  </si>
  <si>
    <t>BO06   IMOLA ROLLER</t>
  </si>
  <si>
    <t>BO08   MAGIC IMOLA</t>
  </si>
  <si>
    <t>BO09   MAGIC ROLLER BUDRIO</t>
  </si>
  <si>
    <t>BO10   NUOVA CASBAH</t>
  </si>
  <si>
    <t>BO11   P.F. PROGRESSO FONTANA</t>
  </si>
  <si>
    <t>BO12   P.A. LA RUOTA SKATING</t>
  </si>
  <si>
    <t>F5B</t>
  </si>
  <si>
    <t>F5C</t>
  </si>
  <si>
    <t>F6A</t>
  </si>
  <si>
    <t>F6B</t>
  </si>
  <si>
    <t>F6C</t>
  </si>
  <si>
    <t>Giovanissimi A</t>
  </si>
  <si>
    <t>Giovanissimi B</t>
  </si>
  <si>
    <t>Esordienti Reg. A</t>
  </si>
  <si>
    <t>Esordienti Reg. B</t>
  </si>
  <si>
    <t>BO01   POL. MONTERENZIO</t>
  </si>
  <si>
    <t>Esordienti B</t>
  </si>
  <si>
    <t>Esordienti A</t>
  </si>
  <si>
    <t>Allievi Reg. A</t>
  </si>
  <si>
    <t>Allievi  A</t>
  </si>
  <si>
    <t>Allievi Reg. B</t>
  </si>
  <si>
    <t>Allievi  B</t>
  </si>
  <si>
    <t>Cadetti</t>
  </si>
  <si>
    <t>Jeunesse</t>
  </si>
  <si>
    <t>Juniores</t>
  </si>
  <si>
    <t>Seniores</t>
  </si>
  <si>
    <t>BO40</t>
  </si>
  <si>
    <t>LIBERO FISR</t>
  </si>
  <si>
    <t>FISR</t>
  </si>
  <si>
    <t>BO38   CASTELDEBOLE PATT.</t>
  </si>
  <si>
    <t>F2E</t>
  </si>
  <si>
    <t>F3D</t>
  </si>
  <si>
    <t>F4D</t>
  </si>
  <si>
    <t>F Promo A</t>
  </si>
  <si>
    <t>F Promo B</t>
  </si>
  <si>
    <t>F Promo C</t>
  </si>
  <si>
    <t>F Promo D</t>
  </si>
  <si>
    <t>F Promo E</t>
  </si>
  <si>
    <t>UGA Azzurro Cuccioli</t>
  </si>
  <si>
    <t>UGA Azzurro Minion A</t>
  </si>
  <si>
    <t>UGA Azzurro Minion B</t>
  </si>
  <si>
    <t>UGA Azzurro Start</t>
  </si>
  <si>
    <t>UGA Verde Cuccioli</t>
  </si>
  <si>
    <t>UGA Verde Minion A</t>
  </si>
  <si>
    <t>UGA Verde Minion B</t>
  </si>
  <si>
    <t>UGA Verde Start</t>
  </si>
  <si>
    <t>UGA Verde Basic</t>
  </si>
  <si>
    <t>UGA Verde Orsetti</t>
  </si>
  <si>
    <t>UGA Verde Advanced</t>
  </si>
  <si>
    <t>UGA Bianco Cuccioli</t>
  </si>
  <si>
    <t>UGA Bianco Minion A</t>
  </si>
  <si>
    <t>UGA Bianco Minion B</t>
  </si>
  <si>
    <t>UGA Bianco Start</t>
  </si>
  <si>
    <t>UGA Bianco Basic</t>
  </si>
  <si>
    <t>UGA Bianco Orsetti</t>
  </si>
  <si>
    <t>UGA Bianco Advanced</t>
  </si>
  <si>
    <t>UGA Rosso Cuccioli</t>
  </si>
  <si>
    <t>UGA Rosso Minion A</t>
  </si>
  <si>
    <t>UGA Rosso Minion B</t>
  </si>
  <si>
    <t>UGA Rosso Start</t>
  </si>
  <si>
    <t>UGA Rosso Basic</t>
  </si>
  <si>
    <t>UGA Rosso Orsetti</t>
  </si>
  <si>
    <t>UGA Rosso Advanced</t>
  </si>
  <si>
    <t>SOLO DANCE FISR</t>
  </si>
  <si>
    <t>LIBERO</t>
  </si>
  <si>
    <t>FP
F1</t>
  </si>
  <si>
    <t>Coppia</t>
  </si>
  <si>
    <t>Solo Dance</t>
  </si>
  <si>
    <t>F2
F3</t>
  </si>
  <si>
    <t>F4
F5
F6</t>
  </si>
  <si>
    <t>F
Mas</t>
  </si>
  <si>
    <t>LB
LD1
LD2</t>
  </si>
  <si>
    <t>LP1
LP2
LP3</t>
  </si>
  <si>
    <t>L
Mas</t>
  </si>
  <si>
    <t>Liv. 1° Debuttanti A</t>
  </si>
  <si>
    <t>Liv. Basic A</t>
  </si>
  <si>
    <t>Liv. Basic B</t>
  </si>
  <si>
    <t>Liv. Basic C</t>
  </si>
  <si>
    <t>Liv. Basic D</t>
  </si>
  <si>
    <t>Liv. 1° Debuttanti B</t>
  </si>
  <si>
    <t>Liv. 1° Debuttanti C</t>
  </si>
  <si>
    <t>Liv. 2° Debuttanti A</t>
  </si>
  <si>
    <t>Liv. 2° Debuttanti B</t>
  </si>
  <si>
    <t>Liv. 2° Debuttanti C</t>
  </si>
  <si>
    <t>Liv. 1° Professional A</t>
  </si>
  <si>
    <t>Liv. 1° Professional B</t>
  </si>
  <si>
    <t>Liv. 1° Professional C</t>
  </si>
  <si>
    <t>Liv. 2° Professional A</t>
  </si>
  <si>
    <t>Liv. 2° Professional B</t>
  </si>
  <si>
    <t>Liv. 3° Professional</t>
  </si>
  <si>
    <t>Liv. 1° Debuttanti Mas.</t>
  </si>
  <si>
    <t>Liv. Basic Mas.</t>
  </si>
  <si>
    <t>Liv. 2° Debuttanti Mas.</t>
  </si>
  <si>
    <t>Liv. 1° Professional Mas.</t>
  </si>
  <si>
    <t>Liv. 2° Professional Mas.</t>
  </si>
  <si>
    <t>UGA
A-V-B</t>
  </si>
  <si>
    <t>UGA
Rosso</t>
  </si>
  <si>
    <t>Primi Passi A</t>
  </si>
  <si>
    <t>Primi Passi B</t>
  </si>
  <si>
    <t>Primi Passi C</t>
  </si>
  <si>
    <t>FISR
LIB</t>
  </si>
  <si>
    <t>FISR
SD</t>
  </si>
  <si>
    <t>Int. Giovanissimi</t>
  </si>
  <si>
    <t>Int. Esordienti</t>
  </si>
  <si>
    <t>Int. Allievi</t>
  </si>
  <si>
    <t>Int. Cadetti</t>
  </si>
  <si>
    <t>Int. Jeunesse</t>
  </si>
  <si>
    <t>Int. Junior</t>
  </si>
  <si>
    <t>Int. Senior</t>
  </si>
  <si>
    <t>FISR
CAT</t>
  </si>
  <si>
    <t>FISR
PROM</t>
  </si>
  <si>
    <t>FOR
TOT</t>
  </si>
  <si>
    <t>CAT</t>
  </si>
  <si>
    <t>LIB
TOT</t>
  </si>
  <si>
    <t>CAT
DEB</t>
  </si>
  <si>
    <t>CAT
TOT</t>
  </si>
  <si>
    <t>FISR
REG</t>
  </si>
  <si>
    <t>LIV
TOT</t>
  </si>
  <si>
    <t>CAT
PROF</t>
  </si>
  <si>
    <t>FISR
FED.</t>
  </si>
  <si>
    <t>Divisione A</t>
  </si>
  <si>
    <t>Divisione B</t>
  </si>
  <si>
    <t>Divisione C</t>
  </si>
  <si>
    <t>Divisione D</t>
  </si>
  <si>
    <t>Divisione Allievi</t>
  </si>
  <si>
    <t>Divisione Esordienti</t>
  </si>
  <si>
    <t>Allievi Reg. C</t>
  </si>
  <si>
    <t>Cadetti A</t>
  </si>
  <si>
    <t>Cadetti B</t>
  </si>
  <si>
    <t>Giovani Promesse A</t>
  </si>
  <si>
    <t>Giovani Promesse B</t>
  </si>
  <si>
    <t>Giovani Promesse C</t>
  </si>
  <si>
    <t>Giovani Promesse D</t>
  </si>
  <si>
    <t>Giovani Promesse E</t>
  </si>
  <si>
    <t>Giovani Promesse F</t>
  </si>
  <si>
    <t>Giovani Promesse G</t>
  </si>
  <si>
    <t>BO03   EUROSKATE LE FENICI</t>
  </si>
  <si>
    <t>BO26   ATLETICO PEGASO</t>
  </si>
  <si>
    <t>BO40   POL. VALSAMOGGIA</t>
  </si>
  <si>
    <t>UGA Azzurro Basic</t>
  </si>
  <si>
    <t>UGA Azzurro Orsetti</t>
  </si>
  <si>
    <t>Cat. Pre Giovanissimi</t>
  </si>
  <si>
    <t>Cat. Giovanissimi A</t>
  </si>
  <si>
    <t>Cat. Giovanissimi B</t>
  </si>
  <si>
    <t>Cat. Esordienti A</t>
  </si>
  <si>
    <t>Cat. Esordienti B</t>
  </si>
  <si>
    <t>Cat. Allievi A</t>
  </si>
  <si>
    <t>Allievi A</t>
  </si>
  <si>
    <t>Cat. Allievi B</t>
  </si>
  <si>
    <t>Allievi B</t>
  </si>
  <si>
    <t>Cat. Cadetti A</t>
  </si>
  <si>
    <t>Cat. Cadetti B</t>
  </si>
  <si>
    <t>Cat. Jeunesse</t>
  </si>
  <si>
    <t>Cat. Seniores</t>
  </si>
  <si>
    <t>Cat. Juniores</t>
  </si>
  <si>
    <t>Cat. Esordienti Reg. A</t>
  </si>
  <si>
    <t>Cat. Esordienti Reg. B</t>
  </si>
  <si>
    <t>Cat. Allievi Reg. A</t>
  </si>
  <si>
    <t>Cat. Allievi Reg. B</t>
  </si>
  <si>
    <t>Cat. Allievi Reg. C</t>
  </si>
  <si>
    <t>SD Int.
Form.</t>
  </si>
  <si>
    <t>SD
UGA</t>
  </si>
  <si>
    <t>Codice Fiscale</t>
  </si>
  <si>
    <t>BO28   CENTRO SPORTIVO BARCA PATT.</t>
  </si>
  <si>
    <t>ISCRIZIONE CAMPIONATO NAZIONALE 2026 - FASE 1 - BOLOGNA</t>
  </si>
  <si>
    <t>BO04   PATT. CASTELLANO</t>
  </si>
  <si>
    <t>Con l'invio di questo file di iscrizione, la società dichiara, assumendosene la responsabilità, che gli atleti indicati, il giorno della gara, saranno in possesso del Certificato Medico Agonistico  in corso di validità.</t>
  </si>
  <si>
    <t>Cod. Fisc.</t>
  </si>
  <si>
    <t>Cat. Promo Cadet. A1</t>
  </si>
  <si>
    <t>Cat. Promo Cadet A2</t>
  </si>
  <si>
    <t>Cat. Youth Intermediate</t>
  </si>
  <si>
    <t>Cat. Yunior Intermediate</t>
  </si>
  <si>
    <t>Cat. Senior Intermediate</t>
  </si>
  <si>
    <t>F Dance A - A</t>
  </si>
  <si>
    <t>F Dance A - B</t>
  </si>
  <si>
    <t>F Dance A - C</t>
  </si>
  <si>
    <t>F Dance A - D</t>
  </si>
  <si>
    <t>F Dance A - E</t>
  </si>
  <si>
    <t>F Dance B - A</t>
  </si>
  <si>
    <t>F Dance B - B</t>
  </si>
  <si>
    <t>F Dance B - C</t>
  </si>
  <si>
    <t>F Dance B - D</t>
  </si>
  <si>
    <t>F Dance B - E</t>
  </si>
  <si>
    <t>F Dance C - A</t>
  </si>
  <si>
    <t>F Dance C - B</t>
  </si>
  <si>
    <t>F Dance C - C</t>
  </si>
  <si>
    <t>F Dance C - D</t>
  </si>
  <si>
    <t>Promo Cadet Skate Italia</t>
  </si>
  <si>
    <t>Promo Youth Intermediate WS</t>
  </si>
  <si>
    <t>Promo Junior Intermediate WS</t>
  </si>
  <si>
    <t>Promo Senior Intermediate WS</t>
  </si>
  <si>
    <t>Primi Passi D</t>
  </si>
  <si>
    <t>Giovani Promesse Style A</t>
  </si>
  <si>
    <t>Giovani Promesse Style B</t>
  </si>
  <si>
    <t>Giovani Promesse Style C</t>
  </si>
  <si>
    <t>Div.Naz. A1</t>
  </si>
  <si>
    <t>Div.Naz. A2</t>
  </si>
  <si>
    <t>Div.Naz. B</t>
  </si>
  <si>
    <t>Div.Naz. C</t>
  </si>
  <si>
    <t>Div.Naz. D</t>
  </si>
  <si>
    <t>Nazionale Esordienti</t>
  </si>
  <si>
    <t>Nazionale Allievi</t>
  </si>
  <si>
    <t>Nazionale Cadetti</t>
  </si>
  <si>
    <t>Nazionale Jeunesse</t>
  </si>
  <si>
    <t>Nazionale Junior</t>
  </si>
  <si>
    <t>Nazionale Senior</t>
  </si>
  <si>
    <t>F Dance D - A</t>
  </si>
  <si>
    <t>F Dance D - B</t>
  </si>
  <si>
    <t>F Dance D - C</t>
  </si>
  <si>
    <t>F Dance D - D</t>
  </si>
  <si>
    <t>F Dance E - A</t>
  </si>
  <si>
    <t>F Dance E - B</t>
  </si>
  <si>
    <t>F Dance E - C</t>
  </si>
  <si>
    <t>F Dance E - D</t>
  </si>
  <si>
    <t>F Dance F - A</t>
  </si>
  <si>
    <t>F Dance F - B</t>
  </si>
  <si>
    <t>F Dance F - C</t>
  </si>
  <si>
    <t>F Dance G - A</t>
  </si>
  <si>
    <t>F Dance G - B</t>
  </si>
  <si>
    <t>F Dance G - C</t>
  </si>
  <si>
    <t>F
Dance 
A-B</t>
  </si>
  <si>
    <t>F Dance C - E</t>
  </si>
  <si>
    <t>F
Dance 
C-D</t>
  </si>
  <si>
    <t>F
Dance 
E-F-G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</si>
</sst>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indexed="8"/>
      <name val="Calibri"/>
      <family val="2"/>
    </font>
    <font>
      <sz val="12"/>
      <color indexed="30"/>
      <name val="Comic Sans MS"/>
      <family val="4"/>
    </font>
    <font>
      <b/>
      <u/>
      <sz val="11"/>
      <color indexed="8"/>
      <name val="Calibri"/>
      <family val="2"/>
    </font>
    <font>
      <sz val="12"/>
      <color rgb="FF0070C0"/>
      <name val="Comic Sans MS"/>
      <family val="4"/>
    </font>
    <font>
      <sz val="9"/>
      <color rgb="FF0070C0"/>
      <name val="Comic Sans MS"/>
      <family val="4"/>
    </font>
    <font>
      <b/>
      <sz val="12"/>
      <color rgb="FF0070C0"/>
      <name val="Comic Sans MS"/>
      <family val="4"/>
    </font>
    <font>
      <b/>
      <sz val="10"/>
      <color rgb="FF0070C0"/>
      <name val="Comic Sans MS"/>
      <family val="4"/>
    </font>
    <font>
      <sz val="7"/>
      <color theme="1"/>
      <name val="Calibri"/>
      <family val="2"/>
      <scheme val="minor"/>
    </font>
    <font>
      <b/>
      <sz val="11"/>
      <color rgb="FF0070C0"/>
      <name val="Comic Sans MS"/>
      <family val="4"/>
    </font>
    <font>
      <b/>
      <sz val="14"/>
      <color theme="1"/>
      <name val="Calibri"/>
      <family val="2"/>
      <scheme val="minor"/>
    </font>
    <font>
      <b/>
      <sz val="16"/>
      <color theme="1"/>
      <name val="Calibri"/>
      <family val="2"/>
      <scheme val="minor"/>
    </font>
    <font>
      <u/>
      <sz val="11"/>
      <color theme="1"/>
      <name val="Calibri"/>
      <family val="2"/>
      <scheme val="minor"/>
    </font>
    <font>
      <sz val="8"/>
      <name val="Calibri"/>
      <family val="2"/>
      <scheme val="minor"/>
    </font>
    <font>
      <sz val="11"/>
      <color theme="0" tint="-0.14999847407452621"/>
      <name val="Calibri"/>
      <family val="2"/>
      <scheme val="minor"/>
    </font>
    <font>
      <sz val="7"/>
      <color theme="0" tint="-0.14999847407452621"/>
      <name val="Calibri"/>
      <family val="2"/>
      <scheme val="minor"/>
    </font>
    <font>
      <sz val="10"/>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3" tint="0.59999389629810485"/>
        <bgColor indexed="64"/>
      </patternFill>
    </fill>
    <fill>
      <patternFill patternType="solid">
        <fgColor theme="8" tint="-0.249977111117893"/>
        <bgColor indexed="64"/>
      </patternFill>
    </fill>
    <fill>
      <patternFill patternType="solid">
        <fgColor rgb="FFFF0000"/>
        <bgColor indexed="64"/>
      </patternFill>
    </fill>
    <fill>
      <patternFill patternType="solid">
        <fgColor theme="4" tint="0.39997558519241921"/>
        <bgColor indexed="64"/>
      </patternFill>
    </fill>
  </fills>
  <borders count="28">
    <border>
      <left/>
      <right/>
      <top/>
      <bottom/>
      <diagonal/>
    </border>
    <border>
      <left style="hair">
        <color indexed="64"/>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8"/>
      </left>
      <right style="hair">
        <color indexed="8"/>
      </right>
      <top style="medium">
        <color indexed="64"/>
      </top>
      <bottom style="thin">
        <color indexed="64"/>
      </bottom>
      <diagonal/>
    </border>
    <border>
      <left style="hair">
        <color indexed="8"/>
      </left>
      <right style="hair">
        <color indexed="8"/>
      </right>
      <top style="thin">
        <color indexed="64"/>
      </top>
      <bottom style="thin">
        <color indexed="64"/>
      </bottom>
      <diagonal/>
    </border>
    <border>
      <left/>
      <right style="hair">
        <color indexed="64"/>
      </right>
      <top style="medium">
        <color indexed="64"/>
      </top>
      <bottom style="medium">
        <color indexed="64"/>
      </bottom>
      <diagonal/>
    </border>
    <border>
      <left/>
      <right style="hair">
        <color indexed="64"/>
      </right>
      <top style="thin">
        <color indexed="64"/>
      </top>
      <bottom/>
      <diagonal/>
    </border>
    <border>
      <left style="hair">
        <color indexed="8"/>
      </left>
      <right style="hair">
        <color indexed="64"/>
      </right>
      <top style="thin">
        <color indexed="64"/>
      </top>
      <bottom style="thin">
        <color indexed="64"/>
      </bottom>
      <diagonal/>
    </border>
  </borders>
  <cellStyleXfs count="2">
    <xf numFmtId="0" fontId="0" fillId="0" borderId="0"/>
    <xf numFmtId="0" fontId="1" fillId="0" borderId="0"/>
  </cellStyleXfs>
  <cellXfs count="95">
    <xf numFmtId="0" fontId="0" fillId="0" borderId="0" xfId="0"/>
    <xf numFmtId="0" fontId="5"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0" fillId="0" borderId="0" xfId="0" applyAlignment="1" applyProtection="1">
      <alignment horizontal="left" vertical="center"/>
      <protection hidden="1"/>
    </xf>
    <xf numFmtId="0" fontId="0" fillId="0" borderId="0" xfId="0" applyAlignment="1" applyProtection="1">
      <alignment horizontal="center" vertical="center"/>
      <protection hidden="1"/>
    </xf>
    <xf numFmtId="1" fontId="0" fillId="0" borderId="0" xfId="0" applyNumberFormat="1" applyAlignment="1" applyProtection="1">
      <alignment horizontal="left" vertical="center"/>
      <protection hidden="1"/>
    </xf>
    <xf numFmtId="0" fontId="0" fillId="0" borderId="0" xfId="0" applyAlignment="1" applyProtection="1">
      <alignment horizontal="center" vertical="center" wrapText="1"/>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wrapText="1"/>
      <protection hidden="1"/>
    </xf>
    <xf numFmtId="0" fontId="0" fillId="0" borderId="8"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1" fontId="0" fillId="0" borderId="0" xfId="0" applyNumberFormat="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0" xfId="0" applyAlignment="1" applyProtection="1">
      <alignment horizontal="right" vertical="center"/>
      <protection hidden="1"/>
    </xf>
    <xf numFmtId="0" fontId="7" fillId="0" borderId="13"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1" fontId="0" fillId="3" borderId="0" xfId="0" applyNumberFormat="1" applyFill="1" applyAlignment="1" applyProtection="1">
      <alignment horizontal="center" vertical="center"/>
      <protection hidden="1"/>
    </xf>
    <xf numFmtId="1" fontId="0" fillId="4" borderId="0" xfId="0" applyNumberFormat="1" applyFill="1" applyAlignment="1" applyProtection="1">
      <alignment horizontal="center" vertical="center"/>
      <protection hidden="1"/>
    </xf>
    <xf numFmtId="0" fontId="0" fillId="5" borderId="0" xfId="0" applyFill="1" applyAlignment="1" applyProtection="1">
      <alignment horizontal="center" vertical="center"/>
      <protection hidden="1"/>
    </xf>
    <xf numFmtId="0" fontId="5" fillId="0" borderId="21"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4" fillId="0" borderId="16"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protection locked="0"/>
    </xf>
    <xf numFmtId="1" fontId="0" fillId="2" borderId="0" xfId="0" applyNumberFormat="1" applyFill="1" applyAlignment="1" applyProtection="1">
      <alignment horizontal="center" vertical="center"/>
      <protection hidden="1"/>
    </xf>
    <xf numFmtId="1" fontId="8" fillId="4" borderId="0" xfId="0" applyNumberFormat="1" applyFont="1" applyFill="1" applyAlignment="1" applyProtection="1">
      <alignment horizontal="center" vertical="center"/>
      <protection hidden="1"/>
    </xf>
    <xf numFmtId="1" fontId="8" fillId="3" borderId="0" xfId="0" applyNumberFormat="1" applyFont="1" applyFill="1" applyAlignment="1" applyProtection="1">
      <alignment horizontal="center" vertical="center"/>
      <protection hidden="1"/>
    </xf>
    <xf numFmtId="1" fontId="0" fillId="6" borderId="0" xfId="0" applyNumberFormat="1" applyFill="1" applyAlignment="1" applyProtection="1">
      <alignment horizontal="center" vertical="center"/>
      <protection hidden="1"/>
    </xf>
    <xf numFmtId="1" fontId="8" fillId="6" borderId="0" xfId="0" applyNumberFormat="1" applyFont="1" applyFill="1" applyAlignment="1" applyProtection="1">
      <alignment horizontal="center" vertical="center" wrapText="1"/>
      <protection hidden="1"/>
    </xf>
    <xf numFmtId="0" fontId="0" fillId="6" borderId="0" xfId="0" applyFill="1" applyAlignment="1" applyProtection="1">
      <alignment horizontal="center" vertical="center"/>
      <protection hidden="1"/>
    </xf>
    <xf numFmtId="0" fontId="0" fillId="7" borderId="0" xfId="0" applyFill="1" applyAlignment="1" applyProtection="1">
      <alignment horizontal="center" vertical="center"/>
      <protection hidden="1"/>
    </xf>
    <xf numFmtId="1" fontId="8" fillId="7" borderId="0" xfId="0" applyNumberFormat="1" applyFont="1" applyFill="1" applyAlignment="1" applyProtection="1">
      <alignment horizontal="center" vertical="center" wrapText="1"/>
      <protection hidden="1"/>
    </xf>
    <xf numFmtId="0" fontId="0" fillId="0" borderId="25" xfId="0" applyBorder="1" applyAlignment="1" applyProtection="1">
      <alignment horizontal="center" vertical="center"/>
      <protection hidden="1"/>
    </xf>
    <xf numFmtId="0" fontId="5" fillId="0" borderId="1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4" fillId="0" borderId="18" xfId="0" applyFont="1" applyBorder="1" applyAlignment="1" applyProtection="1">
      <alignment horizontal="center" vertical="center" shrinkToFit="1"/>
      <protection locked="0"/>
    </xf>
    <xf numFmtId="0" fontId="8" fillId="5" borderId="0" xfId="0" applyFont="1" applyFill="1" applyAlignment="1" applyProtection="1">
      <alignment horizontal="center" vertical="center" wrapText="1"/>
      <protection hidden="1"/>
    </xf>
    <xf numFmtId="1" fontId="0" fillId="8" borderId="0" xfId="0" applyNumberFormat="1" applyFill="1" applyAlignment="1" applyProtection="1">
      <alignment horizontal="center" vertical="center"/>
      <protection hidden="1"/>
    </xf>
    <xf numFmtId="0" fontId="0" fillId="8" borderId="0" xfId="0" applyFill="1" applyAlignment="1" applyProtection="1">
      <alignment horizontal="center" vertical="center"/>
      <protection hidden="1"/>
    </xf>
    <xf numFmtId="0" fontId="14" fillId="0" borderId="0" xfId="0" applyFont="1" applyAlignment="1" applyProtection="1">
      <alignment horizontal="left" vertical="center"/>
      <protection hidden="1"/>
    </xf>
    <xf numFmtId="0" fontId="15" fillId="9" borderId="0" xfId="0" applyFont="1" applyFill="1" applyAlignment="1" applyProtection="1">
      <alignment horizontal="center" vertical="center" wrapText="1"/>
      <protection hidden="1"/>
    </xf>
    <xf numFmtId="0" fontId="14" fillId="0" borderId="0" xfId="0" applyFont="1" applyAlignment="1" applyProtection="1">
      <alignment horizontal="center" vertical="center"/>
      <protection hidden="1"/>
    </xf>
    <xf numFmtId="1" fontId="14" fillId="9" borderId="0" xfId="0" applyNumberFormat="1" applyFont="1" applyFill="1" applyAlignment="1" applyProtection="1">
      <alignment horizontal="center" vertical="center"/>
      <protection hidden="1"/>
    </xf>
    <xf numFmtId="1" fontId="8" fillId="3" borderId="0" xfId="0" applyNumberFormat="1" applyFont="1" applyFill="1" applyAlignment="1" applyProtection="1">
      <alignment horizontal="center" vertical="center" wrapText="1"/>
      <protection hidden="1"/>
    </xf>
    <xf numFmtId="1" fontId="8" fillId="10" borderId="0" xfId="0" applyNumberFormat="1" applyFont="1" applyFill="1" applyAlignment="1" applyProtection="1">
      <alignment horizontal="center" vertical="center" wrapText="1"/>
      <protection hidden="1"/>
    </xf>
    <xf numFmtId="0" fontId="0" fillId="10" borderId="0" xfId="0" applyFill="1" applyAlignment="1" applyProtection="1">
      <alignment horizontal="center" vertical="center"/>
      <protection hidden="1"/>
    </xf>
    <xf numFmtId="1" fontId="8" fillId="2" borderId="0" xfId="0" applyNumberFormat="1" applyFont="1" applyFill="1" applyAlignment="1" applyProtection="1">
      <alignment horizontal="center" vertical="center" wrapText="1"/>
      <protection hidden="1"/>
    </xf>
    <xf numFmtId="0" fontId="4" fillId="0" borderId="27" xfId="0" applyFont="1" applyBorder="1" applyAlignment="1" applyProtection="1">
      <alignment horizontal="center" vertical="center"/>
      <protection locked="0"/>
    </xf>
    <xf numFmtId="0" fontId="0" fillId="0" borderId="0" xfId="0" applyAlignment="1" applyProtection="1">
      <alignment horizontal="center" vertical="center" shrinkToFit="1"/>
      <protection hidden="1"/>
    </xf>
    <xf numFmtId="0" fontId="0" fillId="0" borderId="0" xfId="0" applyAlignment="1" applyProtection="1">
      <alignment horizontal="left" vertical="center" shrinkToFit="1"/>
      <protection hidden="1"/>
    </xf>
    <xf numFmtId="0" fontId="0" fillId="0" borderId="0" xfId="0" applyAlignment="1">
      <alignment vertical="center" shrinkToFit="1"/>
    </xf>
    <xf numFmtId="0" fontId="8" fillId="0" borderId="0" xfId="0" applyFont="1" applyAlignment="1" applyProtection="1">
      <alignment horizontal="center" vertical="center" wrapText="1"/>
      <protection hidden="1"/>
    </xf>
    <xf numFmtId="0" fontId="7" fillId="0" borderId="12" xfId="0" applyFont="1" applyBorder="1" applyAlignment="1" applyProtection="1">
      <alignment horizontal="left" vertical="center"/>
      <protection locked="0"/>
    </xf>
    <xf numFmtId="0" fontId="0" fillId="0" borderId="0" xfId="0" applyAlignment="1" applyProtection="1">
      <alignment horizontal="right" wrapText="1"/>
      <protection hidden="1"/>
    </xf>
    <xf numFmtId="0" fontId="16" fillId="0" borderId="0" xfId="0" applyFont="1" applyAlignment="1" applyProtection="1">
      <alignment horizontal="right"/>
      <protection hidden="1"/>
    </xf>
    <xf numFmtId="0" fontId="0" fillId="2" borderId="0" xfId="0" applyFill="1" applyAlignment="1" applyProtection="1">
      <alignment vertical="center"/>
      <protection hidden="1"/>
    </xf>
    <xf numFmtId="0" fontId="0" fillId="2" borderId="0" xfId="0" applyFill="1" applyAlignment="1" applyProtection="1">
      <alignment horizontal="left" vertical="center"/>
      <protection hidden="1"/>
    </xf>
    <xf numFmtId="0" fontId="0" fillId="2" borderId="0" xfId="0" applyFill="1" applyAlignment="1" applyProtection="1">
      <alignment horizontal="center" vertical="center"/>
      <protection hidden="1"/>
    </xf>
    <xf numFmtId="0" fontId="0" fillId="2" borderId="0" xfId="0" applyFill="1" applyAlignment="1" applyProtection="1">
      <alignment horizontal="center" vertical="center" wrapText="1"/>
      <protection hidden="1"/>
    </xf>
    <xf numFmtId="0" fontId="0" fillId="2" borderId="0" xfId="0" applyFill="1" applyAlignment="1" applyProtection="1">
      <alignment horizontal="center" vertical="center" shrinkToFit="1"/>
      <protection hidden="1"/>
    </xf>
    <xf numFmtId="0" fontId="0" fillId="2" borderId="0" xfId="0" applyFill="1" applyAlignment="1">
      <alignment horizontal="center" vertical="center" shrinkToFit="1"/>
    </xf>
    <xf numFmtId="0" fontId="0" fillId="0" borderId="0" xfId="0" applyAlignment="1" applyProtection="1">
      <alignment horizontal="center" vertical="center"/>
      <protection hidden="1"/>
    </xf>
    <xf numFmtId="0" fontId="8" fillId="0" borderId="0" xfId="0" applyFont="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11" fillId="0" borderId="0" xfId="0" applyFont="1" applyAlignment="1" applyProtection="1">
      <alignment horizontal="center" vertical="center"/>
      <protection hidden="1"/>
    </xf>
    <xf numFmtId="0" fontId="9" fillId="0" borderId="13" xfId="0" applyFont="1" applyBorder="1" applyAlignment="1" applyProtection="1">
      <alignment horizontal="left"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3" fillId="0" borderId="20" xfId="0" applyFont="1" applyBorder="1" applyAlignment="1" applyProtection="1">
      <alignment horizontal="center" vertical="center" wrapText="1"/>
      <protection hidden="1"/>
    </xf>
    <xf numFmtId="0" fontId="12" fillId="0" borderId="20" xfId="0" applyFont="1" applyBorder="1" applyAlignment="1" applyProtection="1">
      <alignment horizontal="center" vertical="center"/>
      <protection hidden="1"/>
    </xf>
    <xf numFmtId="0" fontId="2" fillId="0" borderId="24" xfId="1" applyFont="1" applyBorder="1" applyAlignment="1" applyProtection="1">
      <alignment horizontal="center" vertical="center"/>
      <protection locked="0"/>
    </xf>
    <xf numFmtId="0" fontId="9" fillId="0" borderId="12" xfId="0" applyFont="1" applyBorder="1" applyAlignment="1" applyProtection="1">
      <alignment horizontal="left" wrapText="1"/>
      <protection locked="0"/>
    </xf>
    <xf numFmtId="0" fontId="0" fillId="0" borderId="7" xfId="0" applyBorder="1" applyAlignment="1" applyProtection="1">
      <alignment horizontal="center" vertical="center"/>
      <protection hidden="1"/>
    </xf>
    <xf numFmtId="0" fontId="2" fillId="0" borderId="23" xfId="1" applyFont="1" applyBorder="1" applyAlignment="1" applyProtection="1">
      <alignment horizontal="center" vertical="center"/>
      <protection locked="0"/>
    </xf>
    <xf numFmtId="0" fontId="3" fillId="2" borderId="20" xfId="0" applyFont="1" applyFill="1" applyBorder="1" applyAlignment="1" applyProtection="1">
      <alignment horizontal="center" vertical="center" wrapText="1"/>
      <protection hidden="1"/>
    </xf>
    <xf numFmtId="0" fontId="12" fillId="2" borderId="20" xfId="0" applyFont="1" applyFill="1" applyBorder="1" applyAlignment="1" applyProtection="1">
      <alignment horizontal="center" vertical="center"/>
      <protection hidden="1"/>
    </xf>
    <xf numFmtId="0" fontId="6" fillId="0" borderId="12" xfId="0" applyFont="1" applyBorder="1" applyAlignment="1" applyProtection="1">
      <alignment horizontal="center" wrapText="1"/>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1" fontId="0" fillId="2" borderId="0" xfId="0" applyNumberFormat="1" applyFill="1" applyAlignment="1" applyProtection="1">
      <alignment horizontal="center" vertical="center"/>
      <protection hidden="1"/>
    </xf>
    <xf numFmtId="0" fontId="8" fillId="8" borderId="0" xfId="0" applyFont="1" applyFill="1" applyAlignment="1" applyProtection="1">
      <alignment horizontal="center" vertical="center" wrapText="1"/>
      <protection hidden="1"/>
    </xf>
  </cellXfs>
  <cellStyles count="2">
    <cellStyle name="Normale" xfId="0" builtinId="0"/>
    <cellStyle name="Normale 2" xfId="1" xr:uid="{00000000-0005-0000-0000-000001000000}"/>
  </cellStyles>
  <dxfs count="14">
    <dxf>
      <fill>
        <patternFill>
          <bgColor theme="0" tint="-0.499984740745262"/>
        </patternFill>
      </fill>
    </dxf>
    <dxf>
      <numFmt numFmtId="30" formatCode="@"/>
      <fill>
        <patternFill>
          <bgColor theme="0" tint="-0.34998626667073579"/>
        </patternFill>
      </fill>
    </dxf>
    <dxf>
      <fill>
        <patternFill>
          <bgColor theme="0" tint="-0.499984740745262"/>
        </patternFill>
      </fill>
    </dxf>
    <dxf>
      <fill>
        <patternFill patternType="solid">
          <fgColor indexed="64"/>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571500</xdr:colOff>
      <xdr:row>0</xdr:row>
      <xdr:rowOff>0</xdr:rowOff>
    </xdr:from>
    <xdr:to>
      <xdr:col>10</xdr:col>
      <xdr:colOff>1719261</xdr:colOff>
      <xdr:row>2</xdr:row>
      <xdr:rowOff>62449</xdr:rowOff>
    </xdr:to>
    <xdr:pic>
      <xdr:nvPicPr>
        <xdr:cNvPr id="1573" name="Immagine 2">
          <a:extLst>
            <a:ext uri="{FF2B5EF4-FFF2-40B4-BE49-F238E27FC236}">
              <a16:creationId xmlns:a16="http://schemas.microsoft.com/office/drawing/2014/main" id="{9D404BA7-AC0C-43FE-918B-0EA6347850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6100" y="0"/>
          <a:ext cx="1147761" cy="656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xdr:rowOff>
    </xdr:from>
    <xdr:to>
      <xdr:col>1</xdr:col>
      <xdr:colOff>649811</xdr:colOff>
      <xdr:row>2</xdr:row>
      <xdr:rowOff>68581</xdr:rowOff>
    </xdr:to>
    <xdr:pic>
      <xdr:nvPicPr>
        <xdr:cNvPr id="1574" name="Immagine 6">
          <a:extLst>
            <a:ext uri="{FF2B5EF4-FFF2-40B4-BE49-F238E27FC236}">
              <a16:creationId xmlns:a16="http://schemas.microsoft.com/office/drawing/2014/main" id="{E2DE06D0-0286-4083-B5CB-43371C5B53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591"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199"/>
  <sheetViews>
    <sheetView tabSelected="1" zoomScaleNormal="100" workbookViewId="0">
      <selection activeCell="B3" sqref="B3:C3"/>
    </sheetView>
  </sheetViews>
  <sheetFormatPr defaultColWidth="9.109375" defaultRowHeight="14.4" x14ac:dyDescent="0.3"/>
  <cols>
    <col min="1" max="1" width="7.6640625" style="9" customWidth="1"/>
    <col min="2" max="2" width="19.5546875" style="9" bestFit="1" customWidth="1"/>
    <col min="3" max="3" width="19.6640625" style="9" customWidth="1"/>
    <col min="4" max="4" width="8.6640625" style="9" customWidth="1"/>
    <col min="5" max="5" width="29.44140625" style="9" customWidth="1"/>
    <col min="6" max="6" width="7.6640625" style="9" customWidth="1"/>
    <col min="7" max="7" width="6.33203125" style="9" bestFit="1" customWidth="1"/>
    <col min="8" max="8" width="27.6640625" style="9" customWidth="1"/>
    <col min="9" max="9" width="7.5546875" style="9" customWidth="1"/>
    <col min="10" max="10" width="15.5546875" style="9" customWidth="1"/>
    <col min="11" max="11" width="25.109375" style="9" customWidth="1"/>
    <col min="12" max="12" width="15.5546875" style="9" hidden="1" customWidth="1"/>
    <col min="13" max="13" width="14.44140625" style="9" hidden="1" customWidth="1"/>
    <col min="14" max="14" width="4.33203125" style="9" customWidth="1"/>
    <col min="15" max="15" width="4.77734375" style="9" hidden="1" customWidth="1"/>
    <col min="16" max="28" width="4.88671875" style="18" hidden="1" customWidth="1"/>
    <col min="29" max="38" width="4.88671875" style="9" hidden="1" customWidth="1"/>
    <col min="39" max="46" width="4.44140625" style="9" hidden="1" customWidth="1"/>
    <col min="47" max="47" width="4.5546875" style="55" hidden="1" customWidth="1"/>
    <col min="48" max="52" width="4.5546875" style="9" hidden="1" customWidth="1"/>
    <col min="53" max="56" width="4.5546875" style="9" customWidth="1"/>
    <col min="57" max="57" width="9.109375" style="9" customWidth="1"/>
    <col min="58" max="16384" width="9.109375" style="9"/>
  </cols>
  <sheetData>
    <row r="1" spans="1:48" s="8" customFormat="1" ht="28.5" customHeight="1" x14ac:dyDescent="0.3">
      <c r="A1" s="78" t="s">
        <v>60</v>
      </c>
      <c r="B1" s="78"/>
      <c r="C1" s="78"/>
      <c r="D1" s="78"/>
      <c r="E1" s="78"/>
      <c r="F1" s="78"/>
      <c r="G1" s="78"/>
      <c r="H1" s="78"/>
      <c r="I1" s="78"/>
      <c r="J1" s="78"/>
      <c r="K1" s="78"/>
      <c r="L1" s="78"/>
      <c r="M1" s="78"/>
      <c r="P1" s="10"/>
      <c r="Q1" s="10"/>
      <c r="R1" s="10"/>
      <c r="S1" s="10"/>
      <c r="T1" s="10"/>
      <c r="U1" s="10"/>
      <c r="V1" s="10"/>
      <c r="W1" s="10"/>
      <c r="X1" s="10"/>
      <c r="Y1" s="10"/>
      <c r="Z1" s="10"/>
      <c r="AA1" s="10"/>
      <c r="AB1" s="10"/>
      <c r="AU1" s="53"/>
    </row>
    <row r="2" spans="1:48" s="8" customFormat="1" ht="18.75" customHeight="1" x14ac:dyDescent="0.3">
      <c r="A2" s="77" t="s">
        <v>246</v>
      </c>
      <c r="B2" s="77"/>
      <c r="C2" s="77"/>
      <c r="D2" s="77"/>
      <c r="E2" s="77"/>
      <c r="F2" s="77"/>
      <c r="G2" s="77"/>
      <c r="H2" s="77"/>
      <c r="I2" s="77"/>
      <c r="J2" s="77"/>
      <c r="K2" s="77"/>
      <c r="L2" s="77"/>
      <c r="M2" s="77"/>
      <c r="P2" s="10"/>
      <c r="Q2" s="10"/>
      <c r="R2" s="10"/>
      <c r="S2" s="10"/>
      <c r="T2" s="10"/>
      <c r="U2" s="10"/>
      <c r="V2" s="10"/>
      <c r="W2" s="10"/>
      <c r="X2" s="10"/>
      <c r="Y2" s="10"/>
      <c r="Z2" s="10"/>
      <c r="AA2" s="10"/>
      <c r="AB2" s="10"/>
      <c r="AU2" s="53"/>
    </row>
    <row r="3" spans="1:48" s="8" customFormat="1" ht="24" customHeight="1" x14ac:dyDescent="0.5">
      <c r="A3" s="68" t="s">
        <v>249</v>
      </c>
      <c r="B3" s="90"/>
      <c r="C3" s="90"/>
      <c r="D3" s="67" t="s">
        <v>4</v>
      </c>
      <c r="E3" s="85"/>
      <c r="F3" s="85"/>
      <c r="G3" s="85"/>
      <c r="H3" s="85"/>
      <c r="I3" s="85"/>
      <c r="J3" s="85"/>
      <c r="K3" s="85"/>
      <c r="L3" s="85"/>
      <c r="M3" s="85"/>
      <c r="P3" s="10"/>
      <c r="Q3" s="10"/>
      <c r="R3" s="10"/>
      <c r="S3" s="10"/>
      <c r="T3" s="10"/>
      <c r="U3" s="10"/>
      <c r="V3" s="10"/>
      <c r="W3" s="10"/>
      <c r="X3" s="10"/>
      <c r="Y3" s="10"/>
      <c r="Z3" s="10"/>
      <c r="AA3" s="10"/>
      <c r="AB3" s="10"/>
      <c r="AU3" s="53"/>
    </row>
    <row r="4" spans="1:48" s="8" customFormat="1" ht="23.25" hidden="1" customHeight="1" x14ac:dyDescent="0.3">
      <c r="A4" s="20" t="s">
        <v>55</v>
      </c>
      <c r="B4" s="66"/>
      <c r="C4" s="31"/>
      <c r="D4" s="20" t="s">
        <v>5</v>
      </c>
      <c r="E4" s="21"/>
      <c r="F4" s="20" t="s">
        <v>3</v>
      </c>
      <c r="G4" s="79"/>
      <c r="H4" s="79"/>
      <c r="I4" s="79"/>
      <c r="J4" s="79"/>
      <c r="K4" s="79"/>
      <c r="L4" s="79"/>
      <c r="M4" s="79"/>
      <c r="P4" s="10"/>
      <c r="Q4" s="10"/>
      <c r="R4" s="10"/>
      <c r="S4" s="10"/>
      <c r="T4" s="10"/>
      <c r="U4" s="10"/>
      <c r="V4" s="10"/>
      <c r="W4" s="10"/>
      <c r="X4" s="10"/>
      <c r="Y4" s="10"/>
      <c r="Z4" s="10"/>
      <c r="AA4" s="10"/>
      <c r="AB4" s="10"/>
      <c r="AU4" s="53"/>
    </row>
    <row r="5" spans="1:48" s="8" customFormat="1" ht="19.2" customHeight="1" thickBot="1" x14ac:dyDescent="0.35">
      <c r="A5" s="88" t="s">
        <v>248</v>
      </c>
      <c r="B5" s="89"/>
      <c r="C5" s="89"/>
      <c r="D5" s="89"/>
      <c r="E5" s="89"/>
      <c r="F5" s="89"/>
      <c r="G5" s="89"/>
      <c r="H5" s="89"/>
      <c r="I5" s="89"/>
      <c r="J5" s="89"/>
      <c r="K5" s="89"/>
      <c r="L5" s="89"/>
      <c r="M5" s="89"/>
      <c r="P5" s="10"/>
      <c r="Q5" s="93" t="s">
        <v>146</v>
      </c>
      <c r="R5" s="93"/>
      <c r="S5" s="93"/>
      <c r="T5" s="93"/>
      <c r="U5" s="93"/>
      <c r="V5" s="93"/>
      <c r="W5" s="93"/>
      <c r="X5" s="93"/>
      <c r="Y5" s="93"/>
      <c r="Z5" s="93"/>
      <c r="AA5" s="93"/>
      <c r="AB5" s="93"/>
      <c r="AC5" s="93"/>
      <c r="AD5" s="93"/>
      <c r="AE5" s="93"/>
      <c r="AF5" s="93"/>
      <c r="AG5" s="93"/>
      <c r="AH5" s="93"/>
      <c r="AI5" s="93"/>
      <c r="AJ5" s="93"/>
      <c r="AK5" s="93"/>
      <c r="AL5" s="75" t="s">
        <v>110</v>
      </c>
      <c r="AM5" s="75"/>
      <c r="AN5" s="75"/>
      <c r="AO5" s="75"/>
      <c r="AP5" s="75"/>
      <c r="AQ5" s="75"/>
      <c r="AR5" s="75"/>
      <c r="AS5" s="75"/>
      <c r="AT5" s="75"/>
      <c r="AU5" s="53"/>
    </row>
    <row r="6" spans="1:48" s="8" customFormat="1" ht="16.2" customHeight="1" thickBot="1" x14ac:dyDescent="0.35">
      <c r="A6" s="82" t="s">
        <v>61</v>
      </c>
      <c r="B6" s="83"/>
      <c r="C6" s="83"/>
      <c r="D6" s="83"/>
      <c r="E6" s="83"/>
      <c r="F6" s="83"/>
      <c r="G6" s="83"/>
      <c r="H6" s="83"/>
      <c r="I6" s="83"/>
      <c r="J6" s="83"/>
      <c r="K6" s="83"/>
      <c r="L6" s="83"/>
      <c r="M6" s="83"/>
      <c r="P6" s="10"/>
      <c r="Q6" s="93" t="s">
        <v>146</v>
      </c>
      <c r="R6" s="93"/>
      <c r="S6" s="93"/>
      <c r="T6" s="93"/>
      <c r="U6" s="93"/>
      <c r="V6" s="93"/>
      <c r="W6" s="93"/>
      <c r="X6" s="93"/>
      <c r="Y6" s="93"/>
      <c r="Z6" s="93"/>
      <c r="AA6" s="93"/>
      <c r="AB6" s="93"/>
      <c r="AC6" s="93"/>
      <c r="AD6" s="93"/>
      <c r="AE6" s="93"/>
      <c r="AF6" s="93"/>
      <c r="AG6" s="93"/>
      <c r="AH6" s="93"/>
      <c r="AI6" s="93"/>
      <c r="AJ6" s="93"/>
      <c r="AK6" s="93"/>
      <c r="AL6" s="75" t="s">
        <v>110</v>
      </c>
      <c r="AM6" s="75"/>
      <c r="AN6" s="75"/>
      <c r="AO6" s="75"/>
      <c r="AP6" s="75"/>
      <c r="AQ6" s="75"/>
      <c r="AR6" s="75"/>
      <c r="AS6" s="75"/>
      <c r="AT6" s="75"/>
      <c r="AU6" s="53"/>
    </row>
    <row r="7" spans="1:48" ht="30.75" customHeight="1" thickBot="1" x14ac:dyDescent="0.35">
      <c r="A7" s="12">
        <v>2026</v>
      </c>
      <c r="B7" s="19" t="s">
        <v>109</v>
      </c>
      <c r="C7" s="19" t="s">
        <v>145</v>
      </c>
      <c r="D7" s="86" t="s">
        <v>0</v>
      </c>
      <c r="E7" s="86"/>
      <c r="F7" s="13" t="s">
        <v>52</v>
      </c>
      <c r="G7" s="13" t="s">
        <v>6</v>
      </c>
      <c r="H7" s="13" t="s">
        <v>244</v>
      </c>
      <c r="I7" s="13" t="s">
        <v>62</v>
      </c>
      <c r="J7" s="19" t="s">
        <v>1</v>
      </c>
      <c r="K7" s="14" t="s">
        <v>2</v>
      </c>
      <c r="L7" s="44" t="s">
        <v>148</v>
      </c>
      <c r="M7" s="14" t="s">
        <v>149</v>
      </c>
      <c r="O7" s="11"/>
      <c r="P7" s="37" t="s">
        <v>51</v>
      </c>
      <c r="Q7" s="60" t="s">
        <v>195</v>
      </c>
      <c r="R7" s="57" t="s">
        <v>197</v>
      </c>
      <c r="S7" s="38" t="s">
        <v>194</v>
      </c>
      <c r="T7" s="57" t="s">
        <v>200</v>
      </c>
      <c r="U7" s="57" t="s">
        <v>196</v>
      </c>
      <c r="V7" s="40" t="s">
        <v>193</v>
      </c>
      <c r="W7" s="40" t="s">
        <v>147</v>
      </c>
      <c r="X7" s="40" t="s">
        <v>150</v>
      </c>
      <c r="Y7" s="40" t="s">
        <v>151</v>
      </c>
      <c r="Z7" s="40" t="s">
        <v>302</v>
      </c>
      <c r="AA7" s="40" t="s">
        <v>304</v>
      </c>
      <c r="AB7" s="40" t="s">
        <v>305</v>
      </c>
      <c r="AC7" s="40" t="s">
        <v>152</v>
      </c>
      <c r="AD7" s="40" t="s">
        <v>152</v>
      </c>
      <c r="AE7" s="40" t="s">
        <v>152</v>
      </c>
      <c r="AF7" s="58" t="s">
        <v>199</v>
      </c>
      <c r="AG7" s="43" t="s">
        <v>153</v>
      </c>
      <c r="AH7" s="43" t="s">
        <v>154</v>
      </c>
      <c r="AI7" s="43" t="s">
        <v>155</v>
      </c>
      <c r="AJ7" s="43" t="s">
        <v>177</v>
      </c>
      <c r="AK7" s="43" t="s">
        <v>178</v>
      </c>
      <c r="AL7" s="50" t="s">
        <v>182</v>
      </c>
      <c r="AM7" s="50" t="s">
        <v>191</v>
      </c>
      <c r="AN7" s="50" t="s">
        <v>201</v>
      </c>
      <c r="AO7" s="50" t="s">
        <v>198</v>
      </c>
      <c r="AP7" s="50" t="s">
        <v>192</v>
      </c>
      <c r="AQ7" s="94" t="s">
        <v>183</v>
      </c>
      <c r="AR7" s="94"/>
      <c r="AS7" s="94"/>
      <c r="AT7" s="94"/>
      <c r="AU7" s="54" t="s">
        <v>242</v>
      </c>
      <c r="AV7" s="65" t="s">
        <v>243</v>
      </c>
    </row>
    <row r="8" spans="1:48" ht="21.6" customHeight="1" x14ac:dyDescent="0.3">
      <c r="A8" s="15">
        <v>1</v>
      </c>
      <c r="B8" s="33"/>
      <c r="C8" s="49"/>
      <c r="D8" s="87"/>
      <c r="E8" s="87"/>
      <c r="F8" s="30"/>
      <c r="G8" s="30"/>
      <c r="H8" s="30"/>
      <c r="I8" s="34"/>
      <c r="J8" s="29"/>
      <c r="K8" s="35"/>
      <c r="L8" s="45"/>
      <c r="M8" s="35"/>
      <c r="P8" s="27">
        <f>(IF(J8=$B$69,1,0)*IF($F8=($A$7-7),1,0)+IF(J8=$B$70,1,0)*IF($F8=($A$7-8),1,0)+IF(J8=$B$71,1,0)*IF($F8=($A$7-9),1,0)+IF(J8=$B$72,1,0)*IF($F8=($A$7-10),1,0)+IF(J8=$B$73,1,0)*IF($F8=($A$7-10),1,0)+IF(J8=$B$74,1,0)*IF($F8=($A$7-11),1,0)+IF(J8=$B$75,1,0)*IF($F8=($A$7-11),1,0)+IF(J8=$B$76,1,0)*IF($F8=($A$7-12),1,0)+IF(J8=$B$77,1,0)*IF($F8=($A$7-12),1,0)+IF(J8=$B$78,1,0)*IF($F8=($A$7-13),1,0)+IF(J8=$B$79,1,0)*IF($F8=($A$7-13),1,0)+IF(J8=$B$80,1,0)*IF($F8=($A$7-14),1,0)+IF(J8=$B$81,1,0)*IF($F8=($A$7-15),1,0)+IF(J8=$B$82,1,0)*IF($F8=($A$7-16),1,0)+IF(J8=$B$83,1,0)*IF($F8=($A$7-17),1,0)+IF(J8=$B$83,1,0)*IF($F8=($A$7-18),1,0)+IF(J8=$B$84,1,0)*IF($F8&lt;($A$7-18),1,0)+IF(J8=$B$85,1,0)*IF($F8=($A$7-14),1,0)+IF(J8=$B$85,1,0)*IF($F8=($A$7-15),1,0)+IF(J8=$B$86,1,0)*IF($F8=($A$7-16),1,0)+IF(J8=$B$87,1,0)*IF($F8=($A$7-17),1,0)+IF(J8=$B$87,1,0)*IF($F8=($A$7-18),1,0)+IF(J8=$B$88,1,0)*IF($F8&lt;($A$7-18),1,0))*(IF($G8="F",1,0)+IF($G8="M",1,0))+IF(J8="",1,0)</f>
        <v>1</v>
      </c>
      <c r="Q8" s="36">
        <f>R8+V8+AF8+AJ8+AK8</f>
        <v>1</v>
      </c>
      <c r="R8" s="26">
        <f>S8+T8+U8+IF(K8="",1,0)</f>
        <v>1</v>
      </c>
      <c r="S8" s="26">
        <f>(IF(K8=$K$69,1,0)*IF($F8=($A$7-7),1,0)+IF(K8=$K$70,1,0)*IF($F8=($A$7-8),1,0)+IF(K8=$K$71,1,0)*IF($F8=($A$7-9),1,0)+IF(K8=$K$73,1,0)*IF($F8=($A$7-10),1,0)+IF(K8=$K$75,1,0)*IF($F8=($A$7-11),1,0)+IF(K8=$K$77,1,0)*IF($F8=($A$7-12),1,0)+IF(K8=$K$79,1,0)*IF($F8=($A$7-13),1,0)+IF(K8=$K$81,1,0)*IF($F8=($A$7-14),1,0)+IF(K8=$K$82,1,0)*IF($F8=($A$7-15),1,0)+IF(K8=$K$83,1,0)*IF($F8=($A$7-16),1,0)+IF(K8=$K$84,1,0)*IF($F8=($A$7-17),1,0)+IF(K8=$K$84,1,0)*IF($F8=($A$7-18),1,0)+IF(K8=$K$85,1,0)*IF($F8&lt;($A$7-18),1,0))*(IF($G8="F",1,0)+IF($G8="M",1,0))</f>
        <v>0</v>
      </c>
      <c r="T8" s="26">
        <f>(IF(K8=$K$86,1,0)*IF($F8=($A$7-14),1,0)+IF(K8=$K$87,1,0)*IF($F8=($A$7-15),1,0)+IF(K8=$K$88,1,0)*IF($F8=($A$7-16),1,0)+IF(K8=$K$89,1,0)*IF($F8=($A$7-17),1,0)+IF(K8=$K$89,1,0)*IF($F8=($A$7-18),1,0)+IF(K8=$K$90,1,0)*IF($F8&lt;($A$7-18),1,0))*(IF($G8="F",1,0)+IF($G8="M",1,0))</f>
        <v>0</v>
      </c>
      <c r="U8" s="26">
        <f>(IF(K8=$K$72,1,0)*IF($F8=($A$7-10),1,0)+IF(K8=$K$74,1,0)*IF($F8=($A$7-11),1,0)+IF(K8=$K$76,1,0)*IF($F8=($A$7-12),1,0)+IF(K8=$K$78,1,0)*IF($F8=($A$7-13),1,0)+IF(K8=$K$80,1,0)*IF($F8=($A$7-14),1,0))*(IF($G8="F",1,0)+IF($G8="M",1,0))</f>
        <v>0</v>
      </c>
      <c r="V8" s="39">
        <f>W8+X8+Y8+Z8+AA8+AB8+AC8+AD8+AE8</f>
        <v>0</v>
      </c>
      <c r="W8" s="39">
        <f>(IF(K8=$K$91,1,0)*IF($F8=($A$7-8),1,0)+IF(K8=$K$91,1,0)*IF($F8=($A$7-9),1,0)+IF(K8=$K$92,1,0)*IF($F8=($A$7-10),1,0)+IF(K8=$K$92,1,0)*IF($F8=($A$7-11),1,0)+IF(K8=$K$93,1,0)*IF($F8=($A$7-12),1,0)+IF(K8=$K$93,1,0)*IF($F8=($A$7-13),1,0)+IF(K8=$K$94,1,0)*IF($F8=($A$7-14),1,0)+IF(K8=$K$94,1,0)*IF($F8=($A$7-15),1,0)+IF(K8=$K$95,1,0)*IF($F8&lt;($A$7-15),1,0)+IF(K8=$K$96,1,0)*IF($F8=($A$7-8),1,0)+IF(K8=$K$96,1,0)*IF($F8=($A$7-9),1,0)+IF(K8=$K$97,1,0)*IF($F8=($A$7-10),1,0)+IF(K8=$K$97,1,0)*IF($F8=($A$7-11),1,0)+IF(K8=$K$98,1,0)*IF($F8=($A$7-12),1,0)+IF(K8=$K$98,1,0)*IF($F8=($A$7-13),1,0)+IF(K8=$K$99,1,0)*IF($F8=($A$7-14),1,0)+IF(K8=$K$99,1,0)*IF($F8=($A$7-15),1,0)+IF(K8=$K$100,1,0)*IF($F8&lt;($A$7-15),1,0))*(IF($G8="F",1,0)+IF($G8="M",0,0))</f>
        <v>0</v>
      </c>
      <c r="X8" s="39">
        <f>(IF(K8=$K$101,1,0)*IF($F8=($A$7-8),1,0)+IF(K8=$K$101,1,0)*IF($F8=($A$7-9),1,0)+IF(K8=$K$102,1,0)*IF($F8=($A$7-10),1,0)+IF(K8=$K$102,1,0)*IF($F8=($A$7-11),1,0)+IF(K8=$K$103,1,0)*IF($F8=($A$7-12),1,0)+IF(K8=$K$103,1,0)*IF($F8=($A$7-13),1,0)+IF(K8=$K$104,1,0)*IF($F8=($A$7-14),1,0)+IF(K8=$K$104,1,0)*IF($F8=($A$7-15),1,0)+IF(K8=$K$105,1,0)*IF($F8&lt;($A$7-15),1,0)+IF(K8=$K$106,1,0)*IF($F8=($A$7-9),1,0)+IF(K8=$K$106,1,0)*IF($F8=($A$7-10),1,0)+IF(K8=$K$107,1,0)*IF($F8=($A$7-11),1,0)+IF(K8=$K$107,1,0)*IF($F8=($A$7-12),1,0)+IF(K8=$K$108,1,0)*IF($F8=($A$7-13),1,0)+IF(K8=$K$108,1,0)*IF($F8=($A$7-14),1,0)+IF(K8=$K$108,1,0)*IF($F8=($A$7-15),1,0)+IF(K8=$K$109,1,0)*IF($F8&lt;($A$7-15),1,0))*(IF($G8="F",1,0)+IF($G8="M",0,0))</f>
        <v>0</v>
      </c>
      <c r="Y8" s="39">
        <f>(IF(K8=$K$110,1,0)*IF($F8=($A$7-10),1,0)+IF(K8=$K$110,1,0)*IF($F8=($A$7-11),1,0)+IF(K8=$K$110,1,0)*IF($F8=($A$7-12),1,0)+IF(K8=$K$111,1,0)*IF($F8=($A$7-13),1,0)+IF(K8=$K$111,1,0)*IF($F8=($A$7-14),1,0)+IF(K8=$K$112,1,0)*IF($F8=($A$7-15),1,0)+IF(K8=$K$112,1,0)*IF($F8=($A$7-16),1,0)+IF(K8=$K$113,1,0)*IF($F8&lt;($A$7-16),1,0)+IF(K8=$K$114,1,0)*IF($F8=($A$7-10),1,0)+IF(K8=$K$114,1,0)*IF($F8=($A$7-11),1,0)+IF(K8=$K$114,1,0)*IF($F8=($A$7-12),1,0)+IF(K8=$K$115,1,0)*IF($F8=($A$7-13),1,0)+IF(K8=$K$115,1,0)*IF($F8=($A$7-14),1,0)+IF(K8=$K$115,1,0)*IF($F8=($A$7-15),1,0)+IF(K8=$K$116,1,0)*IF($F8&lt;($A$7-15),1,0)+IF(K8=$K$117,1,0)*IF($F8=($A$7-12),1,0)+IF(K8=$K$117,1,0)*IF($F8=($A$7-13),1,0)+IF(K8=$K$117,1,0)*IF($F8=($A$7-14),1,0)+IF(K8=$K$118,1,0)*IF($F8=($A$7-15),1,0)+IF(K8=$K$118,1,0)*IF($F8=($A$7-16),1,0)+IF(K8=$K$118,1,0)*IF($F8=($A$7-17),1,0)+IF(K8=$K$119,1,0)*IF($F8&lt;($A$7-17),1,0))*(IF($G8="F",1,0)+IF($G8="M",0,0))</f>
        <v>0</v>
      </c>
      <c r="Z8" s="39">
        <f>(IF(K8=$K$120,1,0)*IF($F8=($A$7-8),1,0)+IF(K8=$K$120,1,0)*IF($F8=($A$7-9),1,0)+IF(K8=$K$121,1,0)*IF($F8=($A$7-10),1,0)+IF(K8=$K$121,1,0)*IF($F8=($A$7-11),1,0)+IF(K8=$K$122,1,0)*IF($F8=($A$7-12),1,0)+IF(K8=$K$122,1,0)*IF($F8=($A$7-13),1,0)+IF(K8=$K$123,1,0)*IF($F8=($A$7-14),1,0)+IF(K8=$K$123,1,0)*IF($F8=($A$7-15),1,0)+IF(K8=$K$124,1,0)*IF($F8&lt;($A$7-15),1,0)+IF(K8=$K$125,1,0)*IF($F8=($A$7-8),1,0)+IF(K8=$K$125,1,0)*IF($F8=($A$7-9),1,0)+IF(K8=$K$126,1,0)*IF($F8=($A$7-10),1,0)+IF(K8=$K$126,1,0)*IF($F8=($A$7-11),1,0)+IF(K8=$K$127,1,0)*IF($F8=($A$7-12),1,0)+IF(K8=$K$127,1,0)*IF($F8=($A$7-13),1,0)+IF(K8=$K$128,1,0)*IF($F8=($A$7-14),1,0)+IF(K8=$K$128,1,0)*IF($F8=($A$7-15),1,0)+IF(K8=$K$129,1,0)*IF($F8&lt;($A$7-15),1,0))*(IF($G8="F",1,0)+IF($G8="M",0,0))</f>
        <v>0</v>
      </c>
      <c r="AA8" s="39">
        <f>(IF(K8=$K$130,1,0)*IF($F8=($A$7-8),1,0)+IF(K8=$K$130,1,0)*IF($F8=($A$7-9),1,0)+IF(K8=$K$131,1,0)*IF($F8=($A$7-10),1,0)+IF(K8=$K$131,1,0)*IF($F8=($A$7-11),1,0)+IF(K8=$K$132,1,0)*IF($F8=($A$7-12),1,0)+IF(K8=$K$132,1,0)*IF($F8=($A$7-13),1,0)+IF(K8=$K$133,1,0)*IF($F8=($A$7-14),1,0)+IF(K8=$K$133,1,0)*IF($F8=($A$7-15),1,0)+IF(K8=$K$134,1,0)*IF($F8&lt;($A$7-15),1,0)+IF(K8=$K$135,1,0)*IF($F8=($A$7-9),1,0)+IF(K8=$K$135,1,0)*IF($F8=($A$7-10),1,0)+IF(K8=$K$136,1,0)*IF($F8=($A$7-11),1,0)+IF(K8=$K$136,1,0)*IF($F8=($A$7-12),1,0)+IF(K8=$K$137,1,0)*IF($F8=($A$7-13),1,0)+IF(K8=$K$137,1,0)*IF($F8=($A$7-14),1,0)+IF(K8=$K$137,1,0)*IF($F8=($A$7-15),1,0)+IF(K8=$K$138,1,0)*IF($F8&lt;($A$7-15),1,0))*(IF($G8="F",1,0)+IF($G8="M",0,0))</f>
        <v>0</v>
      </c>
      <c r="AB8" s="39">
        <f>(IF(K8=$K$139,1,0)*IF($F8=($A$7-10),1,0)+IF(K8=$K$139,1,0)*IF($F8=($A$7-11),1,0)+IF(K8=$K$139,1,0)*IF($F8=($A$7-12),1,0)+IF(K8=$K$140,1,0)*IF($F8=($A$7-13),1,0)+IF(K8=$K$140,1,0)*IF($F8=($A$7-14),1,0)+IF(K8=$K$141,1,0)*IF($F8=($A$7-15),1,0)+IF(K8=$K$141,1,0)*IF($F8=($A$7-16),1,0)+IF(K8=$K$142,1,0)*IF($F8&lt;($A$7-16),1,0)+IF(K8=$K$143,1,0)*IF($F8=($A$7-10),1,0)+IF(K8=$K$143,1,0)*IF($F8=($A$7-11),1,0)+IF(K8=$K$143,1,0)*IF($F8=($A$7-12),1,0)+IF(K8=$K$144,1,0)*IF($F8=($A$7-13),1,0)+IF(K8=$K$144,1,0)*IF($F8=($A$7-14),1,0)+IF(K8=$K$144,1,0)*IF($F8=($A$7-15),1,0)+IF(K8=$K$145,1,0)*IF($F8&lt;($A$7-15),1,0)+IF(K8=$K$146,1,0)*IF($F8=($A$7-12),1,0)+IF(K8=$K$146,1,0)*IF($F8=($A$7-13),1,0)+IF(K8=$K$146,1,0)*IF($F8=($A$7-14),1,0)+IF(K8=$K$147,1,0)*IF($F8=($A$7-15),1,0)+IF(K8=$K$147,1,0)*IF($F8=($A$7-16),1,0)+IF(K8=$K$147,1,0)*IF($F8=($A$7-17),1,0)+IF(K8=$K$148,1,0)*IF($F8&lt;($A$7-17),1,0))*(IF($G8="F",1,0)+IF($G8="M",0,0))</f>
        <v>0</v>
      </c>
      <c r="AC8" s="41">
        <f>(IF(K8=$K$91,1,0)*IF($F8=($A$7-8),1,0)+IF(K8=$K$91,1,0)*IF($F8=($A$7-9),1,0)+IF(K8=$K$92,1,0)*IF($F8=($A$7-10),1,0)+IF(K8=$K$92,1,0)*IF($F8=($A$7-11),1,0)+IF(K8=$K$93,1,0)*IF($F8&lt;($A$7-11),1,0)+IF(K8=$K$96,1,0)*IF($F8=($A$7-8),1,0)+IF(K8=$K$96,1,0)*IF($F8=($A$7-9),1,0)+IF(K8=$K$97,1,0)*IF($F8=($A$7-10),1,0)+IF(K8=$K$97,1,0)*IF($F8=($A$7-11),1,0)+IF(K8=$K$98,1,0)*IF($F8&lt;($A$7-11),1,0)+IF(K8=$K$101,1,0)*IF($F8=($A$7-8),1,0)+IF(K8=$K$101,1,0)*IF($F8=($A$7-9),1,0)+IF(K8=$K$101,1,0)*IF($F8=($A$7-10),1,0)+IF(K8=$K$101,1,0)*IF($F8=($A$7-11),1,0)+IF(K8=$K$102,1,0)*IF($F8&lt;($A$7-11),1,0)+IF(K8=$K$106,1,0)*IF($F8=($A$7-9),1,0)+IF(K8=$K$106,1,0)*IF($F8=($A$7-10),1,0)+IF(K8=$K$106,1,0)*IF($F8=($A$7-11),1,0)+IF(K8=$K$106,1,0)*IF($F8=($A$7-12),1,0)+IF(K8=$K$106,1,0)*IF($F8=($A$7-13),1,0)+IF(K8=$K$107,1,0)*IF($F8&lt;($A$7-13),1,0))*(IF($G8="F",0,0)+IF($G8="M",1,0))</f>
        <v>0</v>
      </c>
      <c r="AD8" s="41">
        <f>(IF(K8=$K$110,1,0)*IF($F8=($A$7-10),1,0)+IF(K8=$K$110,1,0)*IF($F8=($A$7-11),1,0)+IF(K8=$K$110,1,0)*IF($F8=($A$7-12),1,0)+IF(K8=$K$110,1,0)*IF($F8=($A$7-13),1,0)+IF(K8=$K$110,1,0)*IF($F8=($A$7-14),1,0)+IF(K8=$K$111,1,0)*IF($F8&lt;($A$7-14),1,0)+IF(K8=$K$114,1,0)*IF($F8=($A$7-10),1,0)+IF(K8=$K$114,1,0)*IF($F8=($A$7-11),1,0)+IF(K8=$K$114,1,0)*IF($F8=($A$7-12),1,0)+IF(K8=$K$114,1,0)*IF($F8=($A$7-13),1,0)+IF(K8=$K$114,1,0)*IF($F8=($A$7-14),1,0)+IF(K8=$K$115,1,0)*IF($F8&lt;($A$7-14),1,0)+IF(K8=$K$117,1,0)*IF($F8&lt;($A$7-9),1,0)+IF(K8=$K$120,1,0)*IF($F8=($A$7-8),1,0)+IF(K8=$K$120,1,0)*IF($F8=($A$7-9),1,0)+IF(K8=$K$121,1,0)*IF($F8=($A$7-10),1,0)+IF(K8=$K$121,1,0)*IF($F8=($A$7-11),1,0)+IF(K8=$K$122,1,0)*IF($F8&lt;($A$7-11),1,0)+IF(K8=$K$125,1,0)*IF($F8=($A$7-8),1,0)+IF(K8=$K$125,1,0)*IF($F8=($A$7-9),1,0)+IF(K8=$K$126,1,0)*IF($F8=($A$7-10),1,0)+IF(K8=$K$126,1,0)*IF($F8=($A$7-11),1,0)+IF(K8=$K$127,1,0)*IF($F8&lt;($A$7-11),1,0))*(IF($G8="F",0,0)+IF($G8="M",1,0))</f>
        <v>0</v>
      </c>
      <c r="AE8" s="41">
        <f>(IF(K8=$K$130,1,0)*IF($F8=($A$7-8),1,0)+IF(K8=$K$130,1,0)*IF($F8=($A$7-9),1,0)+IF(K8=$K$130,1,0)*IF($F8=($A$7-10),1,0)+IF(K8=$K$130,1,0)*IF($F8=($A$7-11),1,0)+IF(K8=$K$131,1,0)*IF($F8&lt;($A$7-11),1,0)+IF(K8=$K$135,1,0)*IF($F8=($A$7-9),1,0)+IF(K8=$K$135,1,0)*IF($F8=($A$7-10),1,0)+IF(K8=$K$135,1,0)*IF($F8=($A$7-11),1,0)+IF(K8=$K$135,1,0)*IF($F8=($A$7-12),1,0)+IF(K8=$K$135,1,0)*IF($F8=($A$7-13),1,0)+IF(K8=$K$136,1,0)*IF($F8&lt;($A$7-13),1,0)+IF(K8=$K$139,1,0)*IF($F8=($A$7-10),1,0)+IF(K8=$K$139,1,0)*IF($F8=($A$7-11),1,0)+IF(K8=$K$139,1,0)*IF($F8=($A$7-12),1,0)+IF(K8=$K$139,1,0)*IF($F8=($A$7-13),1,0)+IF(K8=$K$139,1,0)*IF($F8=($A$7-14),1,0)+IF(K8=$K$140,1,0)*IF($F8&lt;($A$7-14),1,0)+IF(K8=$K$143,1,0)*IF($F8=($A$7-10),1,0)+IF(K8=$K$143,1,0)*IF($F8=($A$7-11),1,0)+IF(K8=$K$143,1,0)*IF($F8=($A$7-12),1,0)+IF(K8=$K$143,1,0)*IF($F8=($A$7-13),1,0)+IF(K8=$K$143,1,0)*IF($F8=($A$7-14),1,0)+IF(K8=$K$144,1,0)*IF($F8&lt;($A$7-14),1,0)+IF(K8=$K$146,1,0)*IF($F8&lt;($A$7-9),1,0))*(IF($G8="F",0,0)+IF($G8="M",1,0))</f>
        <v>0</v>
      </c>
      <c r="AF8" s="59">
        <f>AG8+AH8+AI8</f>
        <v>0</v>
      </c>
      <c r="AG8" s="42">
        <f>(IF(K8=$K$149,1,0)*IF($F8=($A$7-7),1,0)+IF(K8=$K$149,1,0)*IF($F8=($A$7-8),1,0)+IF(K8=$K$150,1,0)*IF($F8=($A$7-9),1,0)+IF(K8=$K$150,1,0)*IF($F8=($A$7-10),1,0)+IF(K8=$K$151,1,0)*IF($F8=($A$7-11),1,0)+IF(K8=$K$151,1,0)*IF($F8=($A$7-12),1,0)+IF(K8=$K$151,1,0)*IF($F8=($A$7-13),1,0)+IF(K8=$K$152,1,0)*IF($F8&lt;($A$7-13),1,0)+IF(K8=$K$154,1,0)*IF($F8=($A$7-8),1,0)+IF(K8=$K$154,1,0)*IF($F8=($A$7-9),1,0)+IF(K8=$K$154,1,0)*IF($F8=($A$7-10),1,0)+IF(K8=$K$155,1,0)*IF($F8=($A$7-11),1,0)+IF(K8=$K$155,1,0)*IF($F8=($A$7-12),1,0)+IF(K8=$K$155,1,0)*IF($F8=($A$7-13),1,0)+IF(K8=$K$156,1,0)*IF($F8&lt;($A$7-13),1,0)+IF(K8=$K$158,1,0)*IF($F8=($A$7-9),1,0)+IF(K8=$K$158,1,0)*IF($F8=($A$7-10),1,0)+IF(K8=$K$158,1,0)*IF($F8=($A$7-11),1,0)+IF(K8=$K$159,1,0)*IF($F8=($A$7-12),1,0)+IF(K8=$K$159,1,0)*IF($F8=($A$7-13),1,0)+IF(K8=$K$159,1,0)*IF($F8=($A$7-14),1,0)+IF(K8=$K$160,1,0)*IF($F8&lt;($A$7-14),1,0))*(IF($G8="F",1,0)+IF($G8="M",0,0))</f>
        <v>0</v>
      </c>
      <c r="AH8" s="42">
        <f>(IF(K8=$K$162,1,0)*IF($F8=($A$7-10),1,0)+IF(K8=$K$162,1,0)*IF($F8=($A$7-11),1,0)+IF(K8=$K$162,1,0)*IF($F8=($A$7-12),1,0)+IF(K8=$K$163,1,0)*IF($F8=($A$7-13),1,0)+IF(K8=$K$163,1,0)*IF($F8=($A$7-14),1,0)+IF(K8=$K$163,1,0)*IF($F8=($A$7-15),1,0)+IF(K8=$K$164,1,0)*IF($F8&lt;($A$7-15),1,0)+IF(K8=$K$166,1,0)*IF($F8=($A$7-11),1,0)+IF(K8=$K$166,1,0)*IF($F8=($A$7-12),1,0)+IF(K8=$K$166,1,0)*IF($F8=($A$7-13),1,0)+IF(K8=$K$166,1,0)*IF($F8=($A$7-14),1,0)+IF(K8=$K$167,1,0)*IF($F8&lt;($A$7-14),1,0)+IF(K8=$K$169,1,0)*IF($F8&lt;($A$7-13),1,0))*(IF($G8="F",1,0)+IF($G8="M",0,0))</f>
        <v>0</v>
      </c>
      <c r="AI8" s="42">
        <f>(IF(K8=$K$153,1,0)*IF($F8&lt;($A$7-6),1,0)+IF(K8=$K$157,1,0)*IF($F8&lt;($A$7-7),1,0)+IF(K8=$K$161,1,0)*IF($F8&lt;($A$7-8),1,0)+IF(K8=$K$165,1,0)*IF($F8&lt;($A$7-9),1,0)+IF(K8=$K$168,1,0)*IF($F8&lt;($A$7-10),1,0)+IF(K8=$K$169,1,0)*IF($F8&lt;($A$7-13),1,0))*(IF($G8="F",0,0)+IF($G8="M",1,0))</f>
        <v>0</v>
      </c>
      <c r="AJ8" s="42">
        <f>(IF(K8=$K$170,1,0)*IF($F8=($A$7-5),1,0)+IF(K8=$K$171,1,0)*IF($F8=($A$7-6),1,0)+IF(K8=$K$172,1,0)*IF($F8=($A$7-7),1,0)+IF(K8=$K$173,1,0)*IF($F8=($A$7-8),1,0)+IF(K8=$K$173,1,0)*IF($F8=($A$7-9),1,0)+IF(K8=$K$174,1,0)*IF($F8=($A$7-10),1,0)+IF(K8=$K$174,1,0)*IF($F8=($A$7-11),1,0)+IF(K8=$K$175,1,0)*IF($F8&lt;($A$7-11),1,0)+IF(K8=$K$176,1,0)*IF($F8=($A$7-5),1,0)+IF(K8=$K$177,1,0)*IF($F8=($A$7-6),1,0)+IF(K8=$K$178,1,0)*IF($F8=($A$7-7),1,0)+IF(K8=$K$179,1,0)*IF($F8=($A$7-8),1,0)+IF(K8=$K$179,1,0)*IF($F8=($A$7-9),1,0)+IF(K8=$K$180,1,0)*IF($F8=($A$7-10),1,0)+IF(K8=$K$180,1,0)*IF($F8=($A$7-11),1,0)+IF(K8=$K$181,1,0)*IF($F8=($A$7-12),1,0)+IF(K8=$K$181,1,0)*IF($F8=($A$7-13),1,0)+IF(K8=$K$182,1,0)*IF($F8&lt;($A$7-13),1,0)+IF(K8=$K$183,1,0)*IF($F8=($A$7-5),1,0)+IF(K8=$K$184,1,0)*IF($F8=($A$7-6),1,0)+IF(K8=$K$185,1,0)*IF($F8=($A$7-7),1,0)+IF(K8=$K$186,1,0)*IF($F8=($A$7-8),1,0)+IF(K8=$K$186,1,0)*IF($F8=($A$7-9),1,0)+IF(K8=$K$187,1,0)*IF($F8=($A$7-10),1,0)+IF(K8=$K$187,1,0)*IF($F8=($A$7-11),1,0)+IF(K8=$K$188,1,0)*IF($F8=($A$7-12),1,0)+IF(K8=$K$188,1,0)*IF($F8=($A$7-13),1,0)+IF(K8=$K$189,1,0)*IF($F8&lt;($A$7-13),1,0))*(IF($G8="F",1,0)+IF($G8="M",1,0))</f>
        <v>0</v>
      </c>
      <c r="AK8" s="42">
        <f>(IF(K8=$K$190,1,0)*IF($F8=($A$7-5),1,0)+IF(K8=$K$191,1,0)*IF($F8=($A$7-6),1,0)+IF(K8=$K$192,1,0)*IF($F8=($A$7-7),1,0)+IF(K8=$K$193,1,0)*IF($F8=($A$7-8),1,0)+IF(K8=$K$193,1,0)*IF($F8=($A$7-9),1,0)+IF(K8=$K$194,1,0)*IF($F8=($A$7-10),1,0)+IF(K8=$K$194,1,0)*IF($F8=($A$7-11),1,0)+IF(K8=$K$195,1,0)*IF($F8=($A$7-12),1,0)+IF(K8=$K$195,1,0)*IF($F8=($A$7-13),1,0)+IF(K8=$K$196,1,0)*IF($F8&lt;($A$7-13),1,0))*(IF($G8="F",1,0)+IF($G8="M",1,0))</f>
        <v>0</v>
      </c>
      <c r="AL8" s="28">
        <f>AM8+AN8+AO8+AP8+IF(B8="",1,0)</f>
        <v>1</v>
      </c>
      <c r="AM8" s="28">
        <f>(IF(B8=$J$69,1,0)*IF($F8=($A$7-8),1,0)+IF(B8=$J$70,1,0)*IF($F8=($A$7-9),1,0)+IF(B8=$J$72,1,0)*IF($F8=($A$7-10),1,0)+IF(B8=$J$74,1,0)*IF($F8=($A$7-11),1,0)+IF(B8=$J$76,1,0)*IF($F8=($A$7-12),1,0)+IF(B8=$J$78,1,0)*IF($F8=($A$7-13),1,0)+IF(B8=$J$80,1,0)*IF($F8=($A$7-14),1,0)+IF(B8=$J$80,1,0)*IF($F8=($A$7-15),1,0)+IF(B8=$J$81,1,0)*IF($F8=($A$7-16),1,0)+IF(B8=$J$82,1,0)*IF($F8=($A$7-17),1,0)+IF(B8=$J$82,1,0)*IF($F8=($A$7-18),1,0)+IF(B8=$J$83,1,0)*IF($F8&lt;($A$7-18),1,0))*(IF($G8="F",1,0)+IF($G8="M",1,0))</f>
        <v>0</v>
      </c>
      <c r="AN8" s="28">
        <f>(IF(B8=$J$84,1,0)*IF($F8=($A$7-14),1,0)+IF(B8=$J$84,1,0)*IF($F8=($A$7-15),1,0)+IF(B8=$J$85,1,0)*IF($F8=($A$7-14),1,0)+IF(B8=$J$86,1,0)*IF($F8=($A$7-15),1,0)+IF(B8=$J$87,1,0)*IF($F8=($A$7-16),1,0)+IF(B8=$J$88,1,0)*IF($F8=($A$7-17),1,0)+IF(B8=$J$88,1,0)*IF($F8=($A$7-18),1,0)+IF(B8=$J$89,1,0)*IF($F8&lt;($A$7-18),1,0))*(IF($G8="F",1,0)+IF($G8="M",1,0))</f>
        <v>0</v>
      </c>
      <c r="AO8" s="28">
        <f>(IF(B8=$J$71,1,0)*IF($F8=($A$7-10),1,0)+IF(B8=$J$73,1,0)*IF($F8=($A$7-11),1,0)+IF(B8=$J$75,1,0)*IF($F8=($A$7-12),1,0)+IF(B8=$J$77,1,0)*IF($F8=($A$7-13),1,0)+IF(B8=$J$79,1,0)*IF($F8=($A$7-14),1,0))*(IF($G8="F",1,0)+IF($G8="M",1,0))</f>
        <v>0</v>
      </c>
      <c r="AP8" s="28">
        <f>(IF(B8=$J$90,1,0)*IF($F8&lt;($A$7),1,0)+IF(B8=$J$91,1,0)*IF($F8&lt;($A$7),1,0)+IF(B8=$J$92,1,0)*IF($F8&lt;($A$7),1,0)+IF(B8=$J$94,1,0)*IF($F8&lt;($A$7),1,0)+IF(B8=$J$95,1,0)*IF($F8&lt;($A$7),1,0)+IF(B8=$J$96,1,0)*IF($F8&lt;($A$7),1,0)+IF(B8=$J$97,1,0)*IF($F8&lt;($A$7),1,0)+IF(B8=$J$98,1,0)*IF($F8&lt;($A$7),1,0)+IF(B8=$J$99,1,0)*IF($F8&lt;($A$7),1,0)+IF(B8=$J$100,1,0)*IF($F8&lt;($A$7),1,0)+IF(B8=$J$101,1,0)*IF($F8&lt;($A$7-14),1,0))*(IF($G8="F",1,0)+IF($G8="M",1,0))</f>
        <v>0</v>
      </c>
      <c r="AQ8" s="51">
        <f>AR8+AS8+AT8+IF(C8="",1,0)</f>
        <v>1</v>
      </c>
      <c r="AR8" s="51">
        <f>(IF(C8=$C$69,1,0)*IF($F8=($A$7-8),1,0)+IF(C8=$C$69,1,0)*IF($F8=($A$7-9),1,0)+IF(C8=$C$70,1,0)*IF($F8=($A$7-10),1,0)+IF(C8=$C$70,1,0)*IF($F8=($A$7-11),1,0)+IF(C8=$C$71,1,0)*IF($F8=($A$7-12),1,0)+IF(C8=$C$71,1,0)*IF($F8=($A$7-13),1,0)+IF(C8=$C$72,1,0)*IF($F8=($A$7-14),1,0)+IF(C8=$C$72,1,0)*IF($F8=($A$7-15),1,0)+IF(C8=$C$73,1,0)*IF($F8=($A$7-16),1,0)+IF(C8=$C$74,1,0)*IF($F8=($A$7-17),1,0)+IF(C8=$C$74,1,0)*IF($F8=($A$7-18),1,0)+IF(C8=$C$75,1,0)*IF($F8&lt;($A$7-18),1,0))*(IF($G8="F",1,0)+IF($G8="M",1,0))</f>
        <v>0</v>
      </c>
      <c r="AS8" s="52">
        <f>(IF(C8=$C$76,1,0)*IF($F8=($A$7-10),1,0)+IF(C8=$C$76,1,0)*IF($F8=($A$7-11),1,0)+IF(C8=$C$77,1,0)*IF($F8=($A$7-12),1,0)+IF(C8=$C$77,1,0)*IF($F8=($A$7-13),1,0)+IF(C8=$C$78,1,0)*IF($F8=($A$7-14),1,0)+IF(C8=$C$78,1,0)*IF($F8=($A$7-15),1,0)+IF(C8=$C$79,1,0)*IF($F8=($A$7-16),1,0)+IF(C8=$C$80,1,0)*IF($F8=($A$7-17),1,0)+IF(C8=$C$80,1,0)*IF($F8=($A$7-18),1,0)+IF(C8=$C$81,1,0)*IF($F8&lt;($A$7-18),1,0))*(IF($G8="F",1,0)+IF($G8="M",1,0))</f>
        <v>0</v>
      </c>
      <c r="AT8" s="52">
        <f>(IF(C8=$C$82,1,0)*IF($F8=($A$7-10),1,0)+IF(C8=$C$82,1,0)*IF($F8=($A$7-11),1,0)+IF(C8=$C$83,1,0)*IF($F8=($A$7-12),1,0)+IF(C8=$C$83,1,0)*IF($F8=($A$7-13),1,0)+IF(C8=$C$84,1,0)*IF($F8=($A$7-14),1,0)+IF(C8=$C$84,1,0)*IF($F8=($A$7-15),1,0)+IF(C8=$C$85,1,0)*IF($F8=($A$7-16),1,0)+IF(C8=$C$86,1,0)*IF($F8=($A$7-17),1,0)+IF(C8=$C$86,1,0)*IF($F8=($A$7-18),1,0)+IF(C8=$C$87,1,0)*IF($F8&lt;($A$7-18),1,0))*(IF($G8="F",1,0)+IF($G8="M",1,0))</f>
        <v>0</v>
      </c>
      <c r="AU8" s="56">
        <f>IF(C8=C$69,1,0)+IF(C8=C$70,1,0)+IF(C8=C$71,1,0)+IF(C8=C$72,1,0)+IF(C8=C$73,1,0)+IF(C8=C$74,1,0)+IF(C8=C$75,1,0)+(SUM(W8:AD8))</f>
        <v>0</v>
      </c>
      <c r="AV8" s="18">
        <f>AQ8+AJ8+AK8+AM8+AN8+AO8+IF(AL8+AQ8=2,-1,0)</f>
        <v>0</v>
      </c>
    </row>
    <row r="9" spans="1:48" ht="21.6" customHeight="1" x14ac:dyDescent="0.3">
      <c r="A9" s="16">
        <v>2</v>
      </c>
      <c r="B9" s="24"/>
      <c r="C9" s="32"/>
      <c r="D9" s="84"/>
      <c r="E9" s="84"/>
      <c r="F9" s="61"/>
      <c r="G9" s="2"/>
      <c r="H9" s="2"/>
      <c r="I9" s="22"/>
      <c r="J9" s="3"/>
      <c r="K9" s="4"/>
      <c r="L9" s="46"/>
      <c r="M9" s="4"/>
      <c r="P9" s="27">
        <f t="shared" ref="P9:P67" si="0">(IF(J9=$B$69,1,0)*IF($F9=($A$7-7),1,0)+IF(J9=$B$70,1,0)*IF($F9=($A$7-8),1,0)+IF(J9=$B$71,1,0)*IF($F9=($A$7-9),1,0)+IF(J9=$B$72,1,0)*IF($F9=($A$7-10),1,0)+IF(J9=$B$73,1,0)*IF($F9=($A$7-10),1,0)+IF(J9=$B$74,1,0)*IF($F9=($A$7-11),1,0)+IF(J9=$B$75,1,0)*IF($F9=($A$7-11),1,0)+IF(J9=$B$76,1,0)*IF($F9=($A$7-12),1,0)+IF(J9=$B$77,1,0)*IF($F9=($A$7-12),1,0)+IF(J9=$B$78,1,0)*IF($F9=($A$7-13),1,0)+IF(J9=$B$79,1,0)*IF($F9=($A$7-13),1,0)+IF(J9=$B$80,1,0)*IF($F9=($A$7-14),1,0)+IF(J9=$B$81,1,0)*IF($F9=($A$7-15),1,0)+IF(J9=$B$82,1,0)*IF($F9=($A$7-16),1,0)+IF(J9=$B$83,1,0)*IF($F9=($A$7-17),1,0)+IF(J9=$B$83,1,0)*IF($F9=($A$7-18),1,0)+IF(J9=$B$84,1,0)*IF($F9&lt;($A$7-18),1,0)+IF(J9=$B$85,1,0)*IF($F9=($A$7-14),1,0)+IF(J9=$B$85,1,0)*IF($F9=($A$7-15),1,0)+IF(J9=$B$86,1,0)*IF($F9=($A$7-16),1,0)+IF(J9=$B$87,1,0)*IF($F9=($A$7-17),1,0)+IF(J9=$B$87,1,0)*IF($F9=($A$7-18),1,0)+IF(J9=$B$88,1,0)*IF($F9&lt;($A$7-18),1,0))*(IF($G9="F",1,0)+IF($G9="M",1,0))+IF(J9="",1,0)</f>
        <v>1</v>
      </c>
      <c r="Q9" s="36">
        <f>R9+V9+AF9+AJ9+AK9</f>
        <v>1</v>
      </c>
      <c r="R9" s="26">
        <f t="shared" ref="R9:R67" si="1">S9+T9+U9+IF(K9="",1,0)</f>
        <v>1</v>
      </c>
      <c r="S9" s="26">
        <f t="shared" ref="S9:S67" si="2">(IF(K9=$K$69,1,0)*IF($F9=($A$7-7),1,0)+IF(K9=$K$70,1,0)*IF($F9=($A$7-8),1,0)+IF(K9=$K$71,1,0)*IF($F9=($A$7-9),1,0)+IF(K9=$K$73,1,0)*IF($F9=($A$7-10),1,0)+IF(K9=$K$75,1,0)*IF($F9=($A$7-11),1,0)+IF(K9=$K$77,1,0)*IF($F9=($A$7-12),1,0)+IF(K9=$K$79,1,0)*IF($F9=($A$7-13),1,0)+IF(K9=$K$81,1,0)*IF($F9=($A$7-14),1,0)+IF(K9=$K$82,1,0)*IF($F9=($A$7-15),1,0)+IF(K9=$K$83,1,0)*IF($F9=($A$7-16),1,0)+IF(K9=$K$84,1,0)*IF($F9=($A$7-17),1,0)+IF(K9=$K$84,1,0)*IF($F9=($A$7-18),1,0)+IF(K9=$K$85,1,0)*IF($F9&lt;($A$7-18),1,0))*(IF($G9="F",1,0)+IF($G9="M",1,0))</f>
        <v>0</v>
      </c>
      <c r="T9" s="26">
        <f t="shared" ref="T9:T67" si="3">(IF(K9=$K$86,1,0)*IF($F9=($A$7-14),1,0)+IF(K9=$K$87,1,0)*IF($F9=($A$7-15),1,0)+IF(K9=$K$88,1,0)*IF($F9=($A$7-16),1,0)+IF(K9=$K$89,1,0)*IF($F9=($A$7-17),1,0)+IF(K9=$K$89,1,0)*IF($F9=($A$7-18),1,0)+IF(K9=$K$90,1,0)*IF($F9&lt;($A$7-18),1,0))*(IF($G9="F",1,0)+IF($G9="M",1,0))</f>
        <v>0</v>
      </c>
      <c r="U9" s="26">
        <f t="shared" ref="U9:U67" si="4">(IF(K9=$K$72,1,0)*IF($F9=($A$7-10),1,0)+IF(K9=$K$74,1,0)*IF($F9=($A$7-11),1,0)+IF(K9=$K$76,1,0)*IF($F9=($A$7-12),1,0)+IF(K9=$K$78,1,0)*IF($F9=($A$7-13),1,0)+IF(K9=$K$80,1,0)*IF($F9=($A$7-14),1,0))*(IF($G9="F",1,0)+IF($G9="M",1,0))</f>
        <v>0</v>
      </c>
      <c r="V9" s="39">
        <f t="shared" ref="V9:V67" si="5">W9+X9+Y9+Z9+AA9+AB9+AC9+AD9+AE9</f>
        <v>0</v>
      </c>
      <c r="W9" s="39">
        <f t="shared" ref="W9:W67" si="6">(IF(K9=$K$91,1,0)*IF($F9=($A$7-8),1,0)+IF(K9=$K$91,1,0)*IF($F9=($A$7-9),1,0)+IF(K9=$K$92,1,0)*IF($F9=($A$7-10),1,0)+IF(K9=$K$92,1,0)*IF($F9=($A$7-11),1,0)+IF(K9=$K$93,1,0)*IF($F9=($A$7-12),1,0)+IF(K9=$K$93,1,0)*IF($F9=($A$7-13),1,0)+IF(K9=$K$94,1,0)*IF($F9=($A$7-14),1,0)+IF(K9=$K$94,1,0)*IF($F9=($A$7-15),1,0)+IF(K9=$K$95,1,0)*IF($F9&lt;($A$7-15),1,0)+IF(K9=$K$96,1,0)*IF($F9=($A$7-8),1,0)+IF(K9=$K$96,1,0)*IF($F9=($A$7-9),1,0)+IF(K9=$K$97,1,0)*IF($F9=($A$7-10),1,0)+IF(K9=$K$97,1,0)*IF($F9=($A$7-11),1,0)+IF(K9=$K$98,1,0)*IF($F9=($A$7-12),1,0)+IF(K9=$K$98,1,0)*IF($F9=($A$7-13),1,0)+IF(K9=$K$99,1,0)*IF($F9=($A$7-14),1,0)+IF(K9=$K$99,1,0)*IF($F9=($A$7-15),1,0)+IF(K9=$K$100,1,0)*IF($F9&lt;($A$7-15),1,0))*(IF($G9="F",1,0)+IF($G9="M",0,0))</f>
        <v>0</v>
      </c>
      <c r="X9" s="39">
        <f t="shared" ref="X9:X67" si="7">(IF(K9=$K$101,1,0)*IF($F9=($A$7-8),1,0)+IF(K9=$K$101,1,0)*IF($F9=($A$7-9),1,0)+IF(K9=$K$102,1,0)*IF($F9=($A$7-10),1,0)+IF(K9=$K$102,1,0)*IF($F9=($A$7-11),1,0)+IF(K9=$K$103,1,0)*IF($F9=($A$7-12),1,0)+IF(K9=$K$103,1,0)*IF($F9=($A$7-13),1,0)+IF(K9=$K$104,1,0)*IF($F9=($A$7-14),1,0)+IF(K9=$K$104,1,0)*IF($F9=($A$7-15),1,0)+IF(K9=$K$105,1,0)*IF($F9&lt;($A$7-15),1,0)+IF(K9=$K$106,1,0)*IF($F9=($A$7-9),1,0)+IF(K9=$K$106,1,0)*IF($F9=($A$7-10),1,0)+IF(K9=$K$107,1,0)*IF($F9=($A$7-11),1,0)+IF(K9=$K$107,1,0)*IF($F9=($A$7-12),1,0)+IF(K9=$K$108,1,0)*IF($F9=($A$7-13),1,0)+IF(K9=$K$108,1,0)*IF($F9=($A$7-14),1,0)+IF(K9=$K$108,1,0)*IF($F9=($A$7-15),1,0)+IF(K9=$K$109,1,0)*IF($F9&lt;($A$7-15),1,0))*(IF($G9="F",1,0)+IF($G9="M",0,0))</f>
        <v>0</v>
      </c>
      <c r="Y9" s="39">
        <f t="shared" ref="Y9:Y67" si="8">(IF(K9=$K$110,1,0)*IF($F9=($A$7-10),1,0)+IF(K9=$K$110,1,0)*IF($F9=($A$7-11),1,0)+IF(K9=$K$110,1,0)*IF($F9=($A$7-12),1,0)+IF(K9=$K$111,1,0)*IF($F9=($A$7-13),1,0)+IF(K9=$K$111,1,0)*IF($F9=($A$7-14),1,0)+IF(K9=$K$112,1,0)*IF($F9=($A$7-15),1,0)+IF(K9=$K$112,1,0)*IF($F9=($A$7-16),1,0)+IF(K9=$K$113,1,0)*IF($F9&lt;($A$7-16),1,0)+IF(K9=$K$114,1,0)*IF($F9=($A$7-10),1,0)+IF(K9=$K$114,1,0)*IF($F9=($A$7-11),1,0)+IF(K9=$K$114,1,0)*IF($F9=($A$7-12),1,0)+IF(K9=$K$115,1,0)*IF($F9=($A$7-13),1,0)+IF(K9=$K$115,1,0)*IF($F9=($A$7-14),1,0)+IF(K9=$K$115,1,0)*IF($F9=($A$7-15),1,0)+IF(K9=$K$116,1,0)*IF($F9&lt;($A$7-15),1,0)+IF(K9=$K$117,1,0)*IF($F9=($A$7-12),1,0)+IF(K9=$K$117,1,0)*IF($F9=($A$7-13),1,0)+IF(K9=$K$117,1,0)*IF($F9=($A$7-14),1,0)+IF(K9=$K$118,1,0)*IF($F9=($A$7-15),1,0)+IF(K9=$K$118,1,0)*IF($F9=($A$7-16),1,0)+IF(K9=$K$118,1,0)*IF($F9=($A$7-17),1,0)+IF(K9=$K$119,1,0)*IF($F9&lt;($A$7-17),1,0))*(IF($G9="F",1,0)+IF($G9="M",0,0))</f>
        <v>0</v>
      </c>
      <c r="Z9" s="39">
        <f t="shared" ref="Z9:Z67" si="9">(IF(K9=$K$120,1,0)*IF($F9=($A$7-8),1,0)+IF(K9=$K$120,1,0)*IF($F9=($A$7-9),1,0)+IF(K9=$K$121,1,0)*IF($F9=($A$7-10),1,0)+IF(K9=$K$121,1,0)*IF($F9=($A$7-11),1,0)+IF(K9=$K$122,1,0)*IF($F9=($A$7-12),1,0)+IF(K9=$K$122,1,0)*IF($F9=($A$7-13),1,0)+IF(K9=$K$123,1,0)*IF($F9=($A$7-14),1,0)+IF(K9=$K$123,1,0)*IF($F9=($A$7-15),1,0)+IF(K9=$K$124,1,0)*IF($F9&lt;($A$7-15),1,0)+IF(K9=$K$125,1,0)*IF($F9=($A$7-8),1,0)+IF(K9=$K$125,1,0)*IF($F9=($A$7-9),1,0)+IF(K9=$K$126,1,0)*IF($F9=($A$7-10),1,0)+IF(K9=$K$126,1,0)*IF($F9=($A$7-11),1,0)+IF(K9=$K$127,1,0)*IF($F9=($A$7-12),1,0)+IF(K9=$K$127,1,0)*IF($F9=($A$7-13),1,0)+IF(K9=$K$128,1,0)*IF($F9=($A$7-14),1,0)+IF(K9=$K$128,1,0)*IF($F9=($A$7-15),1,0)+IF(K9=$K$129,1,0)*IF($F9&lt;($A$7-15),1,0))*(IF($G9="F",1,0)+IF($G9="M",0,0))</f>
        <v>0</v>
      </c>
      <c r="AA9" s="39">
        <f t="shared" ref="AA9:AA67" si="10">(IF(K9=$K$130,1,0)*IF($F9=($A$7-8),1,0)+IF(K9=$K$130,1,0)*IF($F9=($A$7-9),1,0)+IF(K9=$K$131,1,0)*IF($F9=($A$7-10),1,0)+IF(K9=$K$131,1,0)*IF($F9=($A$7-11),1,0)+IF(K9=$K$132,1,0)*IF($F9=($A$7-12),1,0)+IF(K9=$K$132,1,0)*IF($F9=($A$7-13),1,0)+IF(K9=$K$133,1,0)*IF($F9=($A$7-14),1,0)+IF(K9=$K$133,1,0)*IF($F9=($A$7-15),1,0)+IF(K9=$K$134,1,0)*IF($F9&lt;($A$7-15),1,0)+IF(K9=$K$135,1,0)*IF($F9=($A$7-9),1,0)+IF(K9=$K$135,1,0)*IF($F9=($A$7-10),1,0)+IF(K9=$K$136,1,0)*IF($F9=($A$7-11),1,0)+IF(K9=$K$136,1,0)*IF($F9=($A$7-12),1,0)+IF(K9=$K$137,1,0)*IF($F9=($A$7-13),1,0)+IF(K9=$K$137,1,0)*IF($F9=($A$7-14),1,0)+IF(K9=$K$137,1,0)*IF($F9=($A$7-15),1,0)+IF(K9=$K$138,1,0)*IF($F9&lt;($A$7-15),1,0))*(IF($G9="F",1,0)+IF($G9="M",0,0))</f>
        <v>0</v>
      </c>
      <c r="AB9" s="39">
        <f t="shared" ref="AB9:AB67" si="11">(IF(K9=$K$139,1,0)*IF($F9=($A$7-10),1,0)+IF(K9=$K$139,1,0)*IF($F9=($A$7-11),1,0)+IF(K9=$K$139,1,0)*IF($F9=($A$7-12),1,0)+IF(K9=$K$140,1,0)*IF($F9=($A$7-13),1,0)+IF(K9=$K$140,1,0)*IF($F9=($A$7-14),1,0)+IF(K9=$K$141,1,0)*IF($F9=($A$7-15),1,0)+IF(K9=$K$141,1,0)*IF($F9=($A$7-16),1,0)+IF(K9=$K$142,1,0)*IF($F9&lt;($A$7-16),1,0)+IF(K9=$K$143,1,0)*IF($F9=($A$7-10),1,0)+IF(K9=$K$143,1,0)*IF($F9=($A$7-11),1,0)+IF(K9=$K$143,1,0)*IF($F9=($A$7-12),1,0)+IF(K9=$K$144,1,0)*IF($F9=($A$7-13),1,0)+IF(K9=$K$144,1,0)*IF($F9=($A$7-14),1,0)+IF(K9=$K$144,1,0)*IF($F9=($A$7-15),1,0)+IF(K9=$K$145,1,0)*IF($F9&lt;($A$7-15),1,0)+IF(K9=$K$146,1,0)*IF($F9=($A$7-12),1,0)+IF(K9=$K$146,1,0)*IF($F9=($A$7-13),1,0)+IF(K9=$K$146,1,0)*IF($F9=($A$7-14),1,0)+IF(K9=$K$147,1,0)*IF($F9=($A$7-15),1,0)+IF(K9=$K$147,1,0)*IF($F9=($A$7-16),1,0)+IF(K9=$K$147,1,0)*IF($F9=($A$7-17),1,0)+IF(K9=$K$148,1,0)*IF($F9&lt;($A$7-17),1,0))*(IF($G9="F",1,0)+IF($G9="M",0,0))</f>
        <v>0</v>
      </c>
      <c r="AC9" s="41">
        <f t="shared" ref="AC9:AC67" si="12">(IF(K9=$K$91,1,0)*IF($F9=($A$7-8),1,0)+IF(K9=$K$91,1,0)*IF($F9=($A$7-9),1,0)+IF(K9=$K$92,1,0)*IF($F9=($A$7-10),1,0)+IF(K9=$K$92,1,0)*IF($F9=($A$7-11),1,0)+IF(K9=$K$93,1,0)*IF($F9&lt;($A$7-11),1,0)+IF(K9=$K$96,1,0)*IF($F9=($A$7-8),1,0)+IF(K9=$K$96,1,0)*IF($F9=($A$7-9),1,0)+IF(K9=$K$97,1,0)*IF($F9=($A$7-10),1,0)+IF(K9=$K$97,1,0)*IF($F9=($A$7-11),1,0)+IF(K9=$K$98,1,0)*IF($F9&lt;($A$7-11),1,0)+IF(K9=$K$101,1,0)*IF($F9=($A$7-8),1,0)+IF(K9=$K$101,1,0)*IF($F9=($A$7-9),1,0)+IF(K9=$K$101,1,0)*IF($F9=($A$7-10),1,0)+IF(K9=$K$101,1,0)*IF($F9=($A$7-11),1,0)+IF(K9=$K$102,1,0)*IF($F9&lt;($A$7-11),1,0)+IF(K9=$K$106,1,0)*IF($F9=($A$7-9),1,0)+IF(K9=$K$106,1,0)*IF($F9=($A$7-10),1,0)+IF(K9=$K$106,1,0)*IF($F9=($A$7-11),1,0)+IF(K9=$K$106,1,0)*IF($F9=($A$7-12),1,0)+IF(K9=$K$106,1,0)*IF($F9=($A$7-13),1,0)+IF(K9=$K$107,1,0)*IF($F9&lt;($A$7-13),1,0))*(IF($G9="F",0,0)+IF($G9="M",1,0))</f>
        <v>0</v>
      </c>
      <c r="AD9" s="41">
        <f t="shared" ref="AD9:AD67" si="13">(IF(K9=$K$110,1,0)*IF($F9=($A$7-10),1,0)+IF(K9=$K$110,1,0)*IF($F9=($A$7-11),1,0)+IF(K9=$K$110,1,0)*IF($F9=($A$7-12),1,0)+IF(K9=$K$110,1,0)*IF($F9=($A$7-13),1,0)+IF(K9=$K$110,1,0)*IF($F9=($A$7-14),1,0)+IF(K9=$K$111,1,0)*IF($F9&lt;($A$7-14),1,0)+IF(K9=$K$114,1,0)*IF($F9=($A$7-10),1,0)+IF(K9=$K$114,1,0)*IF($F9=($A$7-11),1,0)+IF(K9=$K$114,1,0)*IF($F9=($A$7-12),1,0)+IF(K9=$K$114,1,0)*IF($F9=($A$7-13),1,0)+IF(K9=$K$114,1,0)*IF($F9=($A$7-14),1,0)+IF(K9=$K$115,1,0)*IF($F9&lt;($A$7-14),1,0)+IF(K9=$K$117,1,0)*IF($F9&lt;($A$7-9),1,0)+IF(K9=$K$120,1,0)*IF($F9=($A$7-8),1,0)+IF(K9=$K$120,1,0)*IF($F9=($A$7-9),1,0)+IF(K9=$K$121,1,0)*IF($F9=($A$7-10),1,0)+IF(K9=$K$121,1,0)*IF($F9=($A$7-11),1,0)+IF(K9=$K$122,1,0)*IF($F9&lt;($A$7-11),1,0)+IF(K9=$K$125,1,0)*IF($F9=($A$7-8),1,0)+IF(K9=$K$125,1,0)*IF($F9=($A$7-9),1,0)+IF(K9=$K$126,1,0)*IF($F9=($A$7-10),1,0)+IF(K9=$K$126,1,0)*IF($F9=($A$7-11),1,0)+IF(K9=$K$127,1,0)*IF($F9&lt;($A$7-11),1,0))*(IF($G9="F",0,0)+IF($G9="M",1,0))</f>
        <v>0</v>
      </c>
      <c r="AE9" s="41">
        <f t="shared" ref="AE9:AE67" si="14">(IF(K9=$K$130,1,0)*IF($F9=($A$7-8),1,0)+IF(K9=$K$130,1,0)*IF($F9=($A$7-9),1,0)+IF(K9=$K$130,1,0)*IF($F9=($A$7-10),1,0)+IF(K9=$K$130,1,0)*IF($F9=($A$7-11),1,0)+IF(K9=$K$131,1,0)*IF($F9&lt;($A$7-11),1,0)+IF(K9=$K$135,1,0)*IF($F9=($A$7-9),1,0)+IF(K9=$K$135,1,0)*IF($F9=($A$7-10),1,0)+IF(K9=$K$135,1,0)*IF($F9=($A$7-11),1,0)+IF(K9=$K$135,1,0)*IF($F9=($A$7-12),1,0)+IF(K9=$K$135,1,0)*IF($F9=($A$7-13),1,0)+IF(K9=$K$136,1,0)*IF($F9&lt;($A$7-13),1,0)+IF(K9=$K$139,1,0)*IF($F9=($A$7-10),1,0)+IF(K9=$K$139,1,0)*IF($F9=($A$7-11),1,0)+IF(K9=$K$139,1,0)*IF($F9=($A$7-12),1,0)+IF(K9=$K$139,1,0)*IF($F9=($A$7-13),1,0)+IF(K9=$K$139,1,0)*IF($F9=($A$7-14),1,0)+IF(K9=$K$140,1,0)*IF($F9&lt;($A$7-14),1,0)+IF(K9=$K$143,1,0)*IF($F9=($A$7-10),1,0)+IF(K9=$K$143,1,0)*IF($F9=($A$7-11),1,0)+IF(K9=$K$143,1,0)*IF($F9=($A$7-12),1,0)+IF(K9=$K$143,1,0)*IF($F9=($A$7-13),1,0)+IF(K9=$K$143,1,0)*IF($F9=($A$7-14),1,0)+IF(K9=$K$144,1,0)*IF($F9&lt;($A$7-14),1,0)+IF(K9=$K$146,1,0)*IF($F9&lt;($A$7-9),1,0))*(IF($G9="F",0,0)+IF($G9="M",1,0))</f>
        <v>0</v>
      </c>
      <c r="AF9" s="59">
        <f t="shared" ref="AF9:AF67" si="15">AG9+AH9+AI9</f>
        <v>0</v>
      </c>
      <c r="AG9" s="42">
        <f>(IF(K9=$K$149,1,0)*IF($F9=($A$7-7),1,0)+IF(K9=$K$149,1,0)*IF($F9=($A$7-8),1,0)+IF(K9=$K$150,1,0)*IF($F9=($A$7-9),1,0)+IF(K9=$K$150,1,0)*IF($F9=($A$7-10),1,0)+IF(K9=$K$151,1,0)*IF($F9=($A$7-11),1,0)+IF(K9=$K$151,1,0)*IF($F9=($A$7-12),1,0)+IF(K9=$K$151,1,0)*IF($F9=($A$7-13),1,0)+IF(K9=$K$152,1,0)*IF($F9&lt;($A$7-13),1,0)+IF(K9=$K$154,1,0)*IF($F9=($A$7-8),1,0)+IF(K9=$K$154,1,0)*IF($F9=($A$7-9),1,0)+IF(K9=$K$154,1,0)*IF($F9=($A$7-10),1,0)+IF(K9=$K$155,1,0)*IF($F9=($A$7-11),1,0)+IF(K9=$K$155,1,0)*IF($F9=($A$7-12),1,0)+IF(K9=$K$155,1,0)*IF($F9=($A$7-13),1,0)+IF(K9=$K$156,1,0)*IF($F9&lt;($A$7-13),1,0)+IF(K9=$K$158,1,0)*IF($F9=($A$7-9),1,0)+IF(K9=$K$158,1,0)*IF($F9=($A$7-10),1,0)+IF(K9=$K$158,1,0)*IF($F9=($A$7-11),1,0)+IF(K9=$K$159,1,0)*IF($F9=($A$7-12),1,0)+IF(K9=$K$159,1,0)*IF($F9=($A$7-13),1,0)+IF(K9=$K$159,1,0)*IF($F9=($A$7-14),1,0)+IF(K9=$K$160,1,0)*IF($F9&lt;($A$7-14),1,0))*(IF($G9="F",1,0)+IF($G9="M",0,0))</f>
        <v>0</v>
      </c>
      <c r="AH9" s="42">
        <f>(IF(K9=$K$162,1,0)*IF($F9=($A$7-10),1,0)+IF(K9=$K$162,1,0)*IF($F9=($A$7-11),1,0)+IF(K9=$K$162,1,0)*IF($F9=($A$7-12),1,0)+IF(K9=$K$163,1,0)*IF($F9=($A$7-13),1,0)+IF(K9=$K$163,1,0)*IF($F9=($A$7-14),1,0)+IF(K9=$K$163,1,0)*IF($F9=($A$7-15),1,0)+IF(K9=$K$164,1,0)*IF($F9&lt;($A$7-15),1,0)+IF(K9=$K$166,1,0)*IF($F9=($A$7-11),1,0)+IF(K9=$K$166,1,0)*IF($F9=($A$7-12),1,0)+IF(K9=$K$166,1,0)*IF($F9=($A$7-13),1,0)+IF(K9=$K$166,1,0)*IF($F9=($A$7-14),1,0)+IF(K9=$K$167,1,0)*IF($F9&lt;($A$7-14),1,0)+IF(K9=$K$169,1,0)*IF($F9&lt;($A$7-13),1,0))*(IF($G9="F",1,0)+IF($G9="M",0,0))</f>
        <v>0</v>
      </c>
      <c r="AI9" s="42">
        <f>(IF(K9=$K$153,1,0)*IF($F9&lt;($A$7-6),1,0)+IF(K9=$K$157,1,0)*IF($F9&lt;($A$7-7),1,0)+IF(K9=$K$161,1,0)*IF($F9&lt;($A$7-8),1,0)+IF(K9=$K$165,1,0)*IF($F9&lt;($A$7-9),1,0)+IF(K9=$K$168,1,0)*IF($F9&lt;($A$7-10),1,0)+IF(K9=$K$169,1,0)*IF($F9&lt;($A$7-13),1,0))*(IF($G9="F",0,0)+IF($G9="M",1,0))</f>
        <v>0</v>
      </c>
      <c r="AJ9" s="42">
        <f>(IF(K9=$K$170,1,0)*IF($F9=($A$7-5),1,0)+IF(K9=$K$171,1,0)*IF($F9=($A$7-6),1,0)+IF(K9=$K$172,1,0)*IF($F9=($A$7-7),1,0)+IF(K9=$K$173,1,0)*IF($F9=($A$7-8),1,0)+IF(K9=$K$173,1,0)*IF($F9=($A$7-9),1,0)+IF(K9=$K$174,1,0)*IF($F9=($A$7-10),1,0)+IF(K9=$K$174,1,0)*IF($F9=($A$7-11),1,0)+IF(K9=$K$175,1,0)*IF($F9&lt;($A$7-11),1,0)+IF(K9=$K$176,1,0)*IF($F9=($A$7-5),1,0)+IF(K9=$K$177,1,0)*IF($F9=($A$7-6),1,0)+IF(K9=$K$178,1,0)*IF($F9=($A$7-7),1,0)+IF(K9=$K$179,1,0)*IF($F9=($A$7-8),1,0)+IF(K9=$K$179,1,0)*IF($F9=($A$7-9),1,0)+IF(K9=$K$180,1,0)*IF($F9=($A$7-10),1,0)+IF(K9=$K$180,1,0)*IF($F9=($A$7-11),1,0)+IF(K9=$K$181,1,0)*IF($F9=($A$7-12),1,0)+IF(K9=$K$181,1,0)*IF($F9=($A$7-13),1,0)+IF(K9=$K$182,1,0)*IF($F9&lt;($A$7-13),1,0)+IF(K9=$K$183,1,0)*IF($F9=($A$7-5),1,0)+IF(K9=$K$184,1,0)*IF($F9=($A$7-6),1,0)+IF(K9=$K$185,1,0)*IF($F9=($A$7-7),1,0)+IF(K9=$K$186,1,0)*IF($F9=($A$7-8),1,0)+IF(K9=$K$186,1,0)*IF($F9=($A$7-9),1,0)+IF(K9=$K$187,1,0)*IF($F9=($A$7-10),1,0)+IF(K9=$K$187,1,0)*IF($F9=($A$7-11),1,0)+IF(K9=$K$188,1,0)*IF($F9=($A$7-12),1,0)+IF(K9=$K$188,1,0)*IF($F9=($A$7-13),1,0)+IF(K9=$K$189,1,0)*IF($F9&lt;($A$7-13),1,0))*(IF($G9="F",1,0)+IF($G9="M",1,0))</f>
        <v>0</v>
      </c>
      <c r="AK9" s="42">
        <f>(IF(K9=$K$190,1,0)*IF($F9=($A$7-5),1,0)+IF(K9=$K$191,1,0)*IF($F9=($A$7-6),1,0)+IF(K9=$K$192,1,0)*IF($F9=($A$7-7),1,0)+IF(K9=$K$193,1,0)*IF($F9=($A$7-8),1,0)+IF(K9=$K$193,1,0)*IF($F9=($A$7-9),1,0)+IF(K9=$K$194,1,0)*IF($F9=($A$7-10),1,0)+IF(K9=$K$194,1,0)*IF($F9=($A$7-11),1,0)+IF(K9=$K$195,1,0)*IF($F9=($A$7-12),1,0)+IF(K9=$K$195,1,0)*IF($F9=($A$7-13),1,0)+IF(K9=$K$196,1,0)*IF($F9&lt;($A$7-13),1,0))*(IF($G9="F",1,0)+IF($G9="M",1,0))</f>
        <v>0</v>
      </c>
      <c r="AL9" s="28">
        <f>AM9+AN9+AO9+AP9+IF(B9="",1,0)</f>
        <v>1</v>
      </c>
      <c r="AM9" s="28">
        <f>(IF(B9=$J$69,1,0)*IF($F9=($A$7-8),1,0)+IF(B9=$J$70,1,0)*IF($F9=($A$7-9),1,0)+IF(B9=$J$72,1,0)*IF($F9=($A$7-10),1,0)+IF(B9=$J$74,1,0)*IF($F9=($A$7-11),1,0)+IF(B9=$J$76,1,0)*IF($F9=($A$7-12),1,0)+IF(B9=$J$78,1,0)*IF($F9=($A$7-13),1,0)+IF(B9=$J$80,1,0)*IF($F9=($A$7-14),1,0)+IF(B9=$J$80,1,0)*IF($F9=($A$7-15),1,0)+IF(B9=$J$81,1,0)*IF($F9=($A$7-16),1,0)+IF(B9=$J$82,1,0)*IF($F9=($A$7-17),1,0)+IF(B9=$J$82,1,0)*IF($F9=($A$7-18),1,0)+IF(B9=$J$83,1,0)*IF($F9&lt;($A$7-18),1,0))*(IF($G9="F",1,0)+IF($G9="M",1,0))</f>
        <v>0</v>
      </c>
      <c r="AN9" s="28">
        <f>(IF(B9=$J$84,1,0)*IF($F9=($A$7-14),1,0)+IF(B9=$J$84,1,0)*IF($F9=($A$7-15),1,0)+IF(B9=$J$85,1,0)*IF($F9=($A$7-14),1,0)+IF(B9=$J$86,1,0)*IF($F9=($A$7-15),1,0)+IF(B9=$J$87,1,0)*IF($F9=($A$7-16),1,0)+IF(B9=$J$88,1,0)*IF($F9=($A$7-17),1,0)+IF(B9=$J$88,1,0)*IF($F9=($A$7-18),1,0)+IF(B9=$J$89,1,0)*IF($F9&lt;($A$7-18),1,0))*(IF($G9="F",1,0)+IF($G9="M",1,0))</f>
        <v>0</v>
      </c>
      <c r="AO9" s="28">
        <f>(IF(B9=$J$71,1,0)*IF($F9=($A$7-10),1,0)+IF(B9=$J$73,1,0)*IF($F9=($A$7-11),1,0)+IF(B9=$J$75,1,0)*IF($F9=($A$7-12),1,0)+IF(B9=$J$77,1,0)*IF($F9=($A$7-13),1,0)+IF(B9=$J$79,1,0)*IF($F9=($A$7-14),1,0))*(IF($G9="F",1,0)+IF($G9="M",1,0))</f>
        <v>0</v>
      </c>
      <c r="AP9" s="28">
        <f>(IF(B9=$J$90,1,0)*IF($F9&lt;($A$7),1,0)+IF(B9=$J$91,1,0)*IF($F9&lt;($A$7),1,0)+IF(B9=$J$92,1,0)*IF($F9&lt;($A$7),1,0)+IF(B9=$J$94,1,0)*IF($F9&lt;($A$7),1,0)+IF(B9=$J$95,1,0)*IF($F9&lt;($A$7),1,0)+IF(B9=$J$96,1,0)*IF($F9&lt;($A$7),1,0)+IF(B9=$J$97,1,0)*IF($F9&lt;($A$7),1,0)+IF(B9=$J$98,1,0)*IF($F9&lt;($A$7),1,0)+IF(B9=$J$99,1,0)*IF($F9&lt;($A$7),1,0)+IF(B9=$J$100,1,0)*IF($F9&lt;($A$7),1,0)+IF(B9=$J$101,1,0)*IF($F9&lt;($A$7-14),1,0))*(IF($G9="F",1,0)+IF($G9="M",1,0))</f>
        <v>0</v>
      </c>
      <c r="AQ9" s="51">
        <f>AR9+AS9+AT9+IF(C9="",1,0)</f>
        <v>1</v>
      </c>
      <c r="AR9" s="51">
        <f>(IF(C9=$C$69,1,0)*IF($F9=($A$7-8),1,0)+IF(C9=$C$69,1,0)*IF($F9=($A$7-9),1,0)+IF(C9=$C$70,1,0)*IF($F9=($A$7-10),1,0)+IF(C9=$C$70,1,0)*IF($F9=($A$7-11),1,0)+IF(C9=$C$71,1,0)*IF($F9=($A$7-12),1,0)+IF(C9=$C$71,1,0)*IF($F9=($A$7-13),1,0)+IF(C9=$C$72,1,0)*IF($F9=($A$7-14),1,0)+IF(C9=$C$72,1,0)*IF($F9=($A$7-15),1,0)+IF(C9=$C$73,1,0)*IF($F9=($A$7-16),1,0)+IF(C9=$C$74,1,0)*IF($F9=($A$7-17),1,0)+IF(C9=$C$74,1,0)*IF($F9=($A$7-18),1,0)+IF(C9=$C$75,1,0)*IF($F9&lt;($A$7-18),1,0))*(IF($G9="F",1,0)+IF($G9="M",1,0))</f>
        <v>0</v>
      </c>
      <c r="AS9" s="52">
        <f>(IF(C9=$C$76,1,0)*IF($F9=($A$7-10),1,0)+IF(C9=$C$76,1,0)*IF($F9=($A$7-11),1,0)+IF(C9=$C$77,1,0)*IF($F9=($A$7-12),1,0)+IF(C9=$C$77,1,0)*IF($F9=($A$7-13),1,0)+IF(C9=$C$78,1,0)*IF($F9=($A$7-14),1,0)+IF(C9=$C$78,1,0)*IF($F9=($A$7-15),1,0)+IF(C9=$C$79,1,0)*IF($F9=($A$7-16),1,0)+IF(C9=$C$80,1,0)*IF($F9=($A$7-17),1,0)+IF(C9=$C$80,1,0)*IF($F9=($A$7-18),1,0)+IF(C9=$C$81,1,0)*IF($F9&lt;($A$7-18),1,0))*(IF($G9="F",1,0)+IF($G9="M",1,0))</f>
        <v>0</v>
      </c>
      <c r="AT9" s="52">
        <f>(IF(C9=$C$82,1,0)*IF($F9=($A$7-10),1,0)+IF(C9=$C$82,1,0)*IF($F9=($A$7-11),1,0)+IF(C9=$C$83,1,0)*IF($F9=($A$7-12),1,0)+IF(C9=$C$83,1,0)*IF($F9=($A$7-13),1,0)+IF(C9=$C$84,1,0)*IF($F9=($A$7-14),1,0)+IF(C9=$C$84,1,0)*IF($F9=($A$7-15),1,0)+IF(C9=$C$85,1,0)*IF($F9=($A$7-16),1,0)+IF(C9=$C$86,1,0)*IF($F9=($A$7-17),1,0)+IF(C9=$C$86,1,0)*IF($F9=($A$7-18),1,0)+IF(C9=$C$87,1,0)*IF($F9&lt;($A$7-18),1,0))*(IF($G9="F",1,0)+IF($G9="M",1,0))</f>
        <v>0</v>
      </c>
      <c r="AU9" s="56">
        <f>IF(C9=C$69,1,0)+IF(C9=C$70,1,0)+IF(C9=C$71,1,0)+IF(C9=C$72,1,0)+IF(C9=C$73,1,0)+IF(C9=C$74,1,0)+IF(C9=C$75,1,0)+(SUM(W9:AD9))</f>
        <v>0</v>
      </c>
      <c r="AV9" s="18">
        <f t="shared" ref="AV9:AV67" si="16">AQ9+AJ9+AK9+AM9+AN9+AO9+IF(AL9+AQ9=2,-1,0)</f>
        <v>0</v>
      </c>
    </row>
    <row r="10" spans="1:48" ht="21.6" customHeight="1" x14ac:dyDescent="0.3">
      <c r="A10" s="16">
        <v>3</v>
      </c>
      <c r="B10" s="24"/>
      <c r="C10" s="32"/>
      <c r="D10" s="84"/>
      <c r="E10" s="84"/>
      <c r="F10" s="61"/>
      <c r="G10" s="2"/>
      <c r="H10" s="2"/>
      <c r="I10" s="22"/>
      <c r="J10" s="3"/>
      <c r="K10" s="4"/>
      <c r="L10" s="46"/>
      <c r="M10" s="4"/>
      <c r="P10" s="27">
        <f t="shared" si="0"/>
        <v>1</v>
      </c>
      <c r="Q10" s="36">
        <f>R10+V10+AF10+AJ10+AK10</f>
        <v>1</v>
      </c>
      <c r="R10" s="26">
        <f t="shared" si="1"/>
        <v>1</v>
      </c>
      <c r="S10" s="26">
        <f t="shared" si="2"/>
        <v>0</v>
      </c>
      <c r="T10" s="26">
        <f t="shared" si="3"/>
        <v>0</v>
      </c>
      <c r="U10" s="26">
        <f t="shared" si="4"/>
        <v>0</v>
      </c>
      <c r="V10" s="39">
        <f t="shared" si="5"/>
        <v>0</v>
      </c>
      <c r="W10" s="39">
        <f t="shared" si="6"/>
        <v>0</v>
      </c>
      <c r="X10" s="39">
        <f t="shared" si="7"/>
        <v>0</v>
      </c>
      <c r="Y10" s="39">
        <f t="shared" si="8"/>
        <v>0</v>
      </c>
      <c r="Z10" s="39">
        <f t="shared" si="9"/>
        <v>0</v>
      </c>
      <c r="AA10" s="39">
        <f t="shared" si="10"/>
        <v>0</v>
      </c>
      <c r="AB10" s="39">
        <f t="shared" si="11"/>
        <v>0</v>
      </c>
      <c r="AC10" s="41">
        <f t="shared" si="12"/>
        <v>0</v>
      </c>
      <c r="AD10" s="41">
        <f t="shared" si="13"/>
        <v>0</v>
      </c>
      <c r="AE10" s="41">
        <f t="shared" si="14"/>
        <v>0</v>
      </c>
      <c r="AF10" s="59">
        <f t="shared" si="15"/>
        <v>0</v>
      </c>
      <c r="AG10" s="42">
        <f>(IF(K10=$K$149,1,0)*IF($F10=($A$7-7),1,0)+IF(K10=$K$149,1,0)*IF($F10=($A$7-8),1,0)+IF(K10=$K$150,1,0)*IF($F10=($A$7-9),1,0)+IF(K10=$K$150,1,0)*IF($F10=($A$7-10),1,0)+IF(K10=$K$151,1,0)*IF($F10=($A$7-11),1,0)+IF(K10=$K$151,1,0)*IF($F10=($A$7-12),1,0)+IF(K10=$K$151,1,0)*IF($F10=($A$7-13),1,0)+IF(K10=$K$152,1,0)*IF($F10&lt;($A$7-13),1,0)+IF(K10=$K$154,1,0)*IF($F10=($A$7-8),1,0)+IF(K10=$K$154,1,0)*IF($F10=($A$7-9),1,0)+IF(K10=$K$154,1,0)*IF($F10=($A$7-10),1,0)+IF(K10=$K$155,1,0)*IF($F10=($A$7-11),1,0)+IF(K10=$K$155,1,0)*IF($F10=($A$7-12),1,0)+IF(K10=$K$155,1,0)*IF($F10=($A$7-13),1,0)+IF(K10=$K$156,1,0)*IF($F10&lt;($A$7-13),1,0)+IF(K10=$K$158,1,0)*IF($F10=($A$7-9),1,0)+IF(K10=$K$158,1,0)*IF($F10=($A$7-10),1,0)+IF(K10=$K$158,1,0)*IF($F10=($A$7-11),1,0)+IF(K10=$K$159,1,0)*IF($F10=($A$7-12),1,0)+IF(K10=$K$159,1,0)*IF($F10=($A$7-13),1,0)+IF(K10=$K$159,1,0)*IF($F10=($A$7-14),1,0)+IF(K10=$K$160,1,0)*IF($F10&lt;($A$7-14),1,0))*(IF($G10="F",1,0)+IF($G10="M",0,0))</f>
        <v>0</v>
      </c>
      <c r="AH10" s="42">
        <f>(IF(K10=$K$162,1,0)*IF($F10=($A$7-10),1,0)+IF(K10=$K$162,1,0)*IF($F10=($A$7-11),1,0)+IF(K10=$K$162,1,0)*IF($F10=($A$7-12),1,0)+IF(K10=$K$163,1,0)*IF($F10=($A$7-13),1,0)+IF(K10=$K$163,1,0)*IF($F10=($A$7-14),1,0)+IF(K10=$K$163,1,0)*IF($F10=($A$7-15),1,0)+IF(K10=$K$164,1,0)*IF($F10&lt;($A$7-15),1,0)+IF(K10=$K$166,1,0)*IF($F10=($A$7-11),1,0)+IF(K10=$K$166,1,0)*IF($F10=($A$7-12),1,0)+IF(K10=$K$166,1,0)*IF($F10=($A$7-13),1,0)+IF(K10=$K$166,1,0)*IF($F10=($A$7-14),1,0)+IF(K10=$K$167,1,0)*IF($F10&lt;($A$7-14),1,0)+IF(K10=$K$169,1,0)*IF($F10&lt;($A$7-13),1,0))*(IF($G10="F",1,0)+IF($G10="M",0,0))</f>
        <v>0</v>
      </c>
      <c r="AI10" s="42">
        <f>(IF(K10=$K$153,1,0)*IF($F10&lt;($A$7-6),1,0)+IF(K10=$K$157,1,0)*IF($F10&lt;($A$7-7),1,0)+IF(K10=$K$161,1,0)*IF($F10&lt;($A$7-8),1,0)+IF(K10=$K$165,1,0)*IF($F10&lt;($A$7-9),1,0)+IF(K10=$K$168,1,0)*IF($F10&lt;($A$7-10),1,0)+IF(K10=$K$169,1,0)*IF($F10&lt;($A$7-13),1,0))*(IF($G10="F",0,0)+IF($G10="M",1,0))</f>
        <v>0</v>
      </c>
      <c r="AJ10" s="42">
        <f>(IF(K10=$K$170,1,0)*IF($F10=($A$7-5),1,0)+IF(K10=$K$171,1,0)*IF($F10=($A$7-6),1,0)+IF(K10=$K$172,1,0)*IF($F10=($A$7-7),1,0)+IF(K10=$K$173,1,0)*IF($F10=($A$7-8),1,0)+IF(K10=$K$173,1,0)*IF($F10=($A$7-9),1,0)+IF(K10=$K$174,1,0)*IF($F10=($A$7-10),1,0)+IF(K10=$K$174,1,0)*IF($F10=($A$7-11),1,0)+IF(K10=$K$175,1,0)*IF($F10&lt;($A$7-11),1,0)+IF(K10=$K$176,1,0)*IF($F10=($A$7-5),1,0)+IF(K10=$K$177,1,0)*IF($F10=($A$7-6),1,0)+IF(K10=$K$178,1,0)*IF($F10=($A$7-7),1,0)+IF(K10=$K$179,1,0)*IF($F10=($A$7-8),1,0)+IF(K10=$K$179,1,0)*IF($F10=($A$7-9),1,0)+IF(K10=$K$180,1,0)*IF($F10=($A$7-10),1,0)+IF(K10=$K$180,1,0)*IF($F10=($A$7-11),1,0)+IF(K10=$K$181,1,0)*IF($F10=($A$7-12),1,0)+IF(K10=$K$181,1,0)*IF($F10=($A$7-13),1,0)+IF(K10=$K$182,1,0)*IF($F10&lt;($A$7-13),1,0)+IF(K10=$K$183,1,0)*IF($F10=($A$7-5),1,0)+IF(K10=$K$184,1,0)*IF($F10=($A$7-6),1,0)+IF(K10=$K$185,1,0)*IF($F10=($A$7-7),1,0)+IF(K10=$K$186,1,0)*IF($F10=($A$7-8),1,0)+IF(K10=$K$186,1,0)*IF($F10=($A$7-9),1,0)+IF(K10=$K$187,1,0)*IF($F10=($A$7-10),1,0)+IF(K10=$K$187,1,0)*IF($F10=($A$7-11),1,0)+IF(K10=$K$188,1,0)*IF($F10=($A$7-12),1,0)+IF(K10=$K$188,1,0)*IF($F10=($A$7-13),1,0)+IF(K10=$K$189,1,0)*IF($F10&lt;($A$7-13),1,0))*(IF($G10="F",1,0)+IF($G10="M",1,0))</f>
        <v>0</v>
      </c>
      <c r="AK10" s="42">
        <f>(IF(K10=$K$190,1,0)*IF($F10=($A$7-5),1,0)+IF(K10=$K$191,1,0)*IF($F10=($A$7-6),1,0)+IF(K10=$K$192,1,0)*IF($F10=($A$7-7),1,0)+IF(K10=$K$193,1,0)*IF($F10=($A$7-8),1,0)+IF(K10=$K$193,1,0)*IF($F10=($A$7-9),1,0)+IF(K10=$K$194,1,0)*IF($F10=($A$7-10),1,0)+IF(K10=$K$194,1,0)*IF($F10=($A$7-11),1,0)+IF(K10=$K$195,1,0)*IF($F10=($A$7-12),1,0)+IF(K10=$K$195,1,0)*IF($F10=($A$7-13),1,0)+IF(K10=$K$196,1,0)*IF($F10&lt;($A$7-13),1,0))*(IF($G10="F",1,0)+IF($G10="M",1,0))</f>
        <v>0</v>
      </c>
      <c r="AL10" s="28">
        <f>AM10+AN10+AO10+AP10+IF(B10="",1,0)</f>
        <v>1</v>
      </c>
      <c r="AM10" s="28">
        <f>(IF(B10=$J$69,1,0)*IF($F10=($A$7-8),1,0)+IF(B10=$J$70,1,0)*IF($F10=($A$7-9),1,0)+IF(B10=$J$72,1,0)*IF($F10=($A$7-10),1,0)+IF(B10=$J$74,1,0)*IF($F10=($A$7-11),1,0)+IF(B10=$J$76,1,0)*IF($F10=($A$7-12),1,0)+IF(B10=$J$78,1,0)*IF($F10=($A$7-13),1,0)+IF(B10=$J$80,1,0)*IF($F10=($A$7-14),1,0)+IF(B10=$J$80,1,0)*IF($F10=($A$7-15),1,0)+IF(B10=$J$81,1,0)*IF($F10=($A$7-16),1,0)+IF(B10=$J$82,1,0)*IF($F10=($A$7-17),1,0)+IF(B10=$J$82,1,0)*IF($F10=($A$7-18),1,0)+IF(B10=$J$83,1,0)*IF($F10&lt;($A$7-18),1,0))*(IF($G10="F",1,0)+IF($G10="M",1,0))</f>
        <v>0</v>
      </c>
      <c r="AN10" s="28">
        <f>(IF(B10=$J$84,1,0)*IF($F10=($A$7-14),1,0)+IF(B10=$J$84,1,0)*IF($F10=($A$7-15),1,0)+IF(B10=$J$85,1,0)*IF($F10=($A$7-14),1,0)+IF(B10=$J$86,1,0)*IF($F10=($A$7-15),1,0)+IF(B10=$J$87,1,0)*IF($F10=($A$7-16),1,0)+IF(B10=$J$88,1,0)*IF($F10=($A$7-17),1,0)+IF(B10=$J$88,1,0)*IF($F10=($A$7-18),1,0)+IF(B10=$J$89,1,0)*IF($F10&lt;($A$7-18),1,0))*(IF($G10="F",1,0)+IF($G10="M",1,0))</f>
        <v>0</v>
      </c>
      <c r="AO10" s="28">
        <f>(IF(B10=$J$71,1,0)*IF($F10=($A$7-10),1,0)+IF(B10=$J$73,1,0)*IF($F10=($A$7-11),1,0)+IF(B10=$J$75,1,0)*IF($F10=($A$7-12),1,0)+IF(B10=$J$77,1,0)*IF($F10=($A$7-13),1,0)+IF(B10=$J$79,1,0)*IF($F10=($A$7-14),1,0))*(IF($G10="F",1,0)+IF($G10="M",1,0))</f>
        <v>0</v>
      </c>
      <c r="AP10" s="28">
        <f>(IF(B10=$J$90,1,0)*IF($F10&lt;($A$7),1,0)+IF(B10=$J$91,1,0)*IF($F10&lt;($A$7),1,0)+IF(B10=$J$92,1,0)*IF($F10&lt;($A$7),1,0)+IF(B10=$J$94,1,0)*IF($F10&lt;($A$7),1,0)+IF(B10=$J$95,1,0)*IF($F10&lt;($A$7),1,0)+IF(B10=$J$96,1,0)*IF($F10&lt;($A$7),1,0)+IF(B10=$J$97,1,0)*IF($F10&lt;($A$7),1,0)+IF(B10=$J$98,1,0)*IF($F10&lt;($A$7),1,0)+IF(B10=$J$99,1,0)*IF($F10&lt;($A$7),1,0)+IF(B10=$J$100,1,0)*IF($F10&lt;($A$7),1,0)+IF(B10=$J$101,1,0)*IF($F10&lt;($A$7-14),1,0))*(IF($G10="F",1,0)+IF($G10="M",1,0))</f>
        <v>0</v>
      </c>
      <c r="AQ10" s="51">
        <f>AR10+AS10+AT10+IF(C10="",1,0)</f>
        <v>1</v>
      </c>
      <c r="AR10" s="51">
        <f>(IF(C10=$C$69,1,0)*IF($F10=($A$7-8),1,0)+IF(C10=$C$69,1,0)*IF($F10=($A$7-9),1,0)+IF(C10=$C$70,1,0)*IF($F10=($A$7-10),1,0)+IF(C10=$C$70,1,0)*IF($F10=($A$7-11),1,0)+IF(C10=$C$71,1,0)*IF($F10=($A$7-12),1,0)+IF(C10=$C$71,1,0)*IF($F10=($A$7-13),1,0)+IF(C10=$C$72,1,0)*IF($F10=($A$7-14),1,0)+IF(C10=$C$72,1,0)*IF($F10=($A$7-15),1,0)+IF(C10=$C$73,1,0)*IF($F10=($A$7-16),1,0)+IF(C10=$C$74,1,0)*IF($F10=($A$7-17),1,0)+IF(C10=$C$74,1,0)*IF($F10=($A$7-18),1,0)+IF(C10=$C$75,1,0)*IF($F10&lt;($A$7-18),1,0))*(IF($G10="F",1,0)+IF($G10="M",1,0))</f>
        <v>0</v>
      </c>
      <c r="AS10" s="52">
        <f>(IF(C10=$C$76,1,0)*IF($F10=($A$7-10),1,0)+IF(C10=$C$76,1,0)*IF($F10=($A$7-11),1,0)+IF(C10=$C$77,1,0)*IF($F10=($A$7-12),1,0)+IF(C10=$C$77,1,0)*IF($F10=($A$7-13),1,0)+IF(C10=$C$78,1,0)*IF($F10=($A$7-14),1,0)+IF(C10=$C$78,1,0)*IF($F10=($A$7-15),1,0)+IF(C10=$C$79,1,0)*IF($F10=($A$7-16),1,0)+IF(C10=$C$80,1,0)*IF($F10=($A$7-17),1,0)+IF(C10=$C$80,1,0)*IF($F10=($A$7-18),1,0)+IF(C10=$C$81,1,0)*IF($F10&lt;($A$7-18),1,0))*(IF($G10="F",1,0)+IF($G10="M",1,0))</f>
        <v>0</v>
      </c>
      <c r="AT10" s="52">
        <f>(IF(C10=$C$82,1,0)*IF($F10=($A$7-10),1,0)+IF(C10=$C$82,1,0)*IF($F10=($A$7-11),1,0)+IF(C10=$C$83,1,0)*IF($F10=($A$7-12),1,0)+IF(C10=$C$83,1,0)*IF($F10=($A$7-13),1,0)+IF(C10=$C$84,1,0)*IF($F10=($A$7-14),1,0)+IF(C10=$C$84,1,0)*IF($F10=($A$7-15),1,0)+IF(C10=$C$85,1,0)*IF($F10=($A$7-16),1,0)+IF(C10=$C$86,1,0)*IF($F10=($A$7-17),1,0)+IF(C10=$C$86,1,0)*IF($F10=($A$7-18),1,0)+IF(C10=$C$87,1,0)*IF($F10&lt;($A$7-18),1,0))*(IF($G10="F",1,0)+IF($G10="M",1,0))</f>
        <v>0</v>
      </c>
      <c r="AU10" s="56">
        <f>IF(C10=C$69,1,0)+IF(C10=C$70,1,0)+IF(C10=C$71,1,0)+IF(C10=C$72,1,0)+IF(C10=C$73,1,0)+IF(C10=C$74,1,0)+IF(C10=C$75,1,0)+(SUM(W10:AD10))</f>
        <v>0</v>
      </c>
      <c r="AV10" s="18">
        <f t="shared" si="16"/>
        <v>0</v>
      </c>
    </row>
    <row r="11" spans="1:48" ht="21.6" customHeight="1" x14ac:dyDescent="0.3">
      <c r="A11" s="16">
        <v>4</v>
      </c>
      <c r="B11" s="24"/>
      <c r="C11" s="32"/>
      <c r="D11" s="84"/>
      <c r="E11" s="84"/>
      <c r="F11" s="61"/>
      <c r="G11" s="2"/>
      <c r="H11" s="2"/>
      <c r="I11" s="22"/>
      <c r="J11" s="3"/>
      <c r="K11" s="4"/>
      <c r="L11" s="46"/>
      <c r="M11" s="4"/>
      <c r="P11" s="27">
        <f t="shared" si="0"/>
        <v>1</v>
      </c>
      <c r="Q11" s="36">
        <f>R11+V11+AF11+AJ11+AK11</f>
        <v>1</v>
      </c>
      <c r="R11" s="26">
        <f t="shared" si="1"/>
        <v>1</v>
      </c>
      <c r="S11" s="26">
        <f t="shared" si="2"/>
        <v>0</v>
      </c>
      <c r="T11" s="26">
        <f t="shared" si="3"/>
        <v>0</v>
      </c>
      <c r="U11" s="26">
        <f t="shared" si="4"/>
        <v>0</v>
      </c>
      <c r="V11" s="39">
        <f t="shared" si="5"/>
        <v>0</v>
      </c>
      <c r="W11" s="39">
        <f t="shared" si="6"/>
        <v>0</v>
      </c>
      <c r="X11" s="39">
        <f t="shared" si="7"/>
        <v>0</v>
      </c>
      <c r="Y11" s="39">
        <f t="shared" si="8"/>
        <v>0</v>
      </c>
      <c r="Z11" s="39">
        <f t="shared" si="9"/>
        <v>0</v>
      </c>
      <c r="AA11" s="39">
        <f t="shared" si="10"/>
        <v>0</v>
      </c>
      <c r="AB11" s="39">
        <f t="shared" si="11"/>
        <v>0</v>
      </c>
      <c r="AC11" s="41">
        <f t="shared" si="12"/>
        <v>0</v>
      </c>
      <c r="AD11" s="41">
        <f t="shared" si="13"/>
        <v>0</v>
      </c>
      <c r="AE11" s="41">
        <f t="shared" si="14"/>
        <v>0</v>
      </c>
      <c r="AF11" s="59">
        <f t="shared" si="15"/>
        <v>0</v>
      </c>
      <c r="AG11" s="42">
        <f>(IF(K11=$K$149,1,0)*IF($F11=($A$7-7),1,0)+IF(K11=$K$149,1,0)*IF($F11=($A$7-8),1,0)+IF(K11=$K$150,1,0)*IF($F11=($A$7-9),1,0)+IF(K11=$K$150,1,0)*IF($F11=($A$7-10),1,0)+IF(K11=$K$151,1,0)*IF($F11=($A$7-11),1,0)+IF(K11=$K$151,1,0)*IF($F11=($A$7-12),1,0)+IF(K11=$K$151,1,0)*IF($F11=($A$7-13),1,0)+IF(K11=$K$152,1,0)*IF($F11&lt;($A$7-13),1,0)+IF(K11=$K$154,1,0)*IF($F11=($A$7-8),1,0)+IF(K11=$K$154,1,0)*IF($F11=($A$7-9),1,0)+IF(K11=$K$154,1,0)*IF($F11=($A$7-10),1,0)+IF(K11=$K$155,1,0)*IF($F11=($A$7-11),1,0)+IF(K11=$K$155,1,0)*IF($F11=($A$7-12),1,0)+IF(K11=$K$155,1,0)*IF($F11=($A$7-13),1,0)+IF(K11=$K$156,1,0)*IF($F11&lt;($A$7-13),1,0)+IF(K11=$K$158,1,0)*IF($F11=($A$7-9),1,0)+IF(K11=$K$158,1,0)*IF($F11=($A$7-10),1,0)+IF(K11=$K$158,1,0)*IF($F11=($A$7-11),1,0)+IF(K11=$K$159,1,0)*IF($F11=($A$7-12),1,0)+IF(K11=$K$159,1,0)*IF($F11=($A$7-13),1,0)+IF(K11=$K$159,1,0)*IF($F11=($A$7-14),1,0)+IF(K11=$K$160,1,0)*IF($F11&lt;($A$7-14),1,0))*(IF($G11="F",1,0)+IF($G11="M",0,0))</f>
        <v>0</v>
      </c>
      <c r="AH11" s="42">
        <f>(IF(K11=$K$162,1,0)*IF($F11=($A$7-10),1,0)+IF(K11=$K$162,1,0)*IF($F11=($A$7-11),1,0)+IF(K11=$K$162,1,0)*IF($F11=($A$7-12),1,0)+IF(K11=$K$163,1,0)*IF($F11=($A$7-13),1,0)+IF(K11=$K$163,1,0)*IF($F11=($A$7-14),1,0)+IF(K11=$K$163,1,0)*IF($F11=($A$7-15),1,0)+IF(K11=$K$164,1,0)*IF($F11&lt;($A$7-15),1,0)+IF(K11=$K$166,1,0)*IF($F11=($A$7-11),1,0)+IF(K11=$K$166,1,0)*IF($F11=($A$7-12),1,0)+IF(K11=$K$166,1,0)*IF($F11=($A$7-13),1,0)+IF(K11=$K$166,1,0)*IF($F11=($A$7-14),1,0)+IF(K11=$K$167,1,0)*IF($F11&lt;($A$7-14),1,0)+IF(K11=$K$169,1,0)*IF($F11&lt;($A$7-13),1,0))*(IF($G11="F",1,0)+IF($G11="M",0,0))</f>
        <v>0</v>
      </c>
      <c r="AI11" s="42">
        <f>(IF(K11=$K$153,1,0)*IF($F11&lt;($A$7-6),1,0)+IF(K11=$K$157,1,0)*IF($F11&lt;($A$7-7),1,0)+IF(K11=$K$161,1,0)*IF($F11&lt;($A$7-8),1,0)+IF(K11=$K$165,1,0)*IF($F11&lt;($A$7-9),1,0)+IF(K11=$K$168,1,0)*IF($F11&lt;($A$7-10),1,0)+IF(K11=$K$169,1,0)*IF($F11&lt;($A$7-13),1,0))*(IF($G11="F",0,0)+IF($G11="M",1,0))</f>
        <v>0</v>
      </c>
      <c r="AJ11" s="42">
        <f>(IF(K11=$K$170,1,0)*IF($F11=($A$7-5),1,0)+IF(K11=$K$171,1,0)*IF($F11=($A$7-6),1,0)+IF(K11=$K$172,1,0)*IF($F11=($A$7-7),1,0)+IF(K11=$K$173,1,0)*IF($F11=($A$7-8),1,0)+IF(K11=$K$173,1,0)*IF($F11=($A$7-9),1,0)+IF(K11=$K$174,1,0)*IF($F11=($A$7-10),1,0)+IF(K11=$K$174,1,0)*IF($F11=($A$7-11),1,0)+IF(K11=$K$175,1,0)*IF($F11&lt;($A$7-11),1,0)+IF(K11=$K$176,1,0)*IF($F11=($A$7-5),1,0)+IF(K11=$K$177,1,0)*IF($F11=($A$7-6),1,0)+IF(K11=$K$178,1,0)*IF($F11=($A$7-7),1,0)+IF(K11=$K$179,1,0)*IF($F11=($A$7-8),1,0)+IF(K11=$K$179,1,0)*IF($F11=($A$7-9),1,0)+IF(K11=$K$180,1,0)*IF($F11=($A$7-10),1,0)+IF(K11=$K$180,1,0)*IF($F11=($A$7-11),1,0)+IF(K11=$K$181,1,0)*IF($F11=($A$7-12),1,0)+IF(K11=$K$181,1,0)*IF($F11=($A$7-13),1,0)+IF(K11=$K$182,1,0)*IF($F11&lt;($A$7-13),1,0)+IF(K11=$K$183,1,0)*IF($F11=($A$7-5),1,0)+IF(K11=$K$184,1,0)*IF($F11=($A$7-6),1,0)+IF(K11=$K$185,1,0)*IF($F11=($A$7-7),1,0)+IF(K11=$K$186,1,0)*IF($F11=($A$7-8),1,0)+IF(K11=$K$186,1,0)*IF($F11=($A$7-9),1,0)+IF(K11=$K$187,1,0)*IF($F11=($A$7-10),1,0)+IF(K11=$K$187,1,0)*IF($F11=($A$7-11),1,0)+IF(K11=$K$188,1,0)*IF($F11=($A$7-12),1,0)+IF(K11=$K$188,1,0)*IF($F11=($A$7-13),1,0)+IF(K11=$K$189,1,0)*IF($F11&lt;($A$7-13),1,0))*(IF($G11="F",1,0)+IF($G11="M",1,0))</f>
        <v>0</v>
      </c>
      <c r="AK11" s="42">
        <f>(IF(K11=$K$190,1,0)*IF($F11=($A$7-5),1,0)+IF(K11=$K$191,1,0)*IF($F11=($A$7-6),1,0)+IF(K11=$K$192,1,0)*IF($F11=($A$7-7),1,0)+IF(K11=$K$193,1,0)*IF($F11=($A$7-8),1,0)+IF(K11=$K$193,1,0)*IF($F11=($A$7-9),1,0)+IF(K11=$K$194,1,0)*IF($F11=($A$7-10),1,0)+IF(K11=$K$194,1,0)*IF($F11=($A$7-11),1,0)+IF(K11=$K$195,1,0)*IF($F11=($A$7-12),1,0)+IF(K11=$K$195,1,0)*IF($F11=($A$7-13),1,0)+IF(K11=$K$196,1,0)*IF($F11&lt;($A$7-13),1,0))*(IF($G11="F",1,0)+IF($G11="M",1,0))</f>
        <v>0</v>
      </c>
      <c r="AL11" s="28">
        <f>AM11+AN11+AO11+AP11+IF(B11="",1,0)</f>
        <v>1</v>
      </c>
      <c r="AM11" s="28">
        <f>(IF(B11=$J$69,1,0)*IF($F11=($A$7-8),1,0)+IF(B11=$J$70,1,0)*IF($F11=($A$7-9),1,0)+IF(B11=$J$72,1,0)*IF($F11=($A$7-10),1,0)+IF(B11=$J$74,1,0)*IF($F11=($A$7-11),1,0)+IF(B11=$J$76,1,0)*IF($F11=($A$7-12),1,0)+IF(B11=$J$78,1,0)*IF($F11=($A$7-13),1,0)+IF(B11=$J$80,1,0)*IF($F11=($A$7-14),1,0)+IF(B11=$J$80,1,0)*IF($F11=($A$7-15),1,0)+IF(B11=$J$81,1,0)*IF($F11=($A$7-16),1,0)+IF(B11=$J$82,1,0)*IF($F11=($A$7-17),1,0)+IF(B11=$J$82,1,0)*IF($F11=($A$7-18),1,0)+IF(B11=$J$83,1,0)*IF($F11&lt;($A$7-18),1,0))*(IF($G11="F",1,0)+IF($G11="M",1,0))</f>
        <v>0</v>
      </c>
      <c r="AN11" s="28">
        <f>(IF(B11=$J$84,1,0)*IF($F11=($A$7-14),1,0)+IF(B11=$J$84,1,0)*IF($F11=($A$7-15),1,0)+IF(B11=$J$85,1,0)*IF($F11=($A$7-14),1,0)+IF(B11=$J$86,1,0)*IF($F11=($A$7-15),1,0)+IF(B11=$J$87,1,0)*IF($F11=($A$7-16),1,0)+IF(B11=$J$88,1,0)*IF($F11=($A$7-17),1,0)+IF(B11=$J$88,1,0)*IF($F11=($A$7-18),1,0)+IF(B11=$J$89,1,0)*IF($F11&lt;($A$7-18),1,0))*(IF($G11="F",1,0)+IF($G11="M",1,0))</f>
        <v>0</v>
      </c>
      <c r="AO11" s="28">
        <f>(IF(B11=$J$71,1,0)*IF($F11=($A$7-10),1,0)+IF(B11=$J$73,1,0)*IF($F11=($A$7-11),1,0)+IF(B11=$J$75,1,0)*IF($F11=($A$7-12),1,0)+IF(B11=$J$77,1,0)*IF($F11=($A$7-13),1,0)+IF(B11=$J$79,1,0)*IF($F11=($A$7-14),1,0))*(IF($G11="F",1,0)+IF($G11="M",1,0))</f>
        <v>0</v>
      </c>
      <c r="AP11" s="28">
        <f>(IF(B11=$J$90,1,0)*IF($F11&lt;($A$7),1,0)+IF(B11=$J$91,1,0)*IF($F11&lt;($A$7),1,0)+IF(B11=$J$92,1,0)*IF($F11&lt;($A$7),1,0)+IF(B11=$J$94,1,0)*IF($F11&lt;($A$7),1,0)+IF(B11=$J$95,1,0)*IF($F11&lt;($A$7),1,0)+IF(B11=$J$96,1,0)*IF($F11&lt;($A$7),1,0)+IF(B11=$J$97,1,0)*IF($F11&lt;($A$7),1,0)+IF(B11=$J$98,1,0)*IF($F11&lt;($A$7),1,0)+IF(B11=$J$99,1,0)*IF($F11&lt;($A$7),1,0)+IF(B11=$J$100,1,0)*IF($F11&lt;($A$7),1,0)+IF(B11=$J$101,1,0)*IF($F11&lt;($A$7-14),1,0))*(IF($G11="F",1,0)+IF($G11="M",1,0))</f>
        <v>0</v>
      </c>
      <c r="AQ11" s="51">
        <f>AR11+AS11+AT11+IF(C11="",1,0)</f>
        <v>1</v>
      </c>
      <c r="AR11" s="51">
        <f>(IF(C11=$C$69,1,0)*IF($F11=($A$7-8),1,0)+IF(C11=$C$69,1,0)*IF($F11=($A$7-9),1,0)+IF(C11=$C$70,1,0)*IF($F11=($A$7-10),1,0)+IF(C11=$C$70,1,0)*IF($F11=($A$7-11),1,0)+IF(C11=$C$71,1,0)*IF($F11=($A$7-12),1,0)+IF(C11=$C$71,1,0)*IF($F11=($A$7-13),1,0)+IF(C11=$C$72,1,0)*IF($F11=($A$7-14),1,0)+IF(C11=$C$72,1,0)*IF($F11=($A$7-15),1,0)+IF(C11=$C$73,1,0)*IF($F11=($A$7-16),1,0)+IF(C11=$C$74,1,0)*IF($F11=($A$7-17),1,0)+IF(C11=$C$74,1,0)*IF($F11=($A$7-18),1,0)+IF(C11=$C$75,1,0)*IF($F11&lt;($A$7-18),1,0))*(IF($G11="F",1,0)+IF($G11="M",1,0))</f>
        <v>0</v>
      </c>
      <c r="AS11" s="52">
        <f>(IF(C11=$C$76,1,0)*IF($F11=($A$7-10),1,0)+IF(C11=$C$76,1,0)*IF($F11=($A$7-11),1,0)+IF(C11=$C$77,1,0)*IF($F11=($A$7-12),1,0)+IF(C11=$C$77,1,0)*IF($F11=($A$7-13),1,0)+IF(C11=$C$78,1,0)*IF($F11=($A$7-14),1,0)+IF(C11=$C$78,1,0)*IF($F11=($A$7-15),1,0)+IF(C11=$C$79,1,0)*IF($F11=($A$7-16),1,0)+IF(C11=$C$80,1,0)*IF($F11=($A$7-17),1,0)+IF(C11=$C$80,1,0)*IF($F11=($A$7-18),1,0)+IF(C11=$C$81,1,0)*IF($F11&lt;($A$7-18),1,0))*(IF($G11="F",1,0)+IF($G11="M",1,0))</f>
        <v>0</v>
      </c>
      <c r="AT11" s="52">
        <f>(IF(C11=$C$82,1,0)*IF($F11=($A$7-10),1,0)+IF(C11=$C$82,1,0)*IF($F11=($A$7-11),1,0)+IF(C11=$C$83,1,0)*IF($F11=($A$7-12),1,0)+IF(C11=$C$83,1,0)*IF($F11=($A$7-13),1,0)+IF(C11=$C$84,1,0)*IF($F11=($A$7-14),1,0)+IF(C11=$C$84,1,0)*IF($F11=($A$7-15),1,0)+IF(C11=$C$85,1,0)*IF($F11=($A$7-16),1,0)+IF(C11=$C$86,1,0)*IF($F11=($A$7-17),1,0)+IF(C11=$C$86,1,0)*IF($F11=($A$7-18),1,0)+IF(C11=$C$87,1,0)*IF($F11&lt;($A$7-18),1,0))*(IF($G11="F",1,0)+IF($G11="M",1,0))</f>
        <v>0</v>
      </c>
      <c r="AU11" s="56">
        <f>IF(C11=C$69,1,0)+IF(C11=C$70,1,0)+IF(C11=C$71,1,0)+IF(C11=C$72,1,0)+IF(C11=C$73,1,0)+IF(C11=C$74,1,0)+IF(C11=C$75,1,0)+(SUM(W11:AD11))</f>
        <v>0</v>
      </c>
      <c r="AV11" s="18">
        <f t="shared" si="16"/>
        <v>0</v>
      </c>
    </row>
    <row r="12" spans="1:48" ht="21.6" customHeight="1" x14ac:dyDescent="0.3">
      <c r="A12" s="16">
        <v>5</v>
      </c>
      <c r="B12" s="24"/>
      <c r="C12" s="32"/>
      <c r="D12" s="84"/>
      <c r="E12" s="84"/>
      <c r="F12" s="61"/>
      <c r="G12" s="2"/>
      <c r="H12" s="2"/>
      <c r="I12" s="22"/>
      <c r="J12" s="3"/>
      <c r="K12" s="4"/>
      <c r="L12" s="46"/>
      <c r="M12" s="4"/>
      <c r="P12" s="27">
        <f t="shared" si="0"/>
        <v>1</v>
      </c>
      <c r="Q12" s="36">
        <f>R12+V12+AF12+AJ12+AK12</f>
        <v>1</v>
      </c>
      <c r="R12" s="26">
        <f t="shared" si="1"/>
        <v>1</v>
      </c>
      <c r="S12" s="26">
        <f t="shared" si="2"/>
        <v>0</v>
      </c>
      <c r="T12" s="26">
        <f t="shared" si="3"/>
        <v>0</v>
      </c>
      <c r="U12" s="26">
        <f t="shared" si="4"/>
        <v>0</v>
      </c>
      <c r="V12" s="39">
        <f t="shared" si="5"/>
        <v>0</v>
      </c>
      <c r="W12" s="39">
        <f t="shared" si="6"/>
        <v>0</v>
      </c>
      <c r="X12" s="39">
        <f t="shared" si="7"/>
        <v>0</v>
      </c>
      <c r="Y12" s="39">
        <f t="shared" si="8"/>
        <v>0</v>
      </c>
      <c r="Z12" s="39">
        <f t="shared" si="9"/>
        <v>0</v>
      </c>
      <c r="AA12" s="39">
        <f t="shared" si="10"/>
        <v>0</v>
      </c>
      <c r="AB12" s="39">
        <f t="shared" si="11"/>
        <v>0</v>
      </c>
      <c r="AC12" s="41">
        <f t="shared" si="12"/>
        <v>0</v>
      </c>
      <c r="AD12" s="41">
        <f t="shared" si="13"/>
        <v>0</v>
      </c>
      <c r="AE12" s="41">
        <f t="shared" si="14"/>
        <v>0</v>
      </c>
      <c r="AF12" s="59">
        <f t="shared" si="15"/>
        <v>0</v>
      </c>
      <c r="AG12" s="42">
        <f>(IF(K12=$K$149,1,0)*IF($F12=($A$7-7),1,0)+IF(K12=$K$149,1,0)*IF($F12=($A$7-8),1,0)+IF(K12=$K$150,1,0)*IF($F12=($A$7-9),1,0)+IF(K12=$K$150,1,0)*IF($F12=($A$7-10),1,0)+IF(K12=$K$151,1,0)*IF($F12=($A$7-11),1,0)+IF(K12=$K$151,1,0)*IF($F12=($A$7-12),1,0)+IF(K12=$K$151,1,0)*IF($F12=($A$7-13),1,0)+IF(K12=$K$152,1,0)*IF($F12&lt;($A$7-13),1,0)+IF(K12=$K$154,1,0)*IF($F12=($A$7-8),1,0)+IF(K12=$K$154,1,0)*IF($F12=($A$7-9),1,0)+IF(K12=$K$154,1,0)*IF($F12=($A$7-10),1,0)+IF(K12=$K$155,1,0)*IF($F12=($A$7-11),1,0)+IF(K12=$K$155,1,0)*IF($F12=($A$7-12),1,0)+IF(K12=$K$155,1,0)*IF($F12=($A$7-13),1,0)+IF(K12=$K$156,1,0)*IF($F12&lt;($A$7-13),1,0)+IF(K12=$K$158,1,0)*IF($F12=($A$7-9),1,0)+IF(K12=$K$158,1,0)*IF($F12=($A$7-10),1,0)+IF(K12=$K$158,1,0)*IF($F12=($A$7-11),1,0)+IF(K12=$K$159,1,0)*IF($F12=($A$7-12),1,0)+IF(K12=$K$159,1,0)*IF($F12=($A$7-13),1,0)+IF(K12=$K$159,1,0)*IF($F12=($A$7-14),1,0)+IF(K12=$K$160,1,0)*IF($F12&lt;($A$7-14),1,0))*(IF($G12="F",1,0)+IF($G12="M",0,0))</f>
        <v>0</v>
      </c>
      <c r="AH12" s="42">
        <f>(IF(K12=$K$162,1,0)*IF($F12=($A$7-10),1,0)+IF(K12=$K$162,1,0)*IF($F12=($A$7-11),1,0)+IF(K12=$K$162,1,0)*IF($F12=($A$7-12),1,0)+IF(K12=$K$163,1,0)*IF($F12=($A$7-13),1,0)+IF(K12=$K$163,1,0)*IF($F12=($A$7-14),1,0)+IF(K12=$K$163,1,0)*IF($F12=($A$7-15),1,0)+IF(K12=$K$164,1,0)*IF($F12&lt;($A$7-15),1,0)+IF(K12=$K$166,1,0)*IF($F12=($A$7-11),1,0)+IF(K12=$K$166,1,0)*IF($F12=($A$7-12),1,0)+IF(K12=$K$166,1,0)*IF($F12=($A$7-13),1,0)+IF(K12=$K$166,1,0)*IF($F12=($A$7-14),1,0)+IF(K12=$K$167,1,0)*IF($F12&lt;($A$7-14),1,0)+IF(K12=$K$169,1,0)*IF($F12&lt;($A$7-13),1,0))*(IF($G12="F",1,0)+IF($G12="M",0,0))</f>
        <v>0</v>
      </c>
      <c r="AI12" s="42">
        <f>(IF(K12=$K$153,1,0)*IF($F12&lt;($A$7-6),1,0)+IF(K12=$K$157,1,0)*IF($F12&lt;($A$7-7),1,0)+IF(K12=$K$161,1,0)*IF($F12&lt;($A$7-8),1,0)+IF(K12=$K$165,1,0)*IF($F12&lt;($A$7-9),1,0)+IF(K12=$K$168,1,0)*IF($F12&lt;($A$7-10),1,0)+IF(K12=$K$169,1,0)*IF($F12&lt;($A$7-13),1,0))*(IF($G12="F",0,0)+IF($G12="M",1,0))</f>
        <v>0</v>
      </c>
      <c r="AJ12" s="42">
        <f>(IF(K12=$K$170,1,0)*IF($F12=($A$7-5),1,0)+IF(K12=$K$171,1,0)*IF($F12=($A$7-6),1,0)+IF(K12=$K$172,1,0)*IF($F12=($A$7-7),1,0)+IF(K12=$K$173,1,0)*IF($F12=($A$7-8),1,0)+IF(K12=$K$173,1,0)*IF($F12=($A$7-9),1,0)+IF(K12=$K$174,1,0)*IF($F12=($A$7-10),1,0)+IF(K12=$K$174,1,0)*IF($F12=($A$7-11),1,0)+IF(K12=$K$175,1,0)*IF($F12&lt;($A$7-11),1,0)+IF(K12=$K$176,1,0)*IF($F12=($A$7-5),1,0)+IF(K12=$K$177,1,0)*IF($F12=($A$7-6),1,0)+IF(K12=$K$178,1,0)*IF($F12=($A$7-7),1,0)+IF(K12=$K$179,1,0)*IF($F12=($A$7-8),1,0)+IF(K12=$K$179,1,0)*IF($F12=($A$7-9),1,0)+IF(K12=$K$180,1,0)*IF($F12=($A$7-10),1,0)+IF(K12=$K$180,1,0)*IF($F12=($A$7-11),1,0)+IF(K12=$K$181,1,0)*IF($F12=($A$7-12),1,0)+IF(K12=$K$181,1,0)*IF($F12=($A$7-13),1,0)+IF(K12=$K$182,1,0)*IF($F12&lt;($A$7-13),1,0)+IF(K12=$K$183,1,0)*IF($F12=($A$7-5),1,0)+IF(K12=$K$184,1,0)*IF($F12=($A$7-6),1,0)+IF(K12=$K$185,1,0)*IF($F12=($A$7-7),1,0)+IF(K12=$K$186,1,0)*IF($F12=($A$7-8),1,0)+IF(K12=$K$186,1,0)*IF($F12=($A$7-9),1,0)+IF(K12=$K$187,1,0)*IF($F12=($A$7-10),1,0)+IF(K12=$K$187,1,0)*IF($F12=($A$7-11),1,0)+IF(K12=$K$188,1,0)*IF($F12=($A$7-12),1,0)+IF(K12=$K$188,1,0)*IF($F12=($A$7-13),1,0)+IF(K12=$K$189,1,0)*IF($F12&lt;($A$7-13),1,0))*(IF($G12="F",1,0)+IF($G12="M",1,0))</f>
        <v>0</v>
      </c>
      <c r="AK12" s="42">
        <f>(IF(K12=$K$190,1,0)*IF($F12=($A$7-5),1,0)+IF(K12=$K$191,1,0)*IF($F12=($A$7-6),1,0)+IF(K12=$K$192,1,0)*IF($F12=($A$7-7),1,0)+IF(K12=$K$193,1,0)*IF($F12=($A$7-8),1,0)+IF(K12=$K$193,1,0)*IF($F12=($A$7-9),1,0)+IF(K12=$K$194,1,0)*IF($F12=($A$7-10),1,0)+IF(K12=$K$194,1,0)*IF($F12=($A$7-11),1,0)+IF(K12=$K$195,1,0)*IF($F12=($A$7-12),1,0)+IF(K12=$K$195,1,0)*IF($F12=($A$7-13),1,0)+IF(K12=$K$196,1,0)*IF($F12&lt;($A$7-13),1,0))*(IF($G12="F",1,0)+IF($G12="M",1,0))</f>
        <v>0</v>
      </c>
      <c r="AL12" s="28">
        <f>AM12+AN12+AO12+AP12+IF(B12="",1,0)</f>
        <v>1</v>
      </c>
      <c r="AM12" s="28">
        <f>(IF(B12=$J$69,1,0)*IF($F12=($A$7-8),1,0)+IF(B12=$J$70,1,0)*IF($F12=($A$7-9),1,0)+IF(B12=$J$72,1,0)*IF($F12=($A$7-10),1,0)+IF(B12=$J$74,1,0)*IF($F12=($A$7-11),1,0)+IF(B12=$J$76,1,0)*IF($F12=($A$7-12),1,0)+IF(B12=$J$78,1,0)*IF($F12=($A$7-13),1,0)+IF(B12=$J$80,1,0)*IF($F12=($A$7-14),1,0)+IF(B12=$J$80,1,0)*IF($F12=($A$7-15),1,0)+IF(B12=$J$81,1,0)*IF($F12=($A$7-16),1,0)+IF(B12=$J$82,1,0)*IF($F12=($A$7-17),1,0)+IF(B12=$J$82,1,0)*IF($F12=($A$7-18),1,0)+IF(B12=$J$83,1,0)*IF($F12&lt;($A$7-18),1,0))*(IF($G12="F",1,0)+IF($G12="M",1,0))</f>
        <v>0</v>
      </c>
      <c r="AN12" s="28">
        <f>(IF(B12=$J$84,1,0)*IF($F12=($A$7-14),1,0)+IF(B12=$J$84,1,0)*IF($F12=($A$7-15),1,0)+IF(B12=$J$85,1,0)*IF($F12=($A$7-14),1,0)+IF(B12=$J$86,1,0)*IF($F12=($A$7-15),1,0)+IF(B12=$J$87,1,0)*IF($F12=($A$7-16),1,0)+IF(B12=$J$88,1,0)*IF($F12=($A$7-17),1,0)+IF(B12=$J$88,1,0)*IF($F12=($A$7-18),1,0)+IF(B12=$J$89,1,0)*IF($F12&lt;($A$7-18),1,0))*(IF($G12="F",1,0)+IF($G12="M",1,0))</f>
        <v>0</v>
      </c>
      <c r="AO12" s="28">
        <f>(IF(B12=$J$71,1,0)*IF($F12=($A$7-10),1,0)+IF(B12=$J$73,1,0)*IF($F12=($A$7-11),1,0)+IF(B12=$J$75,1,0)*IF($F12=($A$7-12),1,0)+IF(B12=$J$77,1,0)*IF($F12=($A$7-13),1,0)+IF(B12=$J$79,1,0)*IF($F12=($A$7-14),1,0))*(IF($G12="F",1,0)+IF($G12="M",1,0))</f>
        <v>0</v>
      </c>
      <c r="AP12" s="28">
        <f>(IF(B12=$J$90,1,0)*IF($F12&lt;($A$7),1,0)+IF(B12=$J$91,1,0)*IF($F12&lt;($A$7),1,0)+IF(B12=$J$92,1,0)*IF($F12&lt;($A$7),1,0)+IF(B12=$J$94,1,0)*IF($F12&lt;($A$7),1,0)+IF(B12=$J$95,1,0)*IF($F12&lt;($A$7),1,0)+IF(B12=$J$96,1,0)*IF($F12&lt;($A$7),1,0)+IF(B12=$J$97,1,0)*IF($F12&lt;($A$7),1,0)+IF(B12=$J$98,1,0)*IF($F12&lt;($A$7),1,0)+IF(B12=$J$99,1,0)*IF($F12&lt;($A$7),1,0)+IF(B12=$J$100,1,0)*IF($F12&lt;($A$7),1,0)+IF(B12=$J$101,1,0)*IF($F12&lt;($A$7-14),1,0))*(IF($G12="F",1,0)+IF($G12="M",1,0))</f>
        <v>0</v>
      </c>
      <c r="AQ12" s="51">
        <f>AR12+AS12+AT12+IF(C12="",1,0)</f>
        <v>1</v>
      </c>
      <c r="AR12" s="51">
        <f>(IF(C12=$C$69,1,0)*IF($F12=($A$7-8),1,0)+IF(C12=$C$69,1,0)*IF($F12=($A$7-9),1,0)+IF(C12=$C$70,1,0)*IF($F12=($A$7-10),1,0)+IF(C12=$C$70,1,0)*IF($F12=($A$7-11),1,0)+IF(C12=$C$71,1,0)*IF($F12=($A$7-12),1,0)+IF(C12=$C$71,1,0)*IF($F12=($A$7-13),1,0)+IF(C12=$C$72,1,0)*IF($F12=($A$7-14),1,0)+IF(C12=$C$72,1,0)*IF($F12=($A$7-15),1,0)+IF(C12=$C$73,1,0)*IF($F12=($A$7-16),1,0)+IF(C12=$C$74,1,0)*IF($F12=($A$7-17),1,0)+IF(C12=$C$74,1,0)*IF($F12=($A$7-18),1,0)+IF(C12=$C$75,1,0)*IF($F12&lt;($A$7-18),1,0))*(IF($G12="F",1,0)+IF($G12="M",1,0))</f>
        <v>0</v>
      </c>
      <c r="AS12" s="52">
        <f>(IF(C12=$C$76,1,0)*IF($F12=($A$7-10),1,0)+IF(C12=$C$76,1,0)*IF($F12=($A$7-11),1,0)+IF(C12=$C$77,1,0)*IF($F12=($A$7-12),1,0)+IF(C12=$C$77,1,0)*IF($F12=($A$7-13),1,0)+IF(C12=$C$78,1,0)*IF($F12=($A$7-14),1,0)+IF(C12=$C$78,1,0)*IF($F12=($A$7-15),1,0)+IF(C12=$C$79,1,0)*IF($F12=($A$7-16),1,0)+IF(C12=$C$80,1,0)*IF($F12=($A$7-17),1,0)+IF(C12=$C$80,1,0)*IF($F12=($A$7-18),1,0)+IF(C12=$C$81,1,0)*IF($F12&lt;($A$7-18),1,0))*(IF($G12="F",1,0)+IF($G12="M",1,0))</f>
        <v>0</v>
      </c>
      <c r="AT12" s="52">
        <f>(IF(C12=$C$82,1,0)*IF($F12=($A$7-10),1,0)+IF(C12=$C$82,1,0)*IF($F12=($A$7-11),1,0)+IF(C12=$C$83,1,0)*IF($F12=($A$7-12),1,0)+IF(C12=$C$83,1,0)*IF($F12=($A$7-13),1,0)+IF(C12=$C$84,1,0)*IF($F12=($A$7-14),1,0)+IF(C12=$C$84,1,0)*IF($F12=($A$7-15),1,0)+IF(C12=$C$85,1,0)*IF($F12=($A$7-16),1,0)+IF(C12=$C$86,1,0)*IF($F12=($A$7-17),1,0)+IF(C12=$C$86,1,0)*IF($F12=($A$7-18),1,0)+IF(C12=$C$87,1,0)*IF($F12&lt;($A$7-18),1,0))*(IF($G12="F",1,0)+IF($G12="M",1,0))</f>
        <v>0</v>
      </c>
      <c r="AU12" s="56">
        <f>IF(C12=C$69,1,0)+IF(C12=C$70,1,0)+IF(C12=C$71,1,0)+IF(C12=C$72,1,0)+IF(C12=C$73,1,0)+IF(C12=C$74,1,0)+IF(C12=C$75,1,0)+(SUM(W12:AD12))</f>
        <v>0</v>
      </c>
      <c r="AV12" s="18">
        <f t="shared" si="16"/>
        <v>0</v>
      </c>
    </row>
    <row r="13" spans="1:48" ht="21.6" customHeight="1" x14ac:dyDescent="0.3">
      <c r="A13" s="16">
        <v>6</v>
      </c>
      <c r="B13" s="24"/>
      <c r="C13" s="32"/>
      <c r="D13" s="84"/>
      <c r="E13" s="84"/>
      <c r="F13" s="61"/>
      <c r="G13" s="2"/>
      <c r="H13" s="2"/>
      <c r="I13" s="22"/>
      <c r="J13" s="3"/>
      <c r="K13" s="4"/>
      <c r="L13" s="46"/>
      <c r="M13" s="4"/>
      <c r="P13" s="27">
        <f t="shared" si="0"/>
        <v>1</v>
      </c>
      <c r="Q13" s="36">
        <f>R13+V13+AF13+AJ13+AK13</f>
        <v>1</v>
      </c>
      <c r="R13" s="26">
        <f t="shared" si="1"/>
        <v>1</v>
      </c>
      <c r="S13" s="26">
        <f t="shared" si="2"/>
        <v>0</v>
      </c>
      <c r="T13" s="26">
        <f t="shared" si="3"/>
        <v>0</v>
      </c>
      <c r="U13" s="26">
        <f t="shared" si="4"/>
        <v>0</v>
      </c>
      <c r="V13" s="39">
        <f t="shared" si="5"/>
        <v>0</v>
      </c>
      <c r="W13" s="39">
        <f t="shared" si="6"/>
        <v>0</v>
      </c>
      <c r="X13" s="39">
        <f t="shared" si="7"/>
        <v>0</v>
      </c>
      <c r="Y13" s="39">
        <f t="shared" si="8"/>
        <v>0</v>
      </c>
      <c r="Z13" s="39">
        <f t="shared" si="9"/>
        <v>0</v>
      </c>
      <c r="AA13" s="39">
        <f t="shared" si="10"/>
        <v>0</v>
      </c>
      <c r="AB13" s="39">
        <f t="shared" si="11"/>
        <v>0</v>
      </c>
      <c r="AC13" s="41">
        <f t="shared" si="12"/>
        <v>0</v>
      </c>
      <c r="AD13" s="41">
        <f t="shared" si="13"/>
        <v>0</v>
      </c>
      <c r="AE13" s="41">
        <f t="shared" si="14"/>
        <v>0</v>
      </c>
      <c r="AF13" s="59">
        <f t="shared" si="15"/>
        <v>0</v>
      </c>
      <c r="AG13" s="42">
        <f>(IF(K13=$K$149,1,0)*IF($F13=($A$7-7),1,0)+IF(K13=$K$149,1,0)*IF($F13=($A$7-8),1,0)+IF(K13=$K$150,1,0)*IF($F13=($A$7-9),1,0)+IF(K13=$K$150,1,0)*IF($F13=($A$7-10),1,0)+IF(K13=$K$151,1,0)*IF($F13=($A$7-11),1,0)+IF(K13=$K$151,1,0)*IF($F13=($A$7-12),1,0)+IF(K13=$K$151,1,0)*IF($F13=($A$7-13),1,0)+IF(K13=$K$152,1,0)*IF($F13&lt;($A$7-13),1,0)+IF(K13=$K$154,1,0)*IF($F13=($A$7-8),1,0)+IF(K13=$K$154,1,0)*IF($F13=($A$7-9),1,0)+IF(K13=$K$154,1,0)*IF($F13=($A$7-10),1,0)+IF(K13=$K$155,1,0)*IF($F13=($A$7-11),1,0)+IF(K13=$K$155,1,0)*IF($F13=($A$7-12),1,0)+IF(K13=$K$155,1,0)*IF($F13=($A$7-13),1,0)+IF(K13=$K$156,1,0)*IF($F13&lt;($A$7-13),1,0)+IF(K13=$K$158,1,0)*IF($F13=($A$7-9),1,0)+IF(K13=$K$158,1,0)*IF($F13=($A$7-10),1,0)+IF(K13=$K$158,1,0)*IF($F13=($A$7-11),1,0)+IF(K13=$K$159,1,0)*IF($F13=($A$7-12),1,0)+IF(K13=$K$159,1,0)*IF($F13=($A$7-13),1,0)+IF(K13=$K$159,1,0)*IF($F13=($A$7-14),1,0)+IF(K13=$K$160,1,0)*IF($F13&lt;($A$7-14),1,0))*(IF($G13="F",1,0)+IF($G13="M",0,0))</f>
        <v>0</v>
      </c>
      <c r="AH13" s="42">
        <f>(IF(K13=$K$162,1,0)*IF($F13=($A$7-10),1,0)+IF(K13=$K$162,1,0)*IF($F13=($A$7-11),1,0)+IF(K13=$K$162,1,0)*IF($F13=($A$7-12),1,0)+IF(K13=$K$163,1,0)*IF($F13=($A$7-13),1,0)+IF(K13=$K$163,1,0)*IF($F13=($A$7-14),1,0)+IF(K13=$K$163,1,0)*IF($F13=($A$7-15),1,0)+IF(K13=$K$164,1,0)*IF($F13&lt;($A$7-15),1,0)+IF(K13=$K$166,1,0)*IF($F13=($A$7-11),1,0)+IF(K13=$K$166,1,0)*IF($F13=($A$7-12),1,0)+IF(K13=$K$166,1,0)*IF($F13=($A$7-13),1,0)+IF(K13=$K$166,1,0)*IF($F13=($A$7-14),1,0)+IF(K13=$K$167,1,0)*IF($F13&lt;($A$7-14),1,0)+IF(K13=$K$169,1,0)*IF($F13&lt;($A$7-13),1,0))*(IF($G13="F",1,0)+IF($G13="M",0,0))</f>
        <v>0</v>
      </c>
      <c r="AI13" s="42">
        <f>(IF(K13=$K$153,1,0)*IF($F13&lt;($A$7-6),1,0)+IF(K13=$K$157,1,0)*IF($F13&lt;($A$7-7),1,0)+IF(K13=$K$161,1,0)*IF($F13&lt;($A$7-8),1,0)+IF(K13=$K$165,1,0)*IF($F13&lt;($A$7-9),1,0)+IF(K13=$K$168,1,0)*IF($F13&lt;($A$7-10),1,0)+IF(K13=$K$169,1,0)*IF($F13&lt;($A$7-13),1,0))*(IF($G13="F",0,0)+IF($G13="M",1,0))</f>
        <v>0</v>
      </c>
      <c r="AJ13" s="42">
        <f>(IF(K13=$K$170,1,0)*IF($F13=($A$7-5),1,0)+IF(K13=$K$171,1,0)*IF($F13=($A$7-6),1,0)+IF(K13=$K$172,1,0)*IF($F13=($A$7-7),1,0)+IF(K13=$K$173,1,0)*IF($F13=($A$7-8),1,0)+IF(K13=$K$173,1,0)*IF($F13=($A$7-9),1,0)+IF(K13=$K$174,1,0)*IF($F13=($A$7-10),1,0)+IF(K13=$K$174,1,0)*IF($F13=($A$7-11),1,0)+IF(K13=$K$175,1,0)*IF($F13&lt;($A$7-11),1,0)+IF(K13=$K$176,1,0)*IF($F13=($A$7-5),1,0)+IF(K13=$K$177,1,0)*IF($F13=($A$7-6),1,0)+IF(K13=$K$178,1,0)*IF($F13=($A$7-7),1,0)+IF(K13=$K$179,1,0)*IF($F13=($A$7-8),1,0)+IF(K13=$K$179,1,0)*IF($F13=($A$7-9),1,0)+IF(K13=$K$180,1,0)*IF($F13=($A$7-10),1,0)+IF(K13=$K$180,1,0)*IF($F13=($A$7-11),1,0)+IF(K13=$K$181,1,0)*IF($F13=($A$7-12),1,0)+IF(K13=$K$181,1,0)*IF($F13=($A$7-13),1,0)+IF(K13=$K$182,1,0)*IF($F13&lt;($A$7-13),1,0)+IF(K13=$K$183,1,0)*IF($F13=($A$7-5),1,0)+IF(K13=$K$184,1,0)*IF($F13=($A$7-6),1,0)+IF(K13=$K$185,1,0)*IF($F13=($A$7-7),1,0)+IF(K13=$K$186,1,0)*IF($F13=($A$7-8),1,0)+IF(K13=$K$186,1,0)*IF($F13=($A$7-9),1,0)+IF(K13=$K$187,1,0)*IF($F13=($A$7-10),1,0)+IF(K13=$K$187,1,0)*IF($F13=($A$7-11),1,0)+IF(K13=$K$188,1,0)*IF($F13=($A$7-12),1,0)+IF(K13=$K$188,1,0)*IF($F13=($A$7-13),1,0)+IF(K13=$K$189,1,0)*IF($F13&lt;($A$7-13),1,0))*(IF($G13="F",1,0)+IF($G13="M",1,0))</f>
        <v>0</v>
      </c>
      <c r="AK13" s="42">
        <f>(IF(K13=$K$190,1,0)*IF($F13=($A$7-5),1,0)+IF(K13=$K$191,1,0)*IF($F13=($A$7-6),1,0)+IF(K13=$K$192,1,0)*IF($F13=($A$7-7),1,0)+IF(K13=$K$193,1,0)*IF($F13=($A$7-8),1,0)+IF(K13=$K$193,1,0)*IF($F13=($A$7-9),1,0)+IF(K13=$K$194,1,0)*IF($F13=($A$7-10),1,0)+IF(K13=$K$194,1,0)*IF($F13=($A$7-11),1,0)+IF(K13=$K$195,1,0)*IF($F13=($A$7-12),1,0)+IF(K13=$K$195,1,0)*IF($F13=($A$7-13),1,0)+IF(K13=$K$196,1,0)*IF($F13&lt;($A$7-13),1,0))*(IF($G13="F",1,0)+IF($G13="M",1,0))</f>
        <v>0</v>
      </c>
      <c r="AL13" s="28">
        <f>AM13+AN13+AO13+AP13+IF(B13="",1,0)</f>
        <v>1</v>
      </c>
      <c r="AM13" s="28">
        <f>(IF(B13=$J$69,1,0)*IF($F13=($A$7-8),1,0)+IF(B13=$J$70,1,0)*IF($F13=($A$7-9),1,0)+IF(B13=$J$72,1,0)*IF($F13=($A$7-10),1,0)+IF(B13=$J$74,1,0)*IF($F13=($A$7-11),1,0)+IF(B13=$J$76,1,0)*IF($F13=($A$7-12),1,0)+IF(B13=$J$78,1,0)*IF($F13=($A$7-13),1,0)+IF(B13=$J$80,1,0)*IF($F13=($A$7-14),1,0)+IF(B13=$J$80,1,0)*IF($F13=($A$7-15),1,0)+IF(B13=$J$81,1,0)*IF($F13=($A$7-16),1,0)+IF(B13=$J$82,1,0)*IF($F13=($A$7-17),1,0)+IF(B13=$J$82,1,0)*IF($F13=($A$7-18),1,0)+IF(B13=$J$83,1,0)*IF($F13&lt;($A$7-18),1,0))*(IF($G13="F",1,0)+IF($G13="M",1,0))</f>
        <v>0</v>
      </c>
      <c r="AN13" s="28">
        <f>(IF(B13=$J$84,1,0)*IF($F13=($A$7-14),1,0)+IF(B13=$J$84,1,0)*IF($F13=($A$7-15),1,0)+IF(B13=$J$85,1,0)*IF($F13=($A$7-14),1,0)+IF(B13=$J$86,1,0)*IF($F13=($A$7-15),1,0)+IF(B13=$J$87,1,0)*IF($F13=($A$7-16),1,0)+IF(B13=$J$88,1,0)*IF($F13=($A$7-17),1,0)+IF(B13=$J$88,1,0)*IF($F13=($A$7-18),1,0)+IF(B13=$J$89,1,0)*IF($F13&lt;($A$7-18),1,0))*(IF($G13="F",1,0)+IF($G13="M",1,0))</f>
        <v>0</v>
      </c>
      <c r="AO13" s="28">
        <f>(IF(B13=$J$71,1,0)*IF($F13=($A$7-10),1,0)+IF(B13=$J$73,1,0)*IF($F13=($A$7-11),1,0)+IF(B13=$J$75,1,0)*IF($F13=($A$7-12),1,0)+IF(B13=$J$77,1,0)*IF($F13=($A$7-13),1,0)+IF(B13=$J$79,1,0)*IF($F13=($A$7-14),1,0))*(IF($G13="F",1,0)+IF($G13="M",1,0))</f>
        <v>0</v>
      </c>
      <c r="AP13" s="28">
        <f>(IF(B13=$J$90,1,0)*IF($F13&lt;($A$7),1,0)+IF(B13=$J$91,1,0)*IF($F13&lt;($A$7),1,0)+IF(B13=$J$92,1,0)*IF($F13&lt;($A$7),1,0)+IF(B13=$J$94,1,0)*IF($F13&lt;($A$7),1,0)+IF(B13=$J$95,1,0)*IF($F13&lt;($A$7),1,0)+IF(B13=$J$96,1,0)*IF($F13&lt;($A$7),1,0)+IF(B13=$J$97,1,0)*IF($F13&lt;($A$7),1,0)+IF(B13=$J$98,1,0)*IF($F13&lt;($A$7),1,0)+IF(B13=$J$99,1,0)*IF($F13&lt;($A$7),1,0)+IF(B13=$J$100,1,0)*IF($F13&lt;($A$7),1,0)+IF(B13=$J$101,1,0)*IF($F13&lt;($A$7-14),1,0))*(IF($G13="F",1,0)+IF($G13="M",1,0))</f>
        <v>0</v>
      </c>
      <c r="AQ13" s="51">
        <f>AR13+AS13+AT13+IF(C13="",1,0)</f>
        <v>1</v>
      </c>
      <c r="AR13" s="51">
        <f>(IF(C13=$C$69,1,0)*IF($F13=($A$7-8),1,0)+IF(C13=$C$69,1,0)*IF($F13=($A$7-9),1,0)+IF(C13=$C$70,1,0)*IF($F13=($A$7-10),1,0)+IF(C13=$C$70,1,0)*IF($F13=($A$7-11),1,0)+IF(C13=$C$71,1,0)*IF($F13=($A$7-12),1,0)+IF(C13=$C$71,1,0)*IF($F13=($A$7-13),1,0)+IF(C13=$C$72,1,0)*IF($F13=($A$7-14),1,0)+IF(C13=$C$72,1,0)*IF($F13=($A$7-15),1,0)+IF(C13=$C$73,1,0)*IF($F13=($A$7-16),1,0)+IF(C13=$C$74,1,0)*IF($F13=($A$7-17),1,0)+IF(C13=$C$74,1,0)*IF($F13=($A$7-18),1,0)+IF(C13=$C$75,1,0)*IF($F13&lt;($A$7-18),1,0))*(IF($G13="F",1,0)+IF($G13="M",1,0))</f>
        <v>0</v>
      </c>
      <c r="AS13" s="52">
        <f>(IF(C13=$C$76,1,0)*IF($F13=($A$7-10),1,0)+IF(C13=$C$76,1,0)*IF($F13=($A$7-11),1,0)+IF(C13=$C$77,1,0)*IF($F13=($A$7-12),1,0)+IF(C13=$C$77,1,0)*IF($F13=($A$7-13),1,0)+IF(C13=$C$78,1,0)*IF($F13=($A$7-14),1,0)+IF(C13=$C$78,1,0)*IF($F13=($A$7-15),1,0)+IF(C13=$C$79,1,0)*IF($F13=($A$7-16),1,0)+IF(C13=$C$80,1,0)*IF($F13=($A$7-17),1,0)+IF(C13=$C$80,1,0)*IF($F13=($A$7-18),1,0)+IF(C13=$C$81,1,0)*IF($F13&lt;($A$7-18),1,0))*(IF($G13="F",1,0)+IF($G13="M",1,0))</f>
        <v>0</v>
      </c>
      <c r="AT13" s="52">
        <f>(IF(C13=$C$82,1,0)*IF($F13=($A$7-10),1,0)+IF(C13=$C$82,1,0)*IF($F13=($A$7-11),1,0)+IF(C13=$C$83,1,0)*IF($F13=($A$7-12),1,0)+IF(C13=$C$83,1,0)*IF($F13=($A$7-13),1,0)+IF(C13=$C$84,1,0)*IF($F13=($A$7-14),1,0)+IF(C13=$C$84,1,0)*IF($F13=($A$7-15),1,0)+IF(C13=$C$85,1,0)*IF($F13=($A$7-16),1,0)+IF(C13=$C$86,1,0)*IF($F13=($A$7-17),1,0)+IF(C13=$C$86,1,0)*IF($F13=($A$7-18),1,0)+IF(C13=$C$87,1,0)*IF($F13&lt;($A$7-18),1,0))*(IF($G13="F",1,0)+IF($G13="M",1,0))</f>
        <v>0</v>
      </c>
      <c r="AU13" s="56">
        <f>IF(C13=C$69,1,0)+IF(C13=C$70,1,0)+IF(C13=C$71,1,0)+IF(C13=C$72,1,0)+IF(C13=C$73,1,0)+IF(C13=C$74,1,0)+IF(C13=C$75,1,0)+(SUM(W13:AD13))</f>
        <v>0</v>
      </c>
      <c r="AV13" s="18">
        <f t="shared" si="16"/>
        <v>0</v>
      </c>
    </row>
    <row r="14" spans="1:48" ht="21.6" customHeight="1" x14ac:dyDescent="0.3">
      <c r="A14" s="16">
        <v>7</v>
      </c>
      <c r="B14" s="24"/>
      <c r="C14" s="32"/>
      <c r="D14" s="84"/>
      <c r="E14" s="84"/>
      <c r="F14" s="61"/>
      <c r="G14" s="2"/>
      <c r="H14" s="2"/>
      <c r="I14" s="22"/>
      <c r="J14" s="3"/>
      <c r="K14" s="4"/>
      <c r="L14" s="46"/>
      <c r="M14" s="4"/>
      <c r="P14" s="27">
        <f t="shared" si="0"/>
        <v>1</v>
      </c>
      <c r="Q14" s="36">
        <f>R14+V14+AF14+AJ14+AK14</f>
        <v>1</v>
      </c>
      <c r="R14" s="26">
        <f t="shared" si="1"/>
        <v>1</v>
      </c>
      <c r="S14" s="26">
        <f t="shared" si="2"/>
        <v>0</v>
      </c>
      <c r="T14" s="26">
        <f t="shared" si="3"/>
        <v>0</v>
      </c>
      <c r="U14" s="26">
        <f t="shared" si="4"/>
        <v>0</v>
      </c>
      <c r="V14" s="39">
        <f t="shared" si="5"/>
        <v>0</v>
      </c>
      <c r="W14" s="39">
        <f t="shared" si="6"/>
        <v>0</v>
      </c>
      <c r="X14" s="39">
        <f t="shared" si="7"/>
        <v>0</v>
      </c>
      <c r="Y14" s="39">
        <f t="shared" si="8"/>
        <v>0</v>
      </c>
      <c r="Z14" s="39">
        <f t="shared" si="9"/>
        <v>0</v>
      </c>
      <c r="AA14" s="39">
        <f t="shared" si="10"/>
        <v>0</v>
      </c>
      <c r="AB14" s="39">
        <f t="shared" si="11"/>
        <v>0</v>
      </c>
      <c r="AC14" s="41">
        <f t="shared" si="12"/>
        <v>0</v>
      </c>
      <c r="AD14" s="41">
        <f t="shared" si="13"/>
        <v>0</v>
      </c>
      <c r="AE14" s="41">
        <f t="shared" si="14"/>
        <v>0</v>
      </c>
      <c r="AF14" s="59">
        <f t="shared" si="15"/>
        <v>0</v>
      </c>
      <c r="AG14" s="42">
        <f>(IF(K14=$K$149,1,0)*IF($F14=($A$7-7),1,0)+IF(K14=$K$149,1,0)*IF($F14=($A$7-8),1,0)+IF(K14=$K$150,1,0)*IF($F14=($A$7-9),1,0)+IF(K14=$K$150,1,0)*IF($F14=($A$7-10),1,0)+IF(K14=$K$151,1,0)*IF($F14=($A$7-11),1,0)+IF(K14=$K$151,1,0)*IF($F14=($A$7-12),1,0)+IF(K14=$K$151,1,0)*IF($F14=($A$7-13),1,0)+IF(K14=$K$152,1,0)*IF($F14&lt;($A$7-13),1,0)+IF(K14=$K$154,1,0)*IF($F14=($A$7-8),1,0)+IF(K14=$K$154,1,0)*IF($F14=($A$7-9),1,0)+IF(K14=$K$154,1,0)*IF($F14=($A$7-10),1,0)+IF(K14=$K$155,1,0)*IF($F14=($A$7-11),1,0)+IF(K14=$K$155,1,0)*IF($F14=($A$7-12),1,0)+IF(K14=$K$155,1,0)*IF($F14=($A$7-13),1,0)+IF(K14=$K$156,1,0)*IF($F14&lt;($A$7-13),1,0)+IF(K14=$K$158,1,0)*IF($F14=($A$7-9),1,0)+IF(K14=$K$158,1,0)*IF($F14=($A$7-10),1,0)+IF(K14=$K$158,1,0)*IF($F14=($A$7-11),1,0)+IF(K14=$K$159,1,0)*IF($F14=($A$7-12),1,0)+IF(K14=$K$159,1,0)*IF($F14=($A$7-13),1,0)+IF(K14=$K$159,1,0)*IF($F14=($A$7-14),1,0)+IF(K14=$K$160,1,0)*IF($F14&lt;($A$7-14),1,0))*(IF($G14="F",1,0)+IF($G14="M",0,0))</f>
        <v>0</v>
      </c>
      <c r="AH14" s="42">
        <f>(IF(K14=$K$162,1,0)*IF($F14=($A$7-10),1,0)+IF(K14=$K$162,1,0)*IF($F14=($A$7-11),1,0)+IF(K14=$K$162,1,0)*IF($F14=($A$7-12),1,0)+IF(K14=$K$163,1,0)*IF($F14=($A$7-13),1,0)+IF(K14=$K$163,1,0)*IF($F14=($A$7-14),1,0)+IF(K14=$K$163,1,0)*IF($F14=($A$7-15),1,0)+IF(K14=$K$164,1,0)*IF($F14&lt;($A$7-15),1,0)+IF(K14=$K$166,1,0)*IF($F14=($A$7-11),1,0)+IF(K14=$K$166,1,0)*IF($F14=($A$7-12),1,0)+IF(K14=$K$166,1,0)*IF($F14=($A$7-13),1,0)+IF(K14=$K$166,1,0)*IF($F14=($A$7-14),1,0)+IF(K14=$K$167,1,0)*IF($F14&lt;($A$7-14),1,0)+IF(K14=$K$169,1,0)*IF($F14&lt;($A$7-13),1,0))*(IF($G14="F",1,0)+IF($G14="M",0,0))</f>
        <v>0</v>
      </c>
      <c r="AI14" s="42">
        <f>(IF(K14=$K$153,1,0)*IF($F14&lt;($A$7-6),1,0)+IF(K14=$K$157,1,0)*IF($F14&lt;($A$7-7),1,0)+IF(K14=$K$161,1,0)*IF($F14&lt;($A$7-8),1,0)+IF(K14=$K$165,1,0)*IF($F14&lt;($A$7-9),1,0)+IF(K14=$K$168,1,0)*IF($F14&lt;($A$7-10),1,0)+IF(K14=$K$169,1,0)*IF($F14&lt;($A$7-13),1,0))*(IF($G14="F",0,0)+IF($G14="M",1,0))</f>
        <v>0</v>
      </c>
      <c r="AJ14" s="42">
        <f>(IF(K14=$K$170,1,0)*IF($F14=($A$7-5),1,0)+IF(K14=$K$171,1,0)*IF($F14=($A$7-6),1,0)+IF(K14=$K$172,1,0)*IF($F14=($A$7-7),1,0)+IF(K14=$K$173,1,0)*IF($F14=($A$7-8),1,0)+IF(K14=$K$173,1,0)*IF($F14=($A$7-9),1,0)+IF(K14=$K$174,1,0)*IF($F14=($A$7-10),1,0)+IF(K14=$K$174,1,0)*IF($F14=($A$7-11),1,0)+IF(K14=$K$175,1,0)*IF($F14&lt;($A$7-11),1,0)+IF(K14=$K$176,1,0)*IF($F14=($A$7-5),1,0)+IF(K14=$K$177,1,0)*IF($F14=($A$7-6),1,0)+IF(K14=$K$178,1,0)*IF($F14=($A$7-7),1,0)+IF(K14=$K$179,1,0)*IF($F14=($A$7-8),1,0)+IF(K14=$K$179,1,0)*IF($F14=($A$7-9),1,0)+IF(K14=$K$180,1,0)*IF($F14=($A$7-10),1,0)+IF(K14=$K$180,1,0)*IF($F14=($A$7-11),1,0)+IF(K14=$K$181,1,0)*IF($F14=($A$7-12),1,0)+IF(K14=$K$181,1,0)*IF($F14=($A$7-13),1,0)+IF(K14=$K$182,1,0)*IF($F14&lt;($A$7-13),1,0)+IF(K14=$K$183,1,0)*IF($F14=($A$7-5),1,0)+IF(K14=$K$184,1,0)*IF($F14=($A$7-6),1,0)+IF(K14=$K$185,1,0)*IF($F14=($A$7-7),1,0)+IF(K14=$K$186,1,0)*IF($F14=($A$7-8),1,0)+IF(K14=$K$186,1,0)*IF($F14=($A$7-9),1,0)+IF(K14=$K$187,1,0)*IF($F14=($A$7-10),1,0)+IF(K14=$K$187,1,0)*IF($F14=($A$7-11),1,0)+IF(K14=$K$188,1,0)*IF($F14=($A$7-12),1,0)+IF(K14=$K$188,1,0)*IF($F14=($A$7-13),1,0)+IF(K14=$K$189,1,0)*IF($F14&lt;($A$7-13),1,0))*(IF($G14="F",1,0)+IF($G14="M",1,0))</f>
        <v>0</v>
      </c>
      <c r="AK14" s="42">
        <f>(IF(K14=$K$190,1,0)*IF($F14=($A$7-5),1,0)+IF(K14=$K$191,1,0)*IF($F14=($A$7-6),1,0)+IF(K14=$K$192,1,0)*IF($F14=($A$7-7),1,0)+IF(K14=$K$193,1,0)*IF($F14=($A$7-8),1,0)+IF(K14=$K$193,1,0)*IF($F14=($A$7-9),1,0)+IF(K14=$K$194,1,0)*IF($F14=($A$7-10),1,0)+IF(K14=$K$194,1,0)*IF($F14=($A$7-11),1,0)+IF(K14=$K$195,1,0)*IF($F14=($A$7-12),1,0)+IF(K14=$K$195,1,0)*IF($F14=($A$7-13),1,0)+IF(K14=$K$196,1,0)*IF($F14&lt;($A$7-13),1,0))*(IF($G14="F",1,0)+IF($G14="M",1,0))</f>
        <v>0</v>
      </c>
      <c r="AL14" s="28">
        <f>AM14+AN14+AO14+AP14+IF(B14="",1,0)</f>
        <v>1</v>
      </c>
      <c r="AM14" s="28">
        <f>(IF(B14=$J$69,1,0)*IF($F14=($A$7-8),1,0)+IF(B14=$J$70,1,0)*IF($F14=($A$7-9),1,0)+IF(B14=$J$72,1,0)*IF($F14=($A$7-10),1,0)+IF(B14=$J$74,1,0)*IF($F14=($A$7-11),1,0)+IF(B14=$J$76,1,0)*IF($F14=($A$7-12),1,0)+IF(B14=$J$78,1,0)*IF($F14=($A$7-13),1,0)+IF(B14=$J$80,1,0)*IF($F14=($A$7-14),1,0)+IF(B14=$J$80,1,0)*IF($F14=($A$7-15),1,0)+IF(B14=$J$81,1,0)*IF($F14=($A$7-16),1,0)+IF(B14=$J$82,1,0)*IF($F14=($A$7-17),1,0)+IF(B14=$J$82,1,0)*IF($F14=($A$7-18),1,0)+IF(B14=$J$83,1,0)*IF($F14&lt;($A$7-18),1,0))*(IF($G14="F",1,0)+IF($G14="M",1,0))</f>
        <v>0</v>
      </c>
      <c r="AN14" s="28">
        <f>(IF(B14=$J$84,1,0)*IF($F14=($A$7-14),1,0)+IF(B14=$J$84,1,0)*IF($F14=($A$7-15),1,0)+IF(B14=$J$85,1,0)*IF($F14=($A$7-14),1,0)+IF(B14=$J$86,1,0)*IF($F14=($A$7-15),1,0)+IF(B14=$J$87,1,0)*IF($F14=($A$7-16),1,0)+IF(B14=$J$88,1,0)*IF($F14=($A$7-17),1,0)+IF(B14=$J$88,1,0)*IF($F14=($A$7-18),1,0)+IF(B14=$J$89,1,0)*IF($F14&lt;($A$7-18),1,0))*(IF($G14="F",1,0)+IF($G14="M",1,0))</f>
        <v>0</v>
      </c>
      <c r="AO14" s="28">
        <f>(IF(B14=$J$71,1,0)*IF($F14=($A$7-10),1,0)+IF(B14=$J$73,1,0)*IF($F14=($A$7-11),1,0)+IF(B14=$J$75,1,0)*IF($F14=($A$7-12),1,0)+IF(B14=$J$77,1,0)*IF($F14=($A$7-13),1,0)+IF(B14=$J$79,1,0)*IF($F14=($A$7-14),1,0))*(IF($G14="F",1,0)+IF($G14="M",1,0))</f>
        <v>0</v>
      </c>
      <c r="AP14" s="28">
        <f>(IF(B14=$J$90,1,0)*IF($F14&lt;($A$7),1,0)+IF(B14=$J$91,1,0)*IF($F14&lt;($A$7),1,0)+IF(B14=$J$92,1,0)*IF($F14&lt;($A$7),1,0)+IF(B14=$J$94,1,0)*IF($F14&lt;($A$7),1,0)+IF(B14=$J$95,1,0)*IF($F14&lt;($A$7),1,0)+IF(B14=$J$96,1,0)*IF($F14&lt;($A$7),1,0)+IF(B14=$J$97,1,0)*IF($F14&lt;($A$7),1,0)+IF(B14=$J$98,1,0)*IF($F14&lt;($A$7),1,0)+IF(B14=$J$99,1,0)*IF($F14&lt;($A$7),1,0)+IF(B14=$J$100,1,0)*IF($F14&lt;($A$7),1,0)+IF(B14=$J$101,1,0)*IF($F14&lt;($A$7-14),1,0))*(IF($G14="F",1,0)+IF($G14="M",1,0))</f>
        <v>0</v>
      </c>
      <c r="AQ14" s="51">
        <f>AR14+AS14+AT14+IF(C14="",1,0)</f>
        <v>1</v>
      </c>
      <c r="AR14" s="51">
        <f>(IF(C14=$C$69,1,0)*IF($F14=($A$7-8),1,0)+IF(C14=$C$69,1,0)*IF($F14=($A$7-9),1,0)+IF(C14=$C$70,1,0)*IF($F14=($A$7-10),1,0)+IF(C14=$C$70,1,0)*IF($F14=($A$7-11),1,0)+IF(C14=$C$71,1,0)*IF($F14=($A$7-12),1,0)+IF(C14=$C$71,1,0)*IF($F14=($A$7-13),1,0)+IF(C14=$C$72,1,0)*IF($F14=($A$7-14),1,0)+IF(C14=$C$72,1,0)*IF($F14=($A$7-15),1,0)+IF(C14=$C$73,1,0)*IF($F14=($A$7-16),1,0)+IF(C14=$C$74,1,0)*IF($F14=($A$7-17),1,0)+IF(C14=$C$74,1,0)*IF($F14=($A$7-18),1,0)+IF(C14=$C$75,1,0)*IF($F14&lt;($A$7-18),1,0))*(IF($G14="F",1,0)+IF($G14="M",1,0))</f>
        <v>0</v>
      </c>
      <c r="AS14" s="52">
        <f>(IF(C14=$C$76,1,0)*IF($F14=($A$7-10),1,0)+IF(C14=$C$76,1,0)*IF($F14=($A$7-11),1,0)+IF(C14=$C$77,1,0)*IF($F14=($A$7-12),1,0)+IF(C14=$C$77,1,0)*IF($F14=($A$7-13),1,0)+IF(C14=$C$78,1,0)*IF($F14=($A$7-14),1,0)+IF(C14=$C$78,1,0)*IF($F14=($A$7-15),1,0)+IF(C14=$C$79,1,0)*IF($F14=($A$7-16),1,0)+IF(C14=$C$80,1,0)*IF($F14=($A$7-17),1,0)+IF(C14=$C$80,1,0)*IF($F14=($A$7-18),1,0)+IF(C14=$C$81,1,0)*IF($F14&lt;($A$7-18),1,0))*(IF($G14="F",1,0)+IF($G14="M",1,0))</f>
        <v>0</v>
      </c>
      <c r="AT14" s="52">
        <f>(IF(C14=$C$82,1,0)*IF($F14=($A$7-10),1,0)+IF(C14=$C$82,1,0)*IF($F14=($A$7-11),1,0)+IF(C14=$C$83,1,0)*IF($F14=($A$7-12),1,0)+IF(C14=$C$83,1,0)*IF($F14=($A$7-13),1,0)+IF(C14=$C$84,1,0)*IF($F14=($A$7-14),1,0)+IF(C14=$C$84,1,0)*IF($F14=($A$7-15),1,0)+IF(C14=$C$85,1,0)*IF($F14=($A$7-16),1,0)+IF(C14=$C$86,1,0)*IF($F14=($A$7-17),1,0)+IF(C14=$C$86,1,0)*IF($F14=($A$7-18),1,0)+IF(C14=$C$87,1,0)*IF($F14&lt;($A$7-18),1,0))*(IF($G14="F",1,0)+IF($G14="M",1,0))</f>
        <v>0</v>
      </c>
      <c r="AU14" s="56">
        <f>IF(C14=C$69,1,0)+IF(C14=C$70,1,0)+IF(C14=C$71,1,0)+IF(C14=C$72,1,0)+IF(C14=C$73,1,0)+IF(C14=C$74,1,0)+IF(C14=C$75,1,0)+(SUM(W14:AD14))</f>
        <v>0</v>
      </c>
      <c r="AV14" s="18">
        <f t="shared" si="16"/>
        <v>0</v>
      </c>
    </row>
    <row r="15" spans="1:48" ht="21.6" customHeight="1" x14ac:dyDescent="0.3">
      <c r="A15" s="16">
        <v>8</v>
      </c>
      <c r="B15" s="24"/>
      <c r="C15" s="32"/>
      <c r="D15" s="80"/>
      <c r="E15" s="81"/>
      <c r="F15" s="61"/>
      <c r="G15" s="2"/>
      <c r="H15" s="2"/>
      <c r="I15" s="22"/>
      <c r="J15" s="3"/>
      <c r="K15" s="4"/>
      <c r="L15" s="46"/>
      <c r="M15" s="4"/>
      <c r="P15" s="27">
        <f t="shared" si="0"/>
        <v>1</v>
      </c>
      <c r="Q15" s="36">
        <f>R15+V15+AF15+AJ15+AK15</f>
        <v>1</v>
      </c>
      <c r="R15" s="26">
        <f t="shared" si="1"/>
        <v>1</v>
      </c>
      <c r="S15" s="26">
        <f t="shared" si="2"/>
        <v>0</v>
      </c>
      <c r="T15" s="26">
        <f t="shared" si="3"/>
        <v>0</v>
      </c>
      <c r="U15" s="26">
        <f t="shared" si="4"/>
        <v>0</v>
      </c>
      <c r="V15" s="39">
        <f t="shared" si="5"/>
        <v>0</v>
      </c>
      <c r="W15" s="39">
        <f t="shared" si="6"/>
        <v>0</v>
      </c>
      <c r="X15" s="39">
        <f t="shared" si="7"/>
        <v>0</v>
      </c>
      <c r="Y15" s="39">
        <f t="shared" si="8"/>
        <v>0</v>
      </c>
      <c r="Z15" s="39">
        <f t="shared" si="9"/>
        <v>0</v>
      </c>
      <c r="AA15" s="39">
        <f t="shared" si="10"/>
        <v>0</v>
      </c>
      <c r="AB15" s="39">
        <f t="shared" si="11"/>
        <v>0</v>
      </c>
      <c r="AC15" s="41">
        <f t="shared" si="12"/>
        <v>0</v>
      </c>
      <c r="AD15" s="41">
        <f t="shared" si="13"/>
        <v>0</v>
      </c>
      <c r="AE15" s="41">
        <f t="shared" si="14"/>
        <v>0</v>
      </c>
      <c r="AF15" s="59">
        <f t="shared" si="15"/>
        <v>0</v>
      </c>
      <c r="AG15" s="42">
        <f>(IF(K15=$K$149,1,0)*IF($F15=($A$7-7),1,0)+IF(K15=$K$149,1,0)*IF($F15=($A$7-8),1,0)+IF(K15=$K$150,1,0)*IF($F15=($A$7-9),1,0)+IF(K15=$K$150,1,0)*IF($F15=($A$7-10),1,0)+IF(K15=$K$151,1,0)*IF($F15=($A$7-11),1,0)+IF(K15=$K$151,1,0)*IF($F15=($A$7-12),1,0)+IF(K15=$K$151,1,0)*IF($F15=($A$7-13),1,0)+IF(K15=$K$152,1,0)*IF($F15&lt;($A$7-13),1,0)+IF(K15=$K$154,1,0)*IF($F15=($A$7-8),1,0)+IF(K15=$K$154,1,0)*IF($F15=($A$7-9),1,0)+IF(K15=$K$154,1,0)*IF($F15=($A$7-10),1,0)+IF(K15=$K$155,1,0)*IF($F15=($A$7-11),1,0)+IF(K15=$K$155,1,0)*IF($F15=($A$7-12),1,0)+IF(K15=$K$155,1,0)*IF($F15=($A$7-13),1,0)+IF(K15=$K$156,1,0)*IF($F15&lt;($A$7-13),1,0)+IF(K15=$K$158,1,0)*IF($F15=($A$7-9),1,0)+IF(K15=$K$158,1,0)*IF($F15=($A$7-10),1,0)+IF(K15=$K$158,1,0)*IF($F15=($A$7-11),1,0)+IF(K15=$K$159,1,0)*IF($F15=($A$7-12),1,0)+IF(K15=$K$159,1,0)*IF($F15=($A$7-13),1,0)+IF(K15=$K$159,1,0)*IF($F15=($A$7-14),1,0)+IF(K15=$K$160,1,0)*IF($F15&lt;($A$7-14),1,0))*(IF($G15="F",1,0)+IF($G15="M",0,0))</f>
        <v>0</v>
      </c>
      <c r="AH15" s="42">
        <f>(IF(K15=$K$162,1,0)*IF($F15=($A$7-10),1,0)+IF(K15=$K$162,1,0)*IF($F15=($A$7-11),1,0)+IF(K15=$K$162,1,0)*IF($F15=($A$7-12),1,0)+IF(K15=$K$163,1,0)*IF($F15=($A$7-13),1,0)+IF(K15=$K$163,1,0)*IF($F15=($A$7-14),1,0)+IF(K15=$K$163,1,0)*IF($F15=($A$7-15),1,0)+IF(K15=$K$164,1,0)*IF($F15&lt;($A$7-15),1,0)+IF(K15=$K$166,1,0)*IF($F15=($A$7-11),1,0)+IF(K15=$K$166,1,0)*IF($F15=($A$7-12),1,0)+IF(K15=$K$166,1,0)*IF($F15=($A$7-13),1,0)+IF(K15=$K$166,1,0)*IF($F15=($A$7-14),1,0)+IF(K15=$K$167,1,0)*IF($F15&lt;($A$7-14),1,0)+IF(K15=$K$169,1,0)*IF($F15&lt;($A$7-13),1,0))*(IF($G15="F",1,0)+IF($G15="M",0,0))</f>
        <v>0</v>
      </c>
      <c r="AI15" s="42">
        <f>(IF(K15=$K$153,1,0)*IF($F15&lt;($A$7-6),1,0)+IF(K15=$K$157,1,0)*IF($F15&lt;($A$7-7),1,0)+IF(K15=$K$161,1,0)*IF($F15&lt;($A$7-8),1,0)+IF(K15=$K$165,1,0)*IF($F15&lt;($A$7-9),1,0)+IF(K15=$K$168,1,0)*IF($F15&lt;($A$7-10),1,0)+IF(K15=$K$169,1,0)*IF($F15&lt;($A$7-13),1,0))*(IF($G15="F",0,0)+IF($G15="M",1,0))</f>
        <v>0</v>
      </c>
      <c r="AJ15" s="42">
        <f>(IF(K15=$K$170,1,0)*IF($F15=($A$7-5),1,0)+IF(K15=$K$171,1,0)*IF($F15=($A$7-6),1,0)+IF(K15=$K$172,1,0)*IF($F15=($A$7-7),1,0)+IF(K15=$K$173,1,0)*IF($F15=($A$7-8),1,0)+IF(K15=$K$173,1,0)*IF($F15=($A$7-9),1,0)+IF(K15=$K$174,1,0)*IF($F15=($A$7-10),1,0)+IF(K15=$K$174,1,0)*IF($F15=($A$7-11),1,0)+IF(K15=$K$175,1,0)*IF($F15&lt;($A$7-11),1,0)+IF(K15=$K$176,1,0)*IF($F15=($A$7-5),1,0)+IF(K15=$K$177,1,0)*IF($F15=($A$7-6),1,0)+IF(K15=$K$178,1,0)*IF($F15=($A$7-7),1,0)+IF(K15=$K$179,1,0)*IF($F15=($A$7-8),1,0)+IF(K15=$K$179,1,0)*IF($F15=($A$7-9),1,0)+IF(K15=$K$180,1,0)*IF($F15=($A$7-10),1,0)+IF(K15=$K$180,1,0)*IF($F15=($A$7-11),1,0)+IF(K15=$K$181,1,0)*IF($F15=($A$7-12),1,0)+IF(K15=$K$181,1,0)*IF($F15=($A$7-13),1,0)+IF(K15=$K$182,1,0)*IF($F15&lt;($A$7-13),1,0)+IF(K15=$K$183,1,0)*IF($F15=($A$7-5),1,0)+IF(K15=$K$184,1,0)*IF($F15=($A$7-6),1,0)+IF(K15=$K$185,1,0)*IF($F15=($A$7-7),1,0)+IF(K15=$K$186,1,0)*IF($F15=($A$7-8),1,0)+IF(K15=$K$186,1,0)*IF($F15=($A$7-9),1,0)+IF(K15=$K$187,1,0)*IF($F15=($A$7-10),1,0)+IF(K15=$K$187,1,0)*IF($F15=($A$7-11),1,0)+IF(K15=$K$188,1,0)*IF($F15=($A$7-12),1,0)+IF(K15=$K$188,1,0)*IF($F15=($A$7-13),1,0)+IF(K15=$K$189,1,0)*IF($F15&lt;($A$7-13),1,0))*(IF($G15="F",1,0)+IF($G15="M",1,0))</f>
        <v>0</v>
      </c>
      <c r="AK15" s="42">
        <f>(IF(K15=$K$190,1,0)*IF($F15=($A$7-5),1,0)+IF(K15=$K$191,1,0)*IF($F15=($A$7-6),1,0)+IF(K15=$K$192,1,0)*IF($F15=($A$7-7),1,0)+IF(K15=$K$193,1,0)*IF($F15=($A$7-8),1,0)+IF(K15=$K$193,1,0)*IF($F15=($A$7-9),1,0)+IF(K15=$K$194,1,0)*IF($F15=($A$7-10),1,0)+IF(K15=$K$194,1,0)*IF($F15=($A$7-11),1,0)+IF(K15=$K$195,1,0)*IF($F15=($A$7-12),1,0)+IF(K15=$K$195,1,0)*IF($F15=($A$7-13),1,0)+IF(K15=$K$196,1,0)*IF($F15&lt;($A$7-13),1,0))*(IF($G15="F",1,0)+IF($G15="M",1,0))</f>
        <v>0</v>
      </c>
      <c r="AL15" s="28">
        <f>AM15+AN15+AO15+AP15+IF(B15="",1,0)</f>
        <v>1</v>
      </c>
      <c r="AM15" s="28">
        <f>(IF(B15=$J$69,1,0)*IF($F15=($A$7-8),1,0)+IF(B15=$J$70,1,0)*IF($F15=($A$7-9),1,0)+IF(B15=$J$72,1,0)*IF($F15=($A$7-10),1,0)+IF(B15=$J$74,1,0)*IF($F15=($A$7-11),1,0)+IF(B15=$J$76,1,0)*IF($F15=($A$7-12),1,0)+IF(B15=$J$78,1,0)*IF($F15=($A$7-13),1,0)+IF(B15=$J$80,1,0)*IF($F15=($A$7-14),1,0)+IF(B15=$J$80,1,0)*IF($F15=($A$7-15),1,0)+IF(B15=$J$81,1,0)*IF($F15=($A$7-16),1,0)+IF(B15=$J$82,1,0)*IF($F15=($A$7-17),1,0)+IF(B15=$J$82,1,0)*IF($F15=($A$7-18),1,0)+IF(B15=$J$83,1,0)*IF($F15&lt;($A$7-18),1,0))*(IF($G15="F",1,0)+IF($G15="M",1,0))</f>
        <v>0</v>
      </c>
      <c r="AN15" s="28">
        <f>(IF(B15=$J$84,1,0)*IF($F15=($A$7-14),1,0)+IF(B15=$J$84,1,0)*IF($F15=($A$7-15),1,0)+IF(B15=$J$85,1,0)*IF($F15=($A$7-14),1,0)+IF(B15=$J$86,1,0)*IF($F15=($A$7-15),1,0)+IF(B15=$J$87,1,0)*IF($F15=($A$7-16),1,0)+IF(B15=$J$88,1,0)*IF($F15=($A$7-17),1,0)+IF(B15=$J$88,1,0)*IF($F15=($A$7-18),1,0)+IF(B15=$J$89,1,0)*IF($F15&lt;($A$7-18),1,0))*(IF($G15="F",1,0)+IF($G15="M",1,0))</f>
        <v>0</v>
      </c>
      <c r="AO15" s="28">
        <f>(IF(B15=$J$71,1,0)*IF($F15=($A$7-10),1,0)+IF(B15=$J$73,1,0)*IF($F15=($A$7-11),1,0)+IF(B15=$J$75,1,0)*IF($F15=($A$7-12),1,0)+IF(B15=$J$77,1,0)*IF($F15=($A$7-13),1,0)+IF(B15=$J$79,1,0)*IF($F15=($A$7-14),1,0))*(IF($G15="F",1,0)+IF($G15="M",1,0))</f>
        <v>0</v>
      </c>
      <c r="AP15" s="28">
        <f>(IF(B15=$J$90,1,0)*IF($F15&lt;($A$7),1,0)+IF(B15=$J$91,1,0)*IF($F15&lt;($A$7),1,0)+IF(B15=$J$92,1,0)*IF($F15&lt;($A$7),1,0)+IF(B15=$J$94,1,0)*IF($F15&lt;($A$7),1,0)+IF(B15=$J$95,1,0)*IF($F15&lt;($A$7),1,0)+IF(B15=$J$96,1,0)*IF($F15&lt;($A$7),1,0)+IF(B15=$J$97,1,0)*IF($F15&lt;($A$7),1,0)+IF(B15=$J$98,1,0)*IF($F15&lt;($A$7),1,0)+IF(B15=$J$99,1,0)*IF($F15&lt;($A$7),1,0)+IF(B15=$J$100,1,0)*IF($F15&lt;($A$7),1,0)+IF(B15=$J$101,1,0)*IF($F15&lt;($A$7-14),1,0))*(IF($G15="F",1,0)+IF($G15="M",1,0))</f>
        <v>0</v>
      </c>
      <c r="AQ15" s="51">
        <f>AR15+AS15+AT15+IF(C15="",1,0)</f>
        <v>1</v>
      </c>
      <c r="AR15" s="51">
        <f>(IF(C15=$C$69,1,0)*IF($F15=($A$7-8),1,0)+IF(C15=$C$69,1,0)*IF($F15=($A$7-9),1,0)+IF(C15=$C$70,1,0)*IF($F15=($A$7-10),1,0)+IF(C15=$C$70,1,0)*IF($F15=($A$7-11),1,0)+IF(C15=$C$71,1,0)*IF($F15=($A$7-12),1,0)+IF(C15=$C$71,1,0)*IF($F15=($A$7-13),1,0)+IF(C15=$C$72,1,0)*IF($F15=($A$7-14),1,0)+IF(C15=$C$72,1,0)*IF($F15=($A$7-15),1,0)+IF(C15=$C$73,1,0)*IF($F15=($A$7-16),1,0)+IF(C15=$C$74,1,0)*IF($F15=($A$7-17),1,0)+IF(C15=$C$74,1,0)*IF($F15=($A$7-18),1,0)+IF(C15=$C$75,1,0)*IF($F15&lt;($A$7-18),1,0))*(IF($G15="F",1,0)+IF($G15="M",1,0))</f>
        <v>0</v>
      </c>
      <c r="AS15" s="52">
        <f>(IF(C15=$C$76,1,0)*IF($F15=($A$7-10),1,0)+IF(C15=$C$76,1,0)*IF($F15=($A$7-11),1,0)+IF(C15=$C$77,1,0)*IF($F15=($A$7-12),1,0)+IF(C15=$C$77,1,0)*IF($F15=($A$7-13),1,0)+IF(C15=$C$78,1,0)*IF($F15=($A$7-14),1,0)+IF(C15=$C$78,1,0)*IF($F15=($A$7-15),1,0)+IF(C15=$C$79,1,0)*IF($F15=($A$7-16),1,0)+IF(C15=$C$80,1,0)*IF($F15=($A$7-17),1,0)+IF(C15=$C$80,1,0)*IF($F15=($A$7-18),1,0)+IF(C15=$C$81,1,0)*IF($F15&lt;($A$7-18),1,0))*(IF($G15="F",1,0)+IF($G15="M",1,0))</f>
        <v>0</v>
      </c>
      <c r="AT15" s="52">
        <f>(IF(C15=$C$82,1,0)*IF($F15=($A$7-10),1,0)+IF(C15=$C$82,1,0)*IF($F15=($A$7-11),1,0)+IF(C15=$C$83,1,0)*IF($F15=($A$7-12),1,0)+IF(C15=$C$83,1,0)*IF($F15=($A$7-13),1,0)+IF(C15=$C$84,1,0)*IF($F15=($A$7-14),1,0)+IF(C15=$C$84,1,0)*IF($F15=($A$7-15),1,0)+IF(C15=$C$85,1,0)*IF($F15=($A$7-16),1,0)+IF(C15=$C$86,1,0)*IF($F15=($A$7-17),1,0)+IF(C15=$C$86,1,0)*IF($F15=($A$7-18),1,0)+IF(C15=$C$87,1,0)*IF($F15&lt;($A$7-18),1,0))*(IF($G15="F",1,0)+IF($G15="M",1,0))</f>
        <v>0</v>
      </c>
      <c r="AU15" s="56">
        <f>IF(C15=C$69,1,0)+IF(C15=C$70,1,0)+IF(C15=C$71,1,0)+IF(C15=C$72,1,0)+IF(C15=C$73,1,0)+IF(C15=C$74,1,0)+IF(C15=C$75,1,0)+(SUM(W15:AD15))</f>
        <v>0</v>
      </c>
      <c r="AV15" s="18">
        <f t="shared" si="16"/>
        <v>0</v>
      </c>
    </row>
    <row r="16" spans="1:48" ht="21.6" customHeight="1" x14ac:dyDescent="0.3">
      <c r="A16" s="16">
        <v>9</v>
      </c>
      <c r="B16" s="24"/>
      <c r="C16" s="32"/>
      <c r="D16" s="80"/>
      <c r="E16" s="81"/>
      <c r="F16" s="61"/>
      <c r="G16" s="2"/>
      <c r="H16" s="2"/>
      <c r="I16" s="22"/>
      <c r="J16" s="3"/>
      <c r="K16" s="4"/>
      <c r="L16" s="46"/>
      <c r="M16" s="4"/>
      <c r="P16" s="27">
        <f t="shared" si="0"/>
        <v>1</v>
      </c>
      <c r="Q16" s="36">
        <f>R16+V16+AF16+AJ16+AK16</f>
        <v>1</v>
      </c>
      <c r="R16" s="26">
        <f t="shared" si="1"/>
        <v>1</v>
      </c>
      <c r="S16" s="26">
        <f t="shared" si="2"/>
        <v>0</v>
      </c>
      <c r="T16" s="26">
        <f t="shared" si="3"/>
        <v>0</v>
      </c>
      <c r="U16" s="26">
        <f t="shared" si="4"/>
        <v>0</v>
      </c>
      <c r="V16" s="39">
        <f t="shared" si="5"/>
        <v>0</v>
      </c>
      <c r="W16" s="39">
        <f t="shared" si="6"/>
        <v>0</v>
      </c>
      <c r="X16" s="39">
        <f t="shared" si="7"/>
        <v>0</v>
      </c>
      <c r="Y16" s="39">
        <f t="shared" si="8"/>
        <v>0</v>
      </c>
      <c r="Z16" s="39">
        <f t="shared" si="9"/>
        <v>0</v>
      </c>
      <c r="AA16" s="39">
        <f t="shared" si="10"/>
        <v>0</v>
      </c>
      <c r="AB16" s="39">
        <f t="shared" si="11"/>
        <v>0</v>
      </c>
      <c r="AC16" s="41">
        <f t="shared" si="12"/>
        <v>0</v>
      </c>
      <c r="AD16" s="41">
        <f t="shared" si="13"/>
        <v>0</v>
      </c>
      <c r="AE16" s="41">
        <f t="shared" si="14"/>
        <v>0</v>
      </c>
      <c r="AF16" s="59">
        <f t="shared" si="15"/>
        <v>0</v>
      </c>
      <c r="AG16" s="42">
        <f>(IF(K16=$K$149,1,0)*IF($F16=($A$7-7),1,0)+IF(K16=$K$149,1,0)*IF($F16=($A$7-8),1,0)+IF(K16=$K$150,1,0)*IF($F16=($A$7-9),1,0)+IF(K16=$K$150,1,0)*IF($F16=($A$7-10),1,0)+IF(K16=$K$151,1,0)*IF($F16=($A$7-11),1,0)+IF(K16=$K$151,1,0)*IF($F16=($A$7-12),1,0)+IF(K16=$K$151,1,0)*IF($F16=($A$7-13),1,0)+IF(K16=$K$152,1,0)*IF($F16&lt;($A$7-13),1,0)+IF(K16=$K$154,1,0)*IF($F16=($A$7-8),1,0)+IF(K16=$K$154,1,0)*IF($F16=($A$7-9),1,0)+IF(K16=$K$154,1,0)*IF($F16=($A$7-10),1,0)+IF(K16=$K$155,1,0)*IF($F16=($A$7-11),1,0)+IF(K16=$K$155,1,0)*IF($F16=($A$7-12),1,0)+IF(K16=$K$155,1,0)*IF($F16=($A$7-13),1,0)+IF(K16=$K$156,1,0)*IF($F16&lt;($A$7-13),1,0)+IF(K16=$K$158,1,0)*IF($F16=($A$7-9),1,0)+IF(K16=$K$158,1,0)*IF($F16=($A$7-10),1,0)+IF(K16=$K$158,1,0)*IF($F16=($A$7-11),1,0)+IF(K16=$K$159,1,0)*IF($F16=($A$7-12),1,0)+IF(K16=$K$159,1,0)*IF($F16=($A$7-13),1,0)+IF(K16=$K$159,1,0)*IF($F16=($A$7-14),1,0)+IF(K16=$K$160,1,0)*IF($F16&lt;($A$7-14),1,0))*(IF($G16="F",1,0)+IF($G16="M",0,0))</f>
        <v>0</v>
      </c>
      <c r="AH16" s="42">
        <f>(IF(K16=$K$162,1,0)*IF($F16=($A$7-10),1,0)+IF(K16=$K$162,1,0)*IF($F16=($A$7-11),1,0)+IF(K16=$K$162,1,0)*IF($F16=($A$7-12),1,0)+IF(K16=$K$163,1,0)*IF($F16=($A$7-13),1,0)+IF(K16=$K$163,1,0)*IF($F16=($A$7-14),1,0)+IF(K16=$K$163,1,0)*IF($F16=($A$7-15),1,0)+IF(K16=$K$164,1,0)*IF($F16&lt;($A$7-15),1,0)+IF(K16=$K$166,1,0)*IF($F16=($A$7-11),1,0)+IF(K16=$K$166,1,0)*IF($F16=($A$7-12),1,0)+IF(K16=$K$166,1,0)*IF($F16=($A$7-13),1,0)+IF(K16=$K$166,1,0)*IF($F16=($A$7-14),1,0)+IF(K16=$K$167,1,0)*IF($F16&lt;($A$7-14),1,0)+IF(K16=$K$169,1,0)*IF($F16&lt;($A$7-13),1,0))*(IF($G16="F",1,0)+IF($G16="M",0,0))</f>
        <v>0</v>
      </c>
      <c r="AI16" s="42">
        <f>(IF(K16=$K$153,1,0)*IF($F16&lt;($A$7-6),1,0)+IF(K16=$K$157,1,0)*IF($F16&lt;($A$7-7),1,0)+IF(K16=$K$161,1,0)*IF($F16&lt;($A$7-8),1,0)+IF(K16=$K$165,1,0)*IF($F16&lt;($A$7-9),1,0)+IF(K16=$K$168,1,0)*IF($F16&lt;($A$7-10),1,0)+IF(K16=$K$169,1,0)*IF($F16&lt;($A$7-13),1,0))*(IF($G16="F",0,0)+IF($G16="M",1,0))</f>
        <v>0</v>
      </c>
      <c r="AJ16" s="42">
        <f>(IF(K16=$K$170,1,0)*IF($F16=($A$7-5),1,0)+IF(K16=$K$171,1,0)*IF($F16=($A$7-6),1,0)+IF(K16=$K$172,1,0)*IF($F16=($A$7-7),1,0)+IF(K16=$K$173,1,0)*IF($F16=($A$7-8),1,0)+IF(K16=$K$173,1,0)*IF($F16=($A$7-9),1,0)+IF(K16=$K$174,1,0)*IF($F16=($A$7-10),1,0)+IF(K16=$K$174,1,0)*IF($F16=($A$7-11),1,0)+IF(K16=$K$175,1,0)*IF($F16&lt;($A$7-11),1,0)+IF(K16=$K$176,1,0)*IF($F16=($A$7-5),1,0)+IF(K16=$K$177,1,0)*IF($F16=($A$7-6),1,0)+IF(K16=$K$178,1,0)*IF($F16=($A$7-7),1,0)+IF(K16=$K$179,1,0)*IF($F16=($A$7-8),1,0)+IF(K16=$K$179,1,0)*IF($F16=($A$7-9),1,0)+IF(K16=$K$180,1,0)*IF($F16=($A$7-10),1,0)+IF(K16=$K$180,1,0)*IF($F16=($A$7-11),1,0)+IF(K16=$K$181,1,0)*IF($F16=($A$7-12),1,0)+IF(K16=$K$181,1,0)*IF($F16=($A$7-13),1,0)+IF(K16=$K$182,1,0)*IF($F16&lt;($A$7-13),1,0)+IF(K16=$K$183,1,0)*IF($F16=($A$7-5),1,0)+IF(K16=$K$184,1,0)*IF($F16=($A$7-6),1,0)+IF(K16=$K$185,1,0)*IF($F16=($A$7-7),1,0)+IF(K16=$K$186,1,0)*IF($F16=($A$7-8),1,0)+IF(K16=$K$186,1,0)*IF($F16=($A$7-9),1,0)+IF(K16=$K$187,1,0)*IF($F16=($A$7-10),1,0)+IF(K16=$K$187,1,0)*IF($F16=($A$7-11),1,0)+IF(K16=$K$188,1,0)*IF($F16=($A$7-12),1,0)+IF(K16=$K$188,1,0)*IF($F16=($A$7-13),1,0)+IF(K16=$K$189,1,0)*IF($F16&lt;($A$7-13),1,0))*(IF($G16="F",1,0)+IF($G16="M",1,0))</f>
        <v>0</v>
      </c>
      <c r="AK16" s="42">
        <f>(IF(K16=$K$190,1,0)*IF($F16=($A$7-5),1,0)+IF(K16=$K$191,1,0)*IF($F16=($A$7-6),1,0)+IF(K16=$K$192,1,0)*IF($F16=($A$7-7),1,0)+IF(K16=$K$193,1,0)*IF($F16=($A$7-8),1,0)+IF(K16=$K$193,1,0)*IF($F16=($A$7-9),1,0)+IF(K16=$K$194,1,0)*IF($F16=($A$7-10),1,0)+IF(K16=$K$194,1,0)*IF($F16=($A$7-11),1,0)+IF(K16=$K$195,1,0)*IF($F16=($A$7-12),1,0)+IF(K16=$K$195,1,0)*IF($F16=($A$7-13),1,0)+IF(K16=$K$196,1,0)*IF($F16&lt;($A$7-13),1,0))*(IF($G16="F",1,0)+IF($G16="M",1,0))</f>
        <v>0</v>
      </c>
      <c r="AL16" s="28">
        <f>AM16+AN16+AO16+AP16+IF(B16="",1,0)</f>
        <v>1</v>
      </c>
      <c r="AM16" s="28">
        <f>(IF(B16=$J$69,1,0)*IF($F16=($A$7-8),1,0)+IF(B16=$J$70,1,0)*IF($F16=($A$7-9),1,0)+IF(B16=$J$72,1,0)*IF($F16=($A$7-10),1,0)+IF(B16=$J$74,1,0)*IF($F16=($A$7-11),1,0)+IF(B16=$J$76,1,0)*IF($F16=($A$7-12),1,0)+IF(B16=$J$78,1,0)*IF($F16=($A$7-13),1,0)+IF(B16=$J$80,1,0)*IF($F16=($A$7-14),1,0)+IF(B16=$J$80,1,0)*IF($F16=($A$7-15),1,0)+IF(B16=$J$81,1,0)*IF($F16=($A$7-16),1,0)+IF(B16=$J$82,1,0)*IF($F16=($A$7-17),1,0)+IF(B16=$J$82,1,0)*IF($F16=($A$7-18),1,0)+IF(B16=$J$83,1,0)*IF($F16&lt;($A$7-18),1,0))*(IF($G16="F",1,0)+IF($G16="M",1,0))</f>
        <v>0</v>
      </c>
      <c r="AN16" s="28">
        <f>(IF(B16=$J$84,1,0)*IF($F16=($A$7-14),1,0)+IF(B16=$J$84,1,0)*IF($F16=($A$7-15),1,0)+IF(B16=$J$85,1,0)*IF($F16=($A$7-14),1,0)+IF(B16=$J$86,1,0)*IF($F16=($A$7-15),1,0)+IF(B16=$J$87,1,0)*IF($F16=($A$7-16),1,0)+IF(B16=$J$88,1,0)*IF($F16=($A$7-17),1,0)+IF(B16=$J$88,1,0)*IF($F16=($A$7-18),1,0)+IF(B16=$J$89,1,0)*IF($F16&lt;($A$7-18),1,0))*(IF($G16="F",1,0)+IF($G16="M",1,0))</f>
        <v>0</v>
      </c>
      <c r="AO16" s="28">
        <f>(IF(B16=$J$71,1,0)*IF($F16=($A$7-10),1,0)+IF(B16=$J$73,1,0)*IF($F16=($A$7-11),1,0)+IF(B16=$J$75,1,0)*IF($F16=($A$7-12),1,0)+IF(B16=$J$77,1,0)*IF($F16=($A$7-13),1,0)+IF(B16=$J$79,1,0)*IF($F16=($A$7-14),1,0))*(IF($G16="F",1,0)+IF($G16="M",1,0))</f>
        <v>0</v>
      </c>
      <c r="AP16" s="28">
        <f>(IF(B16=$J$90,1,0)*IF($F16&lt;($A$7),1,0)+IF(B16=$J$91,1,0)*IF($F16&lt;($A$7),1,0)+IF(B16=$J$92,1,0)*IF($F16&lt;($A$7),1,0)+IF(B16=$J$94,1,0)*IF($F16&lt;($A$7),1,0)+IF(B16=$J$95,1,0)*IF($F16&lt;($A$7),1,0)+IF(B16=$J$96,1,0)*IF($F16&lt;($A$7),1,0)+IF(B16=$J$97,1,0)*IF($F16&lt;($A$7),1,0)+IF(B16=$J$98,1,0)*IF($F16&lt;($A$7),1,0)+IF(B16=$J$99,1,0)*IF($F16&lt;($A$7),1,0)+IF(B16=$J$100,1,0)*IF($F16&lt;($A$7),1,0)+IF(B16=$J$101,1,0)*IF($F16&lt;($A$7-14),1,0))*(IF($G16="F",1,0)+IF($G16="M",1,0))</f>
        <v>0</v>
      </c>
      <c r="AQ16" s="51">
        <f>AR16+AS16+AT16+IF(C16="",1,0)</f>
        <v>1</v>
      </c>
      <c r="AR16" s="51">
        <f>(IF(C16=$C$69,1,0)*IF($F16=($A$7-8),1,0)+IF(C16=$C$69,1,0)*IF($F16=($A$7-9),1,0)+IF(C16=$C$70,1,0)*IF($F16=($A$7-10),1,0)+IF(C16=$C$70,1,0)*IF($F16=($A$7-11),1,0)+IF(C16=$C$71,1,0)*IF($F16=($A$7-12),1,0)+IF(C16=$C$71,1,0)*IF($F16=($A$7-13),1,0)+IF(C16=$C$72,1,0)*IF($F16=($A$7-14),1,0)+IF(C16=$C$72,1,0)*IF($F16=($A$7-15),1,0)+IF(C16=$C$73,1,0)*IF($F16=($A$7-16),1,0)+IF(C16=$C$74,1,0)*IF($F16=($A$7-17),1,0)+IF(C16=$C$74,1,0)*IF($F16=($A$7-18),1,0)+IF(C16=$C$75,1,0)*IF($F16&lt;($A$7-18),1,0))*(IF($G16="F",1,0)+IF($G16="M",1,0))</f>
        <v>0</v>
      </c>
      <c r="AS16" s="52">
        <f>(IF(C16=$C$76,1,0)*IF($F16=($A$7-10),1,0)+IF(C16=$C$76,1,0)*IF($F16=($A$7-11),1,0)+IF(C16=$C$77,1,0)*IF($F16=($A$7-12),1,0)+IF(C16=$C$77,1,0)*IF($F16=($A$7-13),1,0)+IF(C16=$C$78,1,0)*IF($F16=($A$7-14),1,0)+IF(C16=$C$78,1,0)*IF($F16=($A$7-15),1,0)+IF(C16=$C$79,1,0)*IF($F16=($A$7-16),1,0)+IF(C16=$C$80,1,0)*IF($F16=($A$7-17),1,0)+IF(C16=$C$80,1,0)*IF($F16=($A$7-18),1,0)+IF(C16=$C$81,1,0)*IF($F16&lt;($A$7-18),1,0))*(IF($G16="F",1,0)+IF($G16="M",1,0))</f>
        <v>0</v>
      </c>
      <c r="AT16" s="52">
        <f>(IF(C16=$C$82,1,0)*IF($F16=($A$7-10),1,0)+IF(C16=$C$82,1,0)*IF($F16=($A$7-11),1,0)+IF(C16=$C$83,1,0)*IF($F16=($A$7-12),1,0)+IF(C16=$C$83,1,0)*IF($F16=($A$7-13),1,0)+IF(C16=$C$84,1,0)*IF($F16=($A$7-14),1,0)+IF(C16=$C$84,1,0)*IF($F16=($A$7-15),1,0)+IF(C16=$C$85,1,0)*IF($F16=($A$7-16),1,0)+IF(C16=$C$86,1,0)*IF($F16=($A$7-17),1,0)+IF(C16=$C$86,1,0)*IF($F16=($A$7-18),1,0)+IF(C16=$C$87,1,0)*IF($F16&lt;($A$7-18),1,0))*(IF($G16="F",1,0)+IF($G16="M",1,0))</f>
        <v>0</v>
      </c>
      <c r="AU16" s="56">
        <f>IF(C16=C$69,1,0)+IF(C16=C$70,1,0)+IF(C16=C$71,1,0)+IF(C16=C$72,1,0)+IF(C16=C$73,1,0)+IF(C16=C$74,1,0)+IF(C16=C$75,1,0)+(SUM(W16:AD16))</f>
        <v>0</v>
      </c>
      <c r="AV16" s="18">
        <f t="shared" si="16"/>
        <v>0</v>
      </c>
    </row>
    <row r="17" spans="1:48" ht="21.6" customHeight="1" x14ac:dyDescent="0.3">
      <c r="A17" s="16">
        <v>10</v>
      </c>
      <c r="B17" s="24"/>
      <c r="C17" s="32"/>
      <c r="D17" s="80"/>
      <c r="E17" s="81"/>
      <c r="F17" s="61"/>
      <c r="G17" s="2"/>
      <c r="H17" s="2"/>
      <c r="I17" s="22"/>
      <c r="J17" s="3"/>
      <c r="K17" s="4"/>
      <c r="L17" s="46"/>
      <c r="M17" s="4"/>
      <c r="P17" s="27">
        <f t="shared" si="0"/>
        <v>1</v>
      </c>
      <c r="Q17" s="36">
        <f>R17+V17+AF17+AJ17+AK17</f>
        <v>1</v>
      </c>
      <c r="R17" s="26">
        <f t="shared" si="1"/>
        <v>1</v>
      </c>
      <c r="S17" s="26">
        <f t="shared" si="2"/>
        <v>0</v>
      </c>
      <c r="T17" s="26">
        <f t="shared" si="3"/>
        <v>0</v>
      </c>
      <c r="U17" s="26">
        <f t="shared" si="4"/>
        <v>0</v>
      </c>
      <c r="V17" s="39">
        <f t="shared" si="5"/>
        <v>0</v>
      </c>
      <c r="W17" s="39">
        <f t="shared" si="6"/>
        <v>0</v>
      </c>
      <c r="X17" s="39">
        <f t="shared" si="7"/>
        <v>0</v>
      </c>
      <c r="Y17" s="39">
        <f t="shared" si="8"/>
        <v>0</v>
      </c>
      <c r="Z17" s="39">
        <f t="shared" si="9"/>
        <v>0</v>
      </c>
      <c r="AA17" s="39">
        <f t="shared" si="10"/>
        <v>0</v>
      </c>
      <c r="AB17" s="39">
        <f t="shared" si="11"/>
        <v>0</v>
      </c>
      <c r="AC17" s="41">
        <f t="shared" si="12"/>
        <v>0</v>
      </c>
      <c r="AD17" s="41">
        <f t="shared" si="13"/>
        <v>0</v>
      </c>
      <c r="AE17" s="41">
        <f t="shared" si="14"/>
        <v>0</v>
      </c>
      <c r="AF17" s="59">
        <f t="shared" si="15"/>
        <v>0</v>
      </c>
      <c r="AG17" s="42">
        <f>(IF(K17=$K$149,1,0)*IF($F17=($A$7-7),1,0)+IF(K17=$K$149,1,0)*IF($F17=($A$7-8),1,0)+IF(K17=$K$150,1,0)*IF($F17=($A$7-9),1,0)+IF(K17=$K$150,1,0)*IF($F17=($A$7-10),1,0)+IF(K17=$K$151,1,0)*IF($F17=($A$7-11),1,0)+IF(K17=$K$151,1,0)*IF($F17=($A$7-12),1,0)+IF(K17=$K$151,1,0)*IF($F17=($A$7-13),1,0)+IF(K17=$K$152,1,0)*IF($F17&lt;($A$7-13),1,0)+IF(K17=$K$154,1,0)*IF($F17=($A$7-8),1,0)+IF(K17=$K$154,1,0)*IF($F17=($A$7-9),1,0)+IF(K17=$K$154,1,0)*IF($F17=($A$7-10),1,0)+IF(K17=$K$155,1,0)*IF($F17=($A$7-11),1,0)+IF(K17=$K$155,1,0)*IF($F17=($A$7-12),1,0)+IF(K17=$K$155,1,0)*IF($F17=($A$7-13),1,0)+IF(K17=$K$156,1,0)*IF($F17&lt;($A$7-13),1,0)+IF(K17=$K$158,1,0)*IF($F17=($A$7-9),1,0)+IF(K17=$K$158,1,0)*IF($F17=($A$7-10),1,0)+IF(K17=$K$158,1,0)*IF($F17=($A$7-11),1,0)+IF(K17=$K$159,1,0)*IF($F17=($A$7-12),1,0)+IF(K17=$K$159,1,0)*IF($F17=($A$7-13),1,0)+IF(K17=$K$159,1,0)*IF($F17=($A$7-14),1,0)+IF(K17=$K$160,1,0)*IF($F17&lt;($A$7-14),1,0))*(IF($G17="F",1,0)+IF($G17="M",0,0))</f>
        <v>0</v>
      </c>
      <c r="AH17" s="42">
        <f>(IF(K17=$K$162,1,0)*IF($F17=($A$7-10),1,0)+IF(K17=$K$162,1,0)*IF($F17=($A$7-11),1,0)+IF(K17=$K$162,1,0)*IF($F17=($A$7-12),1,0)+IF(K17=$K$163,1,0)*IF($F17=($A$7-13),1,0)+IF(K17=$K$163,1,0)*IF($F17=($A$7-14),1,0)+IF(K17=$K$163,1,0)*IF($F17=($A$7-15),1,0)+IF(K17=$K$164,1,0)*IF($F17&lt;($A$7-15),1,0)+IF(K17=$K$166,1,0)*IF($F17=($A$7-11),1,0)+IF(K17=$K$166,1,0)*IF($F17=($A$7-12),1,0)+IF(K17=$K$166,1,0)*IF($F17=($A$7-13),1,0)+IF(K17=$K$166,1,0)*IF($F17=($A$7-14),1,0)+IF(K17=$K$167,1,0)*IF($F17&lt;($A$7-14),1,0)+IF(K17=$K$169,1,0)*IF($F17&lt;($A$7-13),1,0))*(IF($G17="F",1,0)+IF($G17="M",0,0))</f>
        <v>0</v>
      </c>
      <c r="AI17" s="42">
        <f>(IF(K17=$K$153,1,0)*IF($F17&lt;($A$7-6),1,0)+IF(K17=$K$157,1,0)*IF($F17&lt;($A$7-7),1,0)+IF(K17=$K$161,1,0)*IF($F17&lt;($A$7-8),1,0)+IF(K17=$K$165,1,0)*IF($F17&lt;($A$7-9),1,0)+IF(K17=$K$168,1,0)*IF($F17&lt;($A$7-10),1,0)+IF(K17=$K$169,1,0)*IF($F17&lt;($A$7-13),1,0))*(IF($G17="F",0,0)+IF($G17="M",1,0))</f>
        <v>0</v>
      </c>
      <c r="AJ17" s="42">
        <f>(IF(K17=$K$170,1,0)*IF($F17=($A$7-5),1,0)+IF(K17=$K$171,1,0)*IF($F17=($A$7-6),1,0)+IF(K17=$K$172,1,0)*IF($F17=($A$7-7),1,0)+IF(K17=$K$173,1,0)*IF($F17=($A$7-8),1,0)+IF(K17=$K$173,1,0)*IF($F17=($A$7-9),1,0)+IF(K17=$K$174,1,0)*IF($F17=($A$7-10),1,0)+IF(K17=$K$174,1,0)*IF($F17=($A$7-11),1,0)+IF(K17=$K$175,1,0)*IF($F17&lt;($A$7-11),1,0)+IF(K17=$K$176,1,0)*IF($F17=($A$7-5),1,0)+IF(K17=$K$177,1,0)*IF($F17=($A$7-6),1,0)+IF(K17=$K$178,1,0)*IF($F17=($A$7-7),1,0)+IF(K17=$K$179,1,0)*IF($F17=($A$7-8),1,0)+IF(K17=$K$179,1,0)*IF($F17=($A$7-9),1,0)+IF(K17=$K$180,1,0)*IF($F17=($A$7-10),1,0)+IF(K17=$K$180,1,0)*IF($F17=($A$7-11),1,0)+IF(K17=$K$181,1,0)*IF($F17=($A$7-12),1,0)+IF(K17=$K$181,1,0)*IF($F17=($A$7-13),1,0)+IF(K17=$K$182,1,0)*IF($F17&lt;($A$7-13),1,0)+IF(K17=$K$183,1,0)*IF($F17=($A$7-5),1,0)+IF(K17=$K$184,1,0)*IF($F17=($A$7-6),1,0)+IF(K17=$K$185,1,0)*IF($F17=($A$7-7),1,0)+IF(K17=$K$186,1,0)*IF($F17=($A$7-8),1,0)+IF(K17=$K$186,1,0)*IF($F17=($A$7-9),1,0)+IF(K17=$K$187,1,0)*IF($F17=($A$7-10),1,0)+IF(K17=$K$187,1,0)*IF($F17=($A$7-11),1,0)+IF(K17=$K$188,1,0)*IF($F17=($A$7-12),1,0)+IF(K17=$K$188,1,0)*IF($F17=($A$7-13),1,0)+IF(K17=$K$189,1,0)*IF($F17&lt;($A$7-13),1,0))*(IF($G17="F",1,0)+IF($G17="M",1,0))</f>
        <v>0</v>
      </c>
      <c r="AK17" s="42">
        <f>(IF(K17=$K$190,1,0)*IF($F17=($A$7-5),1,0)+IF(K17=$K$191,1,0)*IF($F17=($A$7-6),1,0)+IF(K17=$K$192,1,0)*IF($F17=($A$7-7),1,0)+IF(K17=$K$193,1,0)*IF($F17=($A$7-8),1,0)+IF(K17=$K$193,1,0)*IF($F17=($A$7-9),1,0)+IF(K17=$K$194,1,0)*IF($F17=($A$7-10),1,0)+IF(K17=$K$194,1,0)*IF($F17=($A$7-11),1,0)+IF(K17=$K$195,1,0)*IF($F17=($A$7-12),1,0)+IF(K17=$K$195,1,0)*IF($F17=($A$7-13),1,0)+IF(K17=$K$196,1,0)*IF($F17&lt;($A$7-13),1,0))*(IF($G17="F",1,0)+IF($G17="M",1,0))</f>
        <v>0</v>
      </c>
      <c r="AL17" s="28">
        <f>AM17+AN17+AO17+AP17+IF(B17="",1,0)</f>
        <v>1</v>
      </c>
      <c r="AM17" s="28">
        <f>(IF(B17=$J$69,1,0)*IF($F17=($A$7-8),1,0)+IF(B17=$J$70,1,0)*IF($F17=($A$7-9),1,0)+IF(B17=$J$72,1,0)*IF($F17=($A$7-10),1,0)+IF(B17=$J$74,1,0)*IF($F17=($A$7-11),1,0)+IF(B17=$J$76,1,0)*IF($F17=($A$7-12),1,0)+IF(B17=$J$78,1,0)*IF($F17=($A$7-13),1,0)+IF(B17=$J$80,1,0)*IF($F17=($A$7-14),1,0)+IF(B17=$J$80,1,0)*IF($F17=($A$7-15),1,0)+IF(B17=$J$81,1,0)*IF($F17=($A$7-16),1,0)+IF(B17=$J$82,1,0)*IF($F17=($A$7-17),1,0)+IF(B17=$J$82,1,0)*IF($F17=($A$7-18),1,0)+IF(B17=$J$83,1,0)*IF($F17&lt;($A$7-18),1,0))*(IF($G17="F",1,0)+IF($G17="M",1,0))</f>
        <v>0</v>
      </c>
      <c r="AN17" s="28">
        <f>(IF(B17=$J$84,1,0)*IF($F17=($A$7-14),1,0)+IF(B17=$J$84,1,0)*IF($F17=($A$7-15),1,0)+IF(B17=$J$85,1,0)*IF($F17=($A$7-14),1,0)+IF(B17=$J$86,1,0)*IF($F17=($A$7-15),1,0)+IF(B17=$J$87,1,0)*IF($F17=($A$7-16),1,0)+IF(B17=$J$88,1,0)*IF($F17=($A$7-17),1,0)+IF(B17=$J$88,1,0)*IF($F17=($A$7-18),1,0)+IF(B17=$J$89,1,0)*IF($F17&lt;($A$7-18),1,0))*(IF($G17="F",1,0)+IF($G17="M",1,0))</f>
        <v>0</v>
      </c>
      <c r="AO17" s="28">
        <f>(IF(B17=$J$71,1,0)*IF($F17=($A$7-10),1,0)+IF(B17=$J$73,1,0)*IF($F17=($A$7-11),1,0)+IF(B17=$J$75,1,0)*IF($F17=($A$7-12),1,0)+IF(B17=$J$77,1,0)*IF($F17=($A$7-13),1,0)+IF(B17=$J$79,1,0)*IF($F17=($A$7-14),1,0))*(IF($G17="F",1,0)+IF($G17="M",1,0))</f>
        <v>0</v>
      </c>
      <c r="AP17" s="28">
        <f>(IF(B17=$J$90,1,0)*IF($F17&lt;($A$7),1,0)+IF(B17=$J$91,1,0)*IF($F17&lt;($A$7),1,0)+IF(B17=$J$92,1,0)*IF($F17&lt;($A$7),1,0)+IF(B17=$J$94,1,0)*IF($F17&lt;($A$7),1,0)+IF(B17=$J$95,1,0)*IF($F17&lt;($A$7),1,0)+IF(B17=$J$96,1,0)*IF($F17&lt;($A$7),1,0)+IF(B17=$J$97,1,0)*IF($F17&lt;($A$7),1,0)+IF(B17=$J$98,1,0)*IF($F17&lt;($A$7),1,0)+IF(B17=$J$99,1,0)*IF($F17&lt;($A$7),1,0)+IF(B17=$J$100,1,0)*IF($F17&lt;($A$7),1,0)+IF(B17=$J$101,1,0)*IF($F17&lt;($A$7-14),1,0))*(IF($G17="F",1,0)+IF($G17="M",1,0))</f>
        <v>0</v>
      </c>
      <c r="AQ17" s="51">
        <f>AR17+AS17+AT17+IF(C17="",1,0)</f>
        <v>1</v>
      </c>
      <c r="AR17" s="51">
        <f>(IF(C17=$C$69,1,0)*IF($F17=($A$7-8),1,0)+IF(C17=$C$69,1,0)*IF($F17=($A$7-9),1,0)+IF(C17=$C$70,1,0)*IF($F17=($A$7-10),1,0)+IF(C17=$C$70,1,0)*IF($F17=($A$7-11),1,0)+IF(C17=$C$71,1,0)*IF($F17=($A$7-12),1,0)+IF(C17=$C$71,1,0)*IF($F17=($A$7-13),1,0)+IF(C17=$C$72,1,0)*IF($F17=($A$7-14),1,0)+IF(C17=$C$72,1,0)*IF($F17=($A$7-15),1,0)+IF(C17=$C$73,1,0)*IF($F17=($A$7-16),1,0)+IF(C17=$C$74,1,0)*IF($F17=($A$7-17),1,0)+IF(C17=$C$74,1,0)*IF($F17=($A$7-18),1,0)+IF(C17=$C$75,1,0)*IF($F17&lt;($A$7-18),1,0))*(IF($G17="F",1,0)+IF($G17="M",1,0))</f>
        <v>0</v>
      </c>
      <c r="AS17" s="52">
        <f>(IF(C17=$C$76,1,0)*IF($F17=($A$7-10),1,0)+IF(C17=$C$76,1,0)*IF($F17=($A$7-11),1,0)+IF(C17=$C$77,1,0)*IF($F17=($A$7-12),1,0)+IF(C17=$C$77,1,0)*IF($F17=($A$7-13),1,0)+IF(C17=$C$78,1,0)*IF($F17=($A$7-14),1,0)+IF(C17=$C$78,1,0)*IF($F17=($A$7-15),1,0)+IF(C17=$C$79,1,0)*IF($F17=($A$7-16),1,0)+IF(C17=$C$80,1,0)*IF($F17=($A$7-17),1,0)+IF(C17=$C$80,1,0)*IF($F17=($A$7-18),1,0)+IF(C17=$C$81,1,0)*IF($F17&lt;($A$7-18),1,0))*(IF($G17="F",1,0)+IF($G17="M",1,0))</f>
        <v>0</v>
      </c>
      <c r="AT17" s="52">
        <f>(IF(C17=$C$82,1,0)*IF($F17=($A$7-10),1,0)+IF(C17=$C$82,1,0)*IF($F17=($A$7-11),1,0)+IF(C17=$C$83,1,0)*IF($F17=($A$7-12),1,0)+IF(C17=$C$83,1,0)*IF($F17=($A$7-13),1,0)+IF(C17=$C$84,1,0)*IF($F17=($A$7-14),1,0)+IF(C17=$C$84,1,0)*IF($F17=($A$7-15),1,0)+IF(C17=$C$85,1,0)*IF($F17=($A$7-16),1,0)+IF(C17=$C$86,1,0)*IF($F17=($A$7-17),1,0)+IF(C17=$C$86,1,0)*IF($F17=($A$7-18),1,0)+IF(C17=$C$87,1,0)*IF($F17&lt;($A$7-18),1,0))*(IF($G17="F",1,0)+IF($G17="M",1,0))</f>
        <v>0</v>
      </c>
      <c r="AU17" s="56">
        <f>IF(C17=C$69,1,0)+IF(C17=C$70,1,0)+IF(C17=C$71,1,0)+IF(C17=C$72,1,0)+IF(C17=C$73,1,0)+IF(C17=C$74,1,0)+IF(C17=C$75,1,0)+(SUM(W17:AD17))</f>
        <v>0</v>
      </c>
      <c r="AV17" s="18">
        <f t="shared" si="16"/>
        <v>0</v>
      </c>
    </row>
    <row r="18" spans="1:48" ht="21.6" customHeight="1" x14ac:dyDescent="0.3">
      <c r="A18" s="16">
        <v>11</v>
      </c>
      <c r="B18" s="24"/>
      <c r="C18" s="32"/>
      <c r="D18" s="80"/>
      <c r="E18" s="81"/>
      <c r="F18" s="61"/>
      <c r="G18" s="2"/>
      <c r="H18" s="2"/>
      <c r="I18" s="22"/>
      <c r="J18" s="3"/>
      <c r="K18" s="4"/>
      <c r="L18" s="46"/>
      <c r="M18" s="4"/>
      <c r="P18" s="27">
        <f t="shared" si="0"/>
        <v>1</v>
      </c>
      <c r="Q18" s="36">
        <f>R18+V18+AF18+AJ18+AK18</f>
        <v>1</v>
      </c>
      <c r="R18" s="26">
        <f t="shared" si="1"/>
        <v>1</v>
      </c>
      <c r="S18" s="26">
        <f t="shared" si="2"/>
        <v>0</v>
      </c>
      <c r="T18" s="26">
        <f t="shared" si="3"/>
        <v>0</v>
      </c>
      <c r="U18" s="26">
        <f t="shared" si="4"/>
        <v>0</v>
      </c>
      <c r="V18" s="39">
        <f t="shared" si="5"/>
        <v>0</v>
      </c>
      <c r="W18" s="39">
        <f t="shared" si="6"/>
        <v>0</v>
      </c>
      <c r="X18" s="39">
        <f t="shared" si="7"/>
        <v>0</v>
      </c>
      <c r="Y18" s="39">
        <f t="shared" si="8"/>
        <v>0</v>
      </c>
      <c r="Z18" s="39">
        <f t="shared" si="9"/>
        <v>0</v>
      </c>
      <c r="AA18" s="39">
        <f t="shared" si="10"/>
        <v>0</v>
      </c>
      <c r="AB18" s="39">
        <f t="shared" si="11"/>
        <v>0</v>
      </c>
      <c r="AC18" s="41">
        <f t="shared" si="12"/>
        <v>0</v>
      </c>
      <c r="AD18" s="41">
        <f t="shared" si="13"/>
        <v>0</v>
      </c>
      <c r="AE18" s="41">
        <f t="shared" si="14"/>
        <v>0</v>
      </c>
      <c r="AF18" s="59">
        <f t="shared" si="15"/>
        <v>0</v>
      </c>
      <c r="AG18" s="42">
        <f>(IF(K18=$K$149,1,0)*IF($F18=($A$7-7),1,0)+IF(K18=$K$149,1,0)*IF($F18=($A$7-8),1,0)+IF(K18=$K$150,1,0)*IF($F18=($A$7-9),1,0)+IF(K18=$K$150,1,0)*IF($F18=($A$7-10),1,0)+IF(K18=$K$151,1,0)*IF($F18=($A$7-11),1,0)+IF(K18=$K$151,1,0)*IF($F18=($A$7-12),1,0)+IF(K18=$K$151,1,0)*IF($F18=($A$7-13),1,0)+IF(K18=$K$152,1,0)*IF($F18&lt;($A$7-13),1,0)+IF(K18=$K$154,1,0)*IF($F18=($A$7-8),1,0)+IF(K18=$K$154,1,0)*IF($F18=($A$7-9),1,0)+IF(K18=$K$154,1,0)*IF($F18=($A$7-10),1,0)+IF(K18=$K$155,1,0)*IF($F18=($A$7-11),1,0)+IF(K18=$K$155,1,0)*IF($F18=($A$7-12),1,0)+IF(K18=$K$155,1,0)*IF($F18=($A$7-13),1,0)+IF(K18=$K$156,1,0)*IF($F18&lt;($A$7-13),1,0)+IF(K18=$K$158,1,0)*IF($F18=($A$7-9),1,0)+IF(K18=$K$158,1,0)*IF($F18=($A$7-10),1,0)+IF(K18=$K$158,1,0)*IF($F18=($A$7-11),1,0)+IF(K18=$K$159,1,0)*IF($F18=($A$7-12),1,0)+IF(K18=$K$159,1,0)*IF($F18=($A$7-13),1,0)+IF(K18=$K$159,1,0)*IF($F18=($A$7-14),1,0)+IF(K18=$K$160,1,0)*IF($F18&lt;($A$7-14),1,0))*(IF($G18="F",1,0)+IF($G18="M",0,0))</f>
        <v>0</v>
      </c>
      <c r="AH18" s="42">
        <f>(IF(K18=$K$162,1,0)*IF($F18=($A$7-10),1,0)+IF(K18=$K$162,1,0)*IF($F18=($A$7-11),1,0)+IF(K18=$K$162,1,0)*IF($F18=($A$7-12),1,0)+IF(K18=$K$163,1,0)*IF($F18=($A$7-13),1,0)+IF(K18=$K$163,1,0)*IF($F18=($A$7-14),1,0)+IF(K18=$K$163,1,0)*IF($F18=($A$7-15),1,0)+IF(K18=$K$164,1,0)*IF($F18&lt;($A$7-15),1,0)+IF(K18=$K$166,1,0)*IF($F18=($A$7-11),1,0)+IF(K18=$K$166,1,0)*IF($F18=($A$7-12),1,0)+IF(K18=$K$166,1,0)*IF($F18=($A$7-13),1,0)+IF(K18=$K$166,1,0)*IF($F18=($A$7-14),1,0)+IF(K18=$K$167,1,0)*IF($F18&lt;($A$7-14),1,0)+IF(K18=$K$169,1,0)*IF($F18&lt;($A$7-13),1,0))*(IF($G18="F",1,0)+IF($G18="M",0,0))</f>
        <v>0</v>
      </c>
      <c r="AI18" s="42">
        <f>(IF(K18=$K$153,1,0)*IF($F18&lt;($A$7-6),1,0)+IF(K18=$K$157,1,0)*IF($F18&lt;($A$7-7),1,0)+IF(K18=$K$161,1,0)*IF($F18&lt;($A$7-8),1,0)+IF(K18=$K$165,1,0)*IF($F18&lt;($A$7-9),1,0)+IF(K18=$K$168,1,0)*IF($F18&lt;($A$7-10),1,0)+IF(K18=$K$169,1,0)*IF($F18&lt;($A$7-13),1,0))*(IF($G18="F",0,0)+IF($G18="M",1,0))</f>
        <v>0</v>
      </c>
      <c r="AJ18" s="42">
        <f>(IF(K18=$K$170,1,0)*IF($F18=($A$7-5),1,0)+IF(K18=$K$171,1,0)*IF($F18=($A$7-6),1,0)+IF(K18=$K$172,1,0)*IF($F18=($A$7-7),1,0)+IF(K18=$K$173,1,0)*IF($F18=($A$7-8),1,0)+IF(K18=$K$173,1,0)*IF($F18=($A$7-9),1,0)+IF(K18=$K$174,1,0)*IF($F18=($A$7-10),1,0)+IF(K18=$K$174,1,0)*IF($F18=($A$7-11),1,0)+IF(K18=$K$175,1,0)*IF($F18&lt;($A$7-11),1,0)+IF(K18=$K$176,1,0)*IF($F18=($A$7-5),1,0)+IF(K18=$K$177,1,0)*IF($F18=($A$7-6),1,0)+IF(K18=$K$178,1,0)*IF($F18=($A$7-7),1,0)+IF(K18=$K$179,1,0)*IF($F18=($A$7-8),1,0)+IF(K18=$K$179,1,0)*IF($F18=($A$7-9),1,0)+IF(K18=$K$180,1,0)*IF($F18=($A$7-10),1,0)+IF(K18=$K$180,1,0)*IF($F18=($A$7-11),1,0)+IF(K18=$K$181,1,0)*IF($F18=($A$7-12),1,0)+IF(K18=$K$181,1,0)*IF($F18=($A$7-13),1,0)+IF(K18=$K$182,1,0)*IF($F18&lt;($A$7-13),1,0)+IF(K18=$K$183,1,0)*IF($F18=($A$7-5),1,0)+IF(K18=$K$184,1,0)*IF($F18=($A$7-6),1,0)+IF(K18=$K$185,1,0)*IF($F18=($A$7-7),1,0)+IF(K18=$K$186,1,0)*IF($F18=($A$7-8),1,0)+IF(K18=$K$186,1,0)*IF($F18=($A$7-9),1,0)+IF(K18=$K$187,1,0)*IF($F18=($A$7-10),1,0)+IF(K18=$K$187,1,0)*IF($F18=($A$7-11),1,0)+IF(K18=$K$188,1,0)*IF($F18=($A$7-12),1,0)+IF(K18=$K$188,1,0)*IF($F18=($A$7-13),1,0)+IF(K18=$K$189,1,0)*IF($F18&lt;($A$7-13),1,0))*(IF($G18="F",1,0)+IF($G18="M",1,0))</f>
        <v>0</v>
      </c>
      <c r="AK18" s="42">
        <f>(IF(K18=$K$190,1,0)*IF($F18=($A$7-5),1,0)+IF(K18=$K$191,1,0)*IF($F18=($A$7-6),1,0)+IF(K18=$K$192,1,0)*IF($F18=($A$7-7),1,0)+IF(K18=$K$193,1,0)*IF($F18=($A$7-8),1,0)+IF(K18=$K$193,1,0)*IF($F18=($A$7-9),1,0)+IF(K18=$K$194,1,0)*IF($F18=($A$7-10),1,0)+IF(K18=$K$194,1,0)*IF($F18=($A$7-11),1,0)+IF(K18=$K$195,1,0)*IF($F18=($A$7-12),1,0)+IF(K18=$K$195,1,0)*IF($F18=($A$7-13),1,0)+IF(K18=$K$196,1,0)*IF($F18&lt;($A$7-13),1,0))*(IF($G18="F",1,0)+IF($G18="M",1,0))</f>
        <v>0</v>
      </c>
      <c r="AL18" s="28">
        <f>AM18+AN18+AO18+AP18+IF(B18="",1,0)</f>
        <v>1</v>
      </c>
      <c r="AM18" s="28">
        <f>(IF(B18=$J$69,1,0)*IF($F18=($A$7-8),1,0)+IF(B18=$J$70,1,0)*IF($F18=($A$7-9),1,0)+IF(B18=$J$72,1,0)*IF($F18=($A$7-10),1,0)+IF(B18=$J$74,1,0)*IF($F18=($A$7-11),1,0)+IF(B18=$J$76,1,0)*IF($F18=($A$7-12),1,0)+IF(B18=$J$78,1,0)*IF($F18=($A$7-13),1,0)+IF(B18=$J$80,1,0)*IF($F18=($A$7-14),1,0)+IF(B18=$J$80,1,0)*IF($F18=($A$7-15),1,0)+IF(B18=$J$81,1,0)*IF($F18=($A$7-16),1,0)+IF(B18=$J$82,1,0)*IF($F18=($A$7-17),1,0)+IF(B18=$J$82,1,0)*IF($F18=($A$7-18),1,0)+IF(B18=$J$83,1,0)*IF($F18&lt;($A$7-18),1,0))*(IF($G18="F",1,0)+IF($G18="M",1,0))</f>
        <v>0</v>
      </c>
      <c r="AN18" s="28">
        <f>(IF(B18=$J$84,1,0)*IF($F18=($A$7-14),1,0)+IF(B18=$J$84,1,0)*IF($F18=($A$7-15),1,0)+IF(B18=$J$85,1,0)*IF($F18=($A$7-14),1,0)+IF(B18=$J$86,1,0)*IF($F18=($A$7-15),1,0)+IF(B18=$J$87,1,0)*IF($F18=($A$7-16),1,0)+IF(B18=$J$88,1,0)*IF($F18=($A$7-17),1,0)+IF(B18=$J$88,1,0)*IF($F18=($A$7-18),1,0)+IF(B18=$J$89,1,0)*IF($F18&lt;($A$7-18),1,0))*(IF($G18="F",1,0)+IF($G18="M",1,0))</f>
        <v>0</v>
      </c>
      <c r="AO18" s="28">
        <f>(IF(B18=$J$71,1,0)*IF($F18=($A$7-10),1,0)+IF(B18=$J$73,1,0)*IF($F18=($A$7-11),1,0)+IF(B18=$J$75,1,0)*IF($F18=($A$7-12),1,0)+IF(B18=$J$77,1,0)*IF($F18=($A$7-13),1,0)+IF(B18=$J$79,1,0)*IF($F18=($A$7-14),1,0))*(IF($G18="F",1,0)+IF($G18="M",1,0))</f>
        <v>0</v>
      </c>
      <c r="AP18" s="28">
        <f>(IF(B18=$J$90,1,0)*IF($F18&lt;($A$7),1,0)+IF(B18=$J$91,1,0)*IF($F18&lt;($A$7),1,0)+IF(B18=$J$92,1,0)*IF($F18&lt;($A$7),1,0)+IF(B18=$J$94,1,0)*IF($F18&lt;($A$7),1,0)+IF(B18=$J$95,1,0)*IF($F18&lt;($A$7),1,0)+IF(B18=$J$96,1,0)*IF($F18&lt;($A$7),1,0)+IF(B18=$J$97,1,0)*IF($F18&lt;($A$7),1,0)+IF(B18=$J$98,1,0)*IF($F18&lt;($A$7),1,0)+IF(B18=$J$99,1,0)*IF($F18&lt;($A$7),1,0)+IF(B18=$J$100,1,0)*IF($F18&lt;($A$7),1,0)+IF(B18=$J$101,1,0)*IF($F18&lt;($A$7-14),1,0))*(IF($G18="F",1,0)+IF($G18="M",1,0))</f>
        <v>0</v>
      </c>
      <c r="AQ18" s="51">
        <f>AR18+AS18+AT18+IF(C18="",1,0)</f>
        <v>1</v>
      </c>
      <c r="AR18" s="51">
        <f>(IF(C18=$C$69,1,0)*IF($F18=($A$7-8),1,0)+IF(C18=$C$69,1,0)*IF($F18=($A$7-9),1,0)+IF(C18=$C$70,1,0)*IF($F18=($A$7-10),1,0)+IF(C18=$C$70,1,0)*IF($F18=($A$7-11),1,0)+IF(C18=$C$71,1,0)*IF($F18=($A$7-12),1,0)+IF(C18=$C$71,1,0)*IF($F18=($A$7-13),1,0)+IF(C18=$C$72,1,0)*IF($F18=($A$7-14),1,0)+IF(C18=$C$72,1,0)*IF($F18=($A$7-15),1,0)+IF(C18=$C$73,1,0)*IF($F18=($A$7-16),1,0)+IF(C18=$C$74,1,0)*IF($F18=($A$7-17),1,0)+IF(C18=$C$74,1,0)*IF($F18=($A$7-18),1,0)+IF(C18=$C$75,1,0)*IF($F18&lt;($A$7-18),1,0))*(IF($G18="F",1,0)+IF($G18="M",1,0))</f>
        <v>0</v>
      </c>
      <c r="AS18" s="52">
        <f>(IF(C18=$C$76,1,0)*IF($F18=($A$7-10),1,0)+IF(C18=$C$76,1,0)*IF($F18=($A$7-11),1,0)+IF(C18=$C$77,1,0)*IF($F18=($A$7-12),1,0)+IF(C18=$C$77,1,0)*IF($F18=($A$7-13),1,0)+IF(C18=$C$78,1,0)*IF($F18=($A$7-14),1,0)+IF(C18=$C$78,1,0)*IF($F18=($A$7-15),1,0)+IF(C18=$C$79,1,0)*IF($F18=($A$7-16),1,0)+IF(C18=$C$80,1,0)*IF($F18=($A$7-17),1,0)+IF(C18=$C$80,1,0)*IF($F18=($A$7-18),1,0)+IF(C18=$C$81,1,0)*IF($F18&lt;($A$7-18),1,0))*(IF($G18="F",1,0)+IF($G18="M",1,0))</f>
        <v>0</v>
      </c>
      <c r="AT18" s="52">
        <f>(IF(C18=$C$82,1,0)*IF($F18=($A$7-10),1,0)+IF(C18=$C$82,1,0)*IF($F18=($A$7-11),1,0)+IF(C18=$C$83,1,0)*IF($F18=($A$7-12),1,0)+IF(C18=$C$83,1,0)*IF($F18=($A$7-13),1,0)+IF(C18=$C$84,1,0)*IF($F18=($A$7-14),1,0)+IF(C18=$C$84,1,0)*IF($F18=($A$7-15),1,0)+IF(C18=$C$85,1,0)*IF($F18=($A$7-16),1,0)+IF(C18=$C$86,1,0)*IF($F18=($A$7-17),1,0)+IF(C18=$C$86,1,0)*IF($F18=($A$7-18),1,0)+IF(C18=$C$87,1,0)*IF($F18&lt;($A$7-18),1,0))*(IF($G18="F",1,0)+IF($G18="M",1,0))</f>
        <v>0</v>
      </c>
      <c r="AU18" s="56">
        <f>IF(C18=C$69,1,0)+IF(C18=C$70,1,0)+IF(C18=C$71,1,0)+IF(C18=C$72,1,0)+IF(C18=C$73,1,0)+IF(C18=C$74,1,0)+IF(C18=C$75,1,0)+(SUM(W18:AD18))</f>
        <v>0</v>
      </c>
      <c r="AV18" s="18">
        <f t="shared" si="16"/>
        <v>0</v>
      </c>
    </row>
    <row r="19" spans="1:48" ht="21.6" customHeight="1" x14ac:dyDescent="0.3">
      <c r="A19" s="16">
        <v>12</v>
      </c>
      <c r="B19" s="24"/>
      <c r="C19" s="32"/>
      <c r="D19" s="80"/>
      <c r="E19" s="81"/>
      <c r="F19" s="61"/>
      <c r="G19" s="2"/>
      <c r="H19" s="2"/>
      <c r="I19" s="22"/>
      <c r="J19" s="3"/>
      <c r="K19" s="4"/>
      <c r="L19" s="46"/>
      <c r="M19" s="4"/>
      <c r="P19" s="27">
        <f t="shared" si="0"/>
        <v>1</v>
      </c>
      <c r="Q19" s="36">
        <f>R19+V19+AF19+AJ19+AK19</f>
        <v>1</v>
      </c>
      <c r="R19" s="26">
        <f t="shared" si="1"/>
        <v>1</v>
      </c>
      <c r="S19" s="26">
        <f t="shared" si="2"/>
        <v>0</v>
      </c>
      <c r="T19" s="26">
        <f t="shared" si="3"/>
        <v>0</v>
      </c>
      <c r="U19" s="26">
        <f t="shared" si="4"/>
        <v>0</v>
      </c>
      <c r="V19" s="39">
        <f t="shared" si="5"/>
        <v>0</v>
      </c>
      <c r="W19" s="39">
        <f t="shared" si="6"/>
        <v>0</v>
      </c>
      <c r="X19" s="39">
        <f t="shared" si="7"/>
        <v>0</v>
      </c>
      <c r="Y19" s="39">
        <f t="shared" si="8"/>
        <v>0</v>
      </c>
      <c r="Z19" s="39">
        <f t="shared" si="9"/>
        <v>0</v>
      </c>
      <c r="AA19" s="39">
        <f t="shared" si="10"/>
        <v>0</v>
      </c>
      <c r="AB19" s="39">
        <f t="shared" si="11"/>
        <v>0</v>
      </c>
      <c r="AC19" s="41">
        <f t="shared" si="12"/>
        <v>0</v>
      </c>
      <c r="AD19" s="41">
        <f t="shared" si="13"/>
        <v>0</v>
      </c>
      <c r="AE19" s="41">
        <f t="shared" si="14"/>
        <v>0</v>
      </c>
      <c r="AF19" s="59">
        <f t="shared" si="15"/>
        <v>0</v>
      </c>
      <c r="AG19" s="42">
        <f>(IF(K19=$K$149,1,0)*IF($F19=($A$7-7),1,0)+IF(K19=$K$149,1,0)*IF($F19=($A$7-8),1,0)+IF(K19=$K$150,1,0)*IF($F19=($A$7-9),1,0)+IF(K19=$K$150,1,0)*IF($F19=($A$7-10),1,0)+IF(K19=$K$151,1,0)*IF($F19=($A$7-11),1,0)+IF(K19=$K$151,1,0)*IF($F19=($A$7-12),1,0)+IF(K19=$K$151,1,0)*IF($F19=($A$7-13),1,0)+IF(K19=$K$152,1,0)*IF($F19&lt;($A$7-13),1,0)+IF(K19=$K$154,1,0)*IF($F19=($A$7-8),1,0)+IF(K19=$K$154,1,0)*IF($F19=($A$7-9),1,0)+IF(K19=$K$154,1,0)*IF($F19=($A$7-10),1,0)+IF(K19=$K$155,1,0)*IF($F19=($A$7-11),1,0)+IF(K19=$K$155,1,0)*IF($F19=($A$7-12),1,0)+IF(K19=$K$155,1,0)*IF($F19=($A$7-13),1,0)+IF(K19=$K$156,1,0)*IF($F19&lt;($A$7-13),1,0)+IF(K19=$K$158,1,0)*IF($F19=($A$7-9),1,0)+IF(K19=$K$158,1,0)*IF($F19=($A$7-10),1,0)+IF(K19=$K$158,1,0)*IF($F19=($A$7-11),1,0)+IF(K19=$K$159,1,0)*IF($F19=($A$7-12),1,0)+IF(K19=$K$159,1,0)*IF($F19=($A$7-13),1,0)+IF(K19=$K$159,1,0)*IF($F19=($A$7-14),1,0)+IF(K19=$K$160,1,0)*IF($F19&lt;($A$7-14),1,0))*(IF($G19="F",1,0)+IF($G19="M",0,0))</f>
        <v>0</v>
      </c>
      <c r="AH19" s="42">
        <f>(IF(K19=$K$162,1,0)*IF($F19=($A$7-10),1,0)+IF(K19=$K$162,1,0)*IF($F19=($A$7-11),1,0)+IF(K19=$K$162,1,0)*IF($F19=($A$7-12),1,0)+IF(K19=$K$163,1,0)*IF($F19=($A$7-13),1,0)+IF(K19=$K$163,1,0)*IF($F19=($A$7-14),1,0)+IF(K19=$K$163,1,0)*IF($F19=($A$7-15),1,0)+IF(K19=$K$164,1,0)*IF($F19&lt;($A$7-15),1,0)+IF(K19=$K$166,1,0)*IF($F19=($A$7-11),1,0)+IF(K19=$K$166,1,0)*IF($F19=($A$7-12),1,0)+IF(K19=$K$166,1,0)*IF($F19=($A$7-13),1,0)+IF(K19=$K$166,1,0)*IF($F19=($A$7-14),1,0)+IF(K19=$K$167,1,0)*IF($F19&lt;($A$7-14),1,0)+IF(K19=$K$169,1,0)*IF($F19&lt;($A$7-13),1,0))*(IF($G19="F",1,0)+IF($G19="M",0,0))</f>
        <v>0</v>
      </c>
      <c r="AI19" s="42">
        <f>(IF(K19=$K$153,1,0)*IF($F19&lt;($A$7-6),1,0)+IF(K19=$K$157,1,0)*IF($F19&lt;($A$7-7),1,0)+IF(K19=$K$161,1,0)*IF($F19&lt;($A$7-8),1,0)+IF(K19=$K$165,1,0)*IF($F19&lt;($A$7-9),1,0)+IF(K19=$K$168,1,0)*IF($F19&lt;($A$7-10),1,0)+IF(K19=$K$169,1,0)*IF($F19&lt;($A$7-13),1,0))*(IF($G19="F",0,0)+IF($G19="M",1,0))</f>
        <v>0</v>
      </c>
      <c r="AJ19" s="42">
        <f>(IF(K19=$K$170,1,0)*IF($F19=($A$7-5),1,0)+IF(K19=$K$171,1,0)*IF($F19=($A$7-6),1,0)+IF(K19=$K$172,1,0)*IF($F19=($A$7-7),1,0)+IF(K19=$K$173,1,0)*IF($F19=($A$7-8),1,0)+IF(K19=$K$173,1,0)*IF($F19=($A$7-9),1,0)+IF(K19=$K$174,1,0)*IF($F19=($A$7-10),1,0)+IF(K19=$K$174,1,0)*IF($F19=($A$7-11),1,0)+IF(K19=$K$175,1,0)*IF($F19&lt;($A$7-11),1,0)+IF(K19=$K$176,1,0)*IF($F19=($A$7-5),1,0)+IF(K19=$K$177,1,0)*IF($F19=($A$7-6),1,0)+IF(K19=$K$178,1,0)*IF($F19=($A$7-7),1,0)+IF(K19=$K$179,1,0)*IF($F19=($A$7-8),1,0)+IF(K19=$K$179,1,0)*IF($F19=($A$7-9),1,0)+IF(K19=$K$180,1,0)*IF($F19=($A$7-10),1,0)+IF(K19=$K$180,1,0)*IF($F19=($A$7-11),1,0)+IF(K19=$K$181,1,0)*IF($F19=($A$7-12),1,0)+IF(K19=$K$181,1,0)*IF($F19=($A$7-13),1,0)+IF(K19=$K$182,1,0)*IF($F19&lt;($A$7-13),1,0)+IF(K19=$K$183,1,0)*IF($F19=($A$7-5),1,0)+IF(K19=$K$184,1,0)*IF($F19=($A$7-6),1,0)+IF(K19=$K$185,1,0)*IF($F19=($A$7-7),1,0)+IF(K19=$K$186,1,0)*IF($F19=($A$7-8),1,0)+IF(K19=$K$186,1,0)*IF($F19=($A$7-9),1,0)+IF(K19=$K$187,1,0)*IF($F19=($A$7-10),1,0)+IF(K19=$K$187,1,0)*IF($F19=($A$7-11),1,0)+IF(K19=$K$188,1,0)*IF($F19=($A$7-12),1,0)+IF(K19=$K$188,1,0)*IF($F19=($A$7-13),1,0)+IF(K19=$K$189,1,0)*IF($F19&lt;($A$7-13),1,0))*(IF($G19="F",1,0)+IF($G19="M",1,0))</f>
        <v>0</v>
      </c>
      <c r="AK19" s="42">
        <f>(IF(K19=$K$190,1,0)*IF($F19=($A$7-5),1,0)+IF(K19=$K$191,1,0)*IF($F19=($A$7-6),1,0)+IF(K19=$K$192,1,0)*IF($F19=($A$7-7),1,0)+IF(K19=$K$193,1,0)*IF($F19=($A$7-8),1,0)+IF(K19=$K$193,1,0)*IF($F19=($A$7-9),1,0)+IF(K19=$K$194,1,0)*IF($F19=($A$7-10),1,0)+IF(K19=$K$194,1,0)*IF($F19=($A$7-11),1,0)+IF(K19=$K$195,1,0)*IF($F19=($A$7-12),1,0)+IF(K19=$K$195,1,0)*IF($F19=($A$7-13),1,0)+IF(K19=$K$196,1,0)*IF($F19&lt;($A$7-13),1,0))*(IF($G19="F",1,0)+IF($G19="M",1,0))</f>
        <v>0</v>
      </c>
      <c r="AL19" s="28">
        <f>AM19+AN19+AO19+AP19+IF(B19="",1,0)</f>
        <v>1</v>
      </c>
      <c r="AM19" s="28">
        <f>(IF(B19=$J$69,1,0)*IF($F19=($A$7-8),1,0)+IF(B19=$J$70,1,0)*IF($F19=($A$7-9),1,0)+IF(B19=$J$72,1,0)*IF($F19=($A$7-10),1,0)+IF(B19=$J$74,1,0)*IF($F19=($A$7-11),1,0)+IF(B19=$J$76,1,0)*IF($F19=($A$7-12),1,0)+IF(B19=$J$78,1,0)*IF($F19=($A$7-13),1,0)+IF(B19=$J$80,1,0)*IF($F19=($A$7-14),1,0)+IF(B19=$J$80,1,0)*IF($F19=($A$7-15),1,0)+IF(B19=$J$81,1,0)*IF($F19=($A$7-16),1,0)+IF(B19=$J$82,1,0)*IF($F19=($A$7-17),1,0)+IF(B19=$J$82,1,0)*IF($F19=($A$7-18),1,0)+IF(B19=$J$83,1,0)*IF($F19&lt;($A$7-18),1,0))*(IF($G19="F",1,0)+IF($G19="M",1,0))</f>
        <v>0</v>
      </c>
      <c r="AN19" s="28">
        <f>(IF(B19=$J$84,1,0)*IF($F19=($A$7-14),1,0)+IF(B19=$J$84,1,0)*IF($F19=($A$7-15),1,0)+IF(B19=$J$85,1,0)*IF($F19=($A$7-14),1,0)+IF(B19=$J$86,1,0)*IF($F19=($A$7-15),1,0)+IF(B19=$J$87,1,0)*IF($F19=($A$7-16),1,0)+IF(B19=$J$88,1,0)*IF($F19=($A$7-17),1,0)+IF(B19=$J$88,1,0)*IF($F19=($A$7-18),1,0)+IF(B19=$J$89,1,0)*IF($F19&lt;($A$7-18),1,0))*(IF($G19="F",1,0)+IF($G19="M",1,0))</f>
        <v>0</v>
      </c>
      <c r="AO19" s="28">
        <f>(IF(B19=$J$71,1,0)*IF($F19=($A$7-10),1,0)+IF(B19=$J$73,1,0)*IF($F19=($A$7-11),1,0)+IF(B19=$J$75,1,0)*IF($F19=($A$7-12),1,0)+IF(B19=$J$77,1,0)*IF($F19=($A$7-13),1,0)+IF(B19=$J$79,1,0)*IF($F19=($A$7-14),1,0))*(IF($G19="F",1,0)+IF($G19="M",1,0))</f>
        <v>0</v>
      </c>
      <c r="AP19" s="28">
        <f>(IF(B19=$J$90,1,0)*IF($F19&lt;($A$7),1,0)+IF(B19=$J$91,1,0)*IF($F19&lt;($A$7),1,0)+IF(B19=$J$92,1,0)*IF($F19&lt;($A$7),1,0)+IF(B19=$J$94,1,0)*IF($F19&lt;($A$7),1,0)+IF(B19=$J$95,1,0)*IF($F19&lt;($A$7),1,0)+IF(B19=$J$96,1,0)*IF($F19&lt;($A$7),1,0)+IF(B19=$J$97,1,0)*IF($F19&lt;($A$7),1,0)+IF(B19=$J$98,1,0)*IF($F19&lt;($A$7),1,0)+IF(B19=$J$99,1,0)*IF($F19&lt;($A$7),1,0)+IF(B19=$J$100,1,0)*IF($F19&lt;($A$7),1,0)+IF(B19=$J$101,1,0)*IF($F19&lt;($A$7-14),1,0))*(IF($G19="F",1,0)+IF($G19="M",1,0))</f>
        <v>0</v>
      </c>
      <c r="AQ19" s="51">
        <f>AR19+AS19+AT19+IF(C19="",1,0)</f>
        <v>1</v>
      </c>
      <c r="AR19" s="51">
        <f>(IF(C19=$C$69,1,0)*IF($F19=($A$7-8),1,0)+IF(C19=$C$69,1,0)*IF($F19=($A$7-9),1,0)+IF(C19=$C$70,1,0)*IF($F19=($A$7-10),1,0)+IF(C19=$C$70,1,0)*IF($F19=($A$7-11),1,0)+IF(C19=$C$71,1,0)*IF($F19=($A$7-12),1,0)+IF(C19=$C$71,1,0)*IF($F19=($A$7-13),1,0)+IF(C19=$C$72,1,0)*IF($F19=($A$7-14),1,0)+IF(C19=$C$72,1,0)*IF($F19=($A$7-15),1,0)+IF(C19=$C$73,1,0)*IF($F19=($A$7-16),1,0)+IF(C19=$C$74,1,0)*IF($F19=($A$7-17),1,0)+IF(C19=$C$74,1,0)*IF($F19=($A$7-18),1,0)+IF(C19=$C$75,1,0)*IF($F19&lt;($A$7-18),1,0))*(IF($G19="F",1,0)+IF($G19="M",1,0))</f>
        <v>0</v>
      </c>
      <c r="AS19" s="52">
        <f>(IF(C19=$C$76,1,0)*IF($F19=($A$7-10),1,0)+IF(C19=$C$76,1,0)*IF($F19=($A$7-11),1,0)+IF(C19=$C$77,1,0)*IF($F19=($A$7-12),1,0)+IF(C19=$C$77,1,0)*IF($F19=($A$7-13),1,0)+IF(C19=$C$78,1,0)*IF($F19=($A$7-14),1,0)+IF(C19=$C$78,1,0)*IF($F19=($A$7-15),1,0)+IF(C19=$C$79,1,0)*IF($F19=($A$7-16),1,0)+IF(C19=$C$80,1,0)*IF($F19=($A$7-17),1,0)+IF(C19=$C$80,1,0)*IF($F19=($A$7-18),1,0)+IF(C19=$C$81,1,0)*IF($F19&lt;($A$7-18),1,0))*(IF($G19="F",1,0)+IF($G19="M",1,0))</f>
        <v>0</v>
      </c>
      <c r="AT19" s="52">
        <f>(IF(C19=$C$82,1,0)*IF($F19=($A$7-10),1,0)+IF(C19=$C$82,1,0)*IF($F19=($A$7-11),1,0)+IF(C19=$C$83,1,0)*IF($F19=($A$7-12),1,0)+IF(C19=$C$83,1,0)*IF($F19=($A$7-13),1,0)+IF(C19=$C$84,1,0)*IF($F19=($A$7-14),1,0)+IF(C19=$C$84,1,0)*IF($F19=($A$7-15),1,0)+IF(C19=$C$85,1,0)*IF($F19=($A$7-16),1,0)+IF(C19=$C$86,1,0)*IF($F19=($A$7-17),1,0)+IF(C19=$C$86,1,0)*IF($F19=($A$7-18),1,0)+IF(C19=$C$87,1,0)*IF($F19&lt;($A$7-18),1,0))*(IF($G19="F",1,0)+IF($G19="M",1,0))</f>
        <v>0</v>
      </c>
      <c r="AU19" s="56">
        <f>IF(C19=C$69,1,0)+IF(C19=C$70,1,0)+IF(C19=C$71,1,0)+IF(C19=C$72,1,0)+IF(C19=C$73,1,0)+IF(C19=C$74,1,0)+IF(C19=C$75,1,0)+(SUM(W19:AD19))</f>
        <v>0</v>
      </c>
      <c r="AV19" s="18">
        <f t="shared" si="16"/>
        <v>0</v>
      </c>
    </row>
    <row r="20" spans="1:48" ht="21.6" customHeight="1" x14ac:dyDescent="0.3">
      <c r="A20" s="16">
        <v>13</v>
      </c>
      <c r="B20" s="24"/>
      <c r="C20" s="32"/>
      <c r="D20" s="80"/>
      <c r="E20" s="81"/>
      <c r="F20" s="61"/>
      <c r="G20" s="2"/>
      <c r="H20" s="2"/>
      <c r="I20" s="22"/>
      <c r="J20" s="3"/>
      <c r="K20" s="4"/>
      <c r="L20" s="46"/>
      <c r="M20" s="4"/>
      <c r="P20" s="27">
        <f t="shared" si="0"/>
        <v>1</v>
      </c>
      <c r="Q20" s="36">
        <f>R20+V20+AF20+AJ20+AK20</f>
        <v>1</v>
      </c>
      <c r="R20" s="26">
        <f t="shared" si="1"/>
        <v>1</v>
      </c>
      <c r="S20" s="26">
        <f t="shared" si="2"/>
        <v>0</v>
      </c>
      <c r="T20" s="26">
        <f t="shared" si="3"/>
        <v>0</v>
      </c>
      <c r="U20" s="26">
        <f>(IF(K20=$K$72,1,0)*IF($F20=($A$7-10),1,0)+IF(K20=$K$74,1,0)*IF($F20=($A$7-11),1,0)+IF(K20=$K$76,1,0)*IF($F20=($A$7-12),1,0)+IF(K20=$K$78,1,0)*IF($F20=($A$7-13),1,0)+IF(K20=$K$80,1,0)*IF($F20=($A$7-14),1,0))*(IF($G20="F",1,0)+IF($G20="M",1,0))</f>
        <v>0</v>
      </c>
      <c r="V20" s="39">
        <f t="shared" si="5"/>
        <v>0</v>
      </c>
      <c r="W20" s="39">
        <f t="shared" si="6"/>
        <v>0</v>
      </c>
      <c r="X20" s="39">
        <f t="shared" si="7"/>
        <v>0</v>
      </c>
      <c r="Y20" s="39">
        <f t="shared" si="8"/>
        <v>0</v>
      </c>
      <c r="Z20" s="39">
        <f t="shared" si="9"/>
        <v>0</v>
      </c>
      <c r="AA20" s="39">
        <f t="shared" si="10"/>
        <v>0</v>
      </c>
      <c r="AB20" s="39">
        <f t="shared" si="11"/>
        <v>0</v>
      </c>
      <c r="AC20" s="41">
        <f t="shared" si="12"/>
        <v>0</v>
      </c>
      <c r="AD20" s="41">
        <f t="shared" si="13"/>
        <v>0</v>
      </c>
      <c r="AE20" s="41">
        <f t="shared" si="14"/>
        <v>0</v>
      </c>
      <c r="AF20" s="59">
        <f t="shared" si="15"/>
        <v>0</v>
      </c>
      <c r="AG20" s="42">
        <f>(IF(K20=$K$149,1,0)*IF($F20=($A$7-7),1,0)+IF(K20=$K$149,1,0)*IF($F20=($A$7-8),1,0)+IF(K20=$K$150,1,0)*IF($F20=($A$7-9),1,0)+IF(K20=$K$150,1,0)*IF($F20=($A$7-10),1,0)+IF(K20=$K$151,1,0)*IF($F20=($A$7-11),1,0)+IF(K20=$K$151,1,0)*IF($F20=($A$7-12),1,0)+IF(K20=$K$151,1,0)*IF($F20=($A$7-13),1,0)+IF(K20=$K$152,1,0)*IF($F20&lt;($A$7-13),1,0)+IF(K20=$K$154,1,0)*IF($F20=($A$7-8),1,0)+IF(K20=$K$154,1,0)*IF($F20=($A$7-9),1,0)+IF(K20=$K$154,1,0)*IF($F20=($A$7-10),1,0)+IF(K20=$K$155,1,0)*IF($F20=($A$7-11),1,0)+IF(K20=$K$155,1,0)*IF($F20=($A$7-12),1,0)+IF(K20=$K$155,1,0)*IF($F20=($A$7-13),1,0)+IF(K20=$K$156,1,0)*IF($F20&lt;($A$7-13),1,0)+IF(K20=$K$158,1,0)*IF($F20=($A$7-9),1,0)+IF(K20=$K$158,1,0)*IF($F20=($A$7-10),1,0)+IF(K20=$K$158,1,0)*IF($F20=($A$7-11),1,0)+IF(K20=$K$159,1,0)*IF($F20=($A$7-12),1,0)+IF(K20=$K$159,1,0)*IF($F20=($A$7-13),1,0)+IF(K20=$K$159,1,0)*IF($F20=($A$7-14),1,0)+IF(K20=$K$160,1,0)*IF($F20&lt;($A$7-14),1,0))*(IF($G20="F",1,0)+IF($G20="M",0,0))</f>
        <v>0</v>
      </c>
      <c r="AH20" s="42">
        <f>(IF(K20=$K$162,1,0)*IF($F20=($A$7-10),1,0)+IF(K20=$K$162,1,0)*IF($F20=($A$7-11),1,0)+IF(K20=$K$162,1,0)*IF($F20=($A$7-12),1,0)+IF(K20=$K$163,1,0)*IF($F20=($A$7-13),1,0)+IF(K20=$K$163,1,0)*IF($F20=($A$7-14),1,0)+IF(K20=$K$163,1,0)*IF($F20=($A$7-15),1,0)+IF(K20=$K$164,1,0)*IF($F20&lt;($A$7-15),1,0)+IF(K20=$K$166,1,0)*IF($F20=($A$7-11),1,0)+IF(K20=$K$166,1,0)*IF($F20=($A$7-12),1,0)+IF(K20=$K$166,1,0)*IF($F20=($A$7-13),1,0)+IF(K20=$K$166,1,0)*IF($F20=($A$7-14),1,0)+IF(K20=$K$167,1,0)*IF($F20&lt;($A$7-14),1,0)+IF(K20=$K$169,1,0)*IF($F20&lt;($A$7-13),1,0))*(IF($G20="F",1,0)+IF($G20="M",0,0))</f>
        <v>0</v>
      </c>
      <c r="AI20" s="42">
        <f>(IF(K20=$K$153,1,0)*IF($F20&lt;($A$7-6),1,0)+IF(K20=$K$157,1,0)*IF($F20&lt;($A$7-7),1,0)+IF(K20=$K$161,1,0)*IF($F20&lt;($A$7-8),1,0)+IF(K20=$K$165,1,0)*IF($F20&lt;($A$7-9),1,0)+IF(K20=$K$168,1,0)*IF($F20&lt;($A$7-10),1,0)+IF(K20=$K$169,1,0)*IF($F20&lt;($A$7-13),1,0))*(IF($G20="F",0,0)+IF($G20="M",1,0))</f>
        <v>0</v>
      </c>
      <c r="AJ20" s="42">
        <f>(IF(K20=$K$170,1,0)*IF($F20=($A$7-5),1,0)+IF(K20=$K$171,1,0)*IF($F20=($A$7-6),1,0)+IF(K20=$K$172,1,0)*IF($F20=($A$7-7),1,0)+IF(K20=$K$173,1,0)*IF($F20=($A$7-8),1,0)+IF(K20=$K$173,1,0)*IF($F20=($A$7-9),1,0)+IF(K20=$K$174,1,0)*IF($F20=($A$7-10),1,0)+IF(K20=$K$174,1,0)*IF($F20=($A$7-11),1,0)+IF(K20=$K$175,1,0)*IF($F20&lt;($A$7-11),1,0)+IF(K20=$K$176,1,0)*IF($F20=($A$7-5),1,0)+IF(K20=$K$177,1,0)*IF($F20=($A$7-6),1,0)+IF(K20=$K$178,1,0)*IF($F20=($A$7-7),1,0)+IF(K20=$K$179,1,0)*IF($F20=($A$7-8),1,0)+IF(K20=$K$179,1,0)*IF($F20=($A$7-9),1,0)+IF(K20=$K$180,1,0)*IF($F20=($A$7-10),1,0)+IF(K20=$K$180,1,0)*IF($F20=($A$7-11),1,0)+IF(K20=$K$181,1,0)*IF($F20=($A$7-12),1,0)+IF(K20=$K$181,1,0)*IF($F20=($A$7-13),1,0)+IF(K20=$K$182,1,0)*IF($F20&lt;($A$7-13),1,0)+IF(K20=$K$183,1,0)*IF($F20=($A$7-5),1,0)+IF(K20=$K$184,1,0)*IF($F20=($A$7-6),1,0)+IF(K20=$K$185,1,0)*IF($F20=($A$7-7),1,0)+IF(K20=$K$186,1,0)*IF($F20=($A$7-8),1,0)+IF(K20=$K$186,1,0)*IF($F20=($A$7-9),1,0)+IF(K20=$K$187,1,0)*IF($F20=($A$7-10),1,0)+IF(K20=$K$187,1,0)*IF($F20=($A$7-11),1,0)+IF(K20=$K$188,1,0)*IF($F20=($A$7-12),1,0)+IF(K20=$K$188,1,0)*IF($F20=($A$7-13),1,0)+IF(K20=$K$189,1,0)*IF($F20&lt;($A$7-13),1,0))*(IF($G20="F",1,0)+IF($G20="M",1,0))</f>
        <v>0</v>
      </c>
      <c r="AK20" s="42">
        <f>(IF(K20=$K$190,1,0)*IF($F20=($A$7-5),1,0)+IF(K20=$K$191,1,0)*IF($F20=($A$7-6),1,0)+IF(K20=$K$192,1,0)*IF($F20=($A$7-7),1,0)+IF(K20=$K$193,1,0)*IF($F20=($A$7-8),1,0)+IF(K20=$K$193,1,0)*IF($F20=($A$7-9),1,0)+IF(K20=$K$194,1,0)*IF($F20=($A$7-10),1,0)+IF(K20=$K$194,1,0)*IF($F20=($A$7-11),1,0)+IF(K20=$K$195,1,0)*IF($F20=($A$7-12),1,0)+IF(K20=$K$195,1,0)*IF($F20=($A$7-13),1,0)+IF(K20=$K$196,1,0)*IF($F20&lt;($A$7-13),1,0))*(IF($G20="F",1,0)+IF($G20="M",1,0))</f>
        <v>0</v>
      </c>
      <c r="AL20" s="28">
        <f>AM20+AN20+AO20+AP20+IF(B20="",1,0)</f>
        <v>1</v>
      </c>
      <c r="AM20" s="28">
        <f>(IF(B20=$J$69,1,0)*IF($F20=($A$7-8),1,0)+IF(B20=$J$70,1,0)*IF($F20=($A$7-9),1,0)+IF(B20=$J$72,1,0)*IF($F20=($A$7-10),1,0)+IF(B20=$J$74,1,0)*IF($F20=($A$7-11),1,0)+IF(B20=$J$76,1,0)*IF($F20=($A$7-12),1,0)+IF(B20=$J$78,1,0)*IF($F20=($A$7-13),1,0)+IF(B20=$J$80,1,0)*IF($F20=($A$7-14),1,0)+IF(B20=$J$80,1,0)*IF($F20=($A$7-15),1,0)+IF(B20=$J$81,1,0)*IF($F20=($A$7-16),1,0)+IF(B20=$J$82,1,0)*IF($F20=($A$7-17),1,0)+IF(B20=$J$82,1,0)*IF($F20=($A$7-18),1,0)+IF(B20=$J$83,1,0)*IF($F20&lt;($A$7-18),1,0))*(IF($G20="F",1,0)+IF($G20="M",1,0))</f>
        <v>0</v>
      </c>
      <c r="AN20" s="28">
        <f>(IF(B20=$J$84,1,0)*IF($F20=($A$7-14),1,0)+IF(B20=$J$84,1,0)*IF($F20=($A$7-15),1,0)+IF(B20=$J$85,1,0)*IF($F20=($A$7-14),1,0)+IF(B20=$J$86,1,0)*IF($F20=($A$7-15),1,0)+IF(B20=$J$87,1,0)*IF($F20=($A$7-16),1,0)+IF(B20=$J$88,1,0)*IF($F20=($A$7-17),1,0)+IF(B20=$J$88,1,0)*IF($F20=($A$7-18),1,0)+IF(B20=$J$89,1,0)*IF($F20&lt;($A$7-18),1,0))*(IF($G20="F",1,0)+IF($G20="M",1,0))</f>
        <v>0</v>
      </c>
      <c r="AO20" s="28">
        <f>(IF(B20=$J$71,1,0)*IF($F20=($A$7-10),1,0)+IF(B20=$J$73,1,0)*IF($F20=($A$7-11),1,0)+IF(B20=$J$75,1,0)*IF($F20=($A$7-12),1,0)+IF(B20=$J$77,1,0)*IF($F20=($A$7-13),1,0)+IF(B20=$J$79,1,0)*IF($F20=($A$7-14),1,0))*(IF($G20="F",1,0)+IF($G20="M",1,0))</f>
        <v>0</v>
      </c>
      <c r="AP20" s="28">
        <f>(IF(B20=$J$90,1,0)*IF($F20&lt;($A$7),1,0)+IF(B20=$J$91,1,0)*IF($F20&lt;($A$7),1,0)+IF(B20=$J$92,1,0)*IF($F20&lt;($A$7),1,0)+IF(B20=$J$94,1,0)*IF($F20&lt;($A$7),1,0)+IF(B20=$J$95,1,0)*IF($F20&lt;($A$7),1,0)+IF(B20=$J$96,1,0)*IF($F20&lt;($A$7),1,0)+IF(B20=$J$97,1,0)*IF($F20&lt;($A$7),1,0)+IF(B20=$J$98,1,0)*IF($F20&lt;($A$7),1,0)+IF(B20=$J$99,1,0)*IF($F20&lt;($A$7),1,0)+IF(B20=$J$100,1,0)*IF($F20&lt;($A$7),1,0)+IF(B20=$J$101,1,0)*IF($F20&lt;($A$7-14),1,0))*(IF($G20="F",1,0)+IF($G20="M",1,0))</f>
        <v>0</v>
      </c>
      <c r="AQ20" s="51">
        <f>AR20+AS20+AT20+IF(C20="",1,0)</f>
        <v>1</v>
      </c>
      <c r="AR20" s="51">
        <f>(IF(C20=$C$69,1,0)*IF($F20=($A$7-8),1,0)+IF(C20=$C$69,1,0)*IF($F20=($A$7-9),1,0)+IF(C20=$C$70,1,0)*IF($F20=($A$7-10),1,0)+IF(C20=$C$70,1,0)*IF($F20=($A$7-11),1,0)+IF(C20=$C$71,1,0)*IF($F20=($A$7-12),1,0)+IF(C20=$C$71,1,0)*IF($F20=($A$7-13),1,0)+IF(C20=$C$72,1,0)*IF($F20=($A$7-14),1,0)+IF(C20=$C$72,1,0)*IF($F20=($A$7-15),1,0)+IF(C20=$C$73,1,0)*IF($F20=($A$7-16),1,0)+IF(C20=$C$74,1,0)*IF($F20=($A$7-17),1,0)+IF(C20=$C$74,1,0)*IF($F20=($A$7-18),1,0)+IF(C20=$C$75,1,0)*IF($F20&lt;($A$7-18),1,0))*(IF($G20="F",1,0)+IF($G20="M",1,0))</f>
        <v>0</v>
      </c>
      <c r="AS20" s="52">
        <f>(IF(C20=$C$76,1,0)*IF($F20=($A$7-10),1,0)+IF(C20=$C$76,1,0)*IF($F20=($A$7-11),1,0)+IF(C20=$C$77,1,0)*IF($F20=($A$7-12),1,0)+IF(C20=$C$77,1,0)*IF($F20=($A$7-13),1,0)+IF(C20=$C$78,1,0)*IF($F20=($A$7-14),1,0)+IF(C20=$C$78,1,0)*IF($F20=($A$7-15),1,0)+IF(C20=$C$79,1,0)*IF($F20=($A$7-16),1,0)+IF(C20=$C$80,1,0)*IF($F20=($A$7-17),1,0)+IF(C20=$C$80,1,0)*IF($F20=($A$7-18),1,0)+IF(C20=$C$81,1,0)*IF($F20&lt;($A$7-18),1,0))*(IF($G20="F",1,0)+IF($G20="M",1,0))</f>
        <v>0</v>
      </c>
      <c r="AT20" s="52">
        <f>(IF(C20=$C$82,1,0)*IF($F20=($A$7-10),1,0)+IF(C20=$C$82,1,0)*IF($F20=($A$7-11),1,0)+IF(C20=$C$83,1,0)*IF($F20=($A$7-12),1,0)+IF(C20=$C$83,1,0)*IF($F20=($A$7-13),1,0)+IF(C20=$C$84,1,0)*IF($F20=($A$7-14),1,0)+IF(C20=$C$84,1,0)*IF($F20=($A$7-15),1,0)+IF(C20=$C$85,1,0)*IF($F20=($A$7-16),1,0)+IF(C20=$C$86,1,0)*IF($F20=($A$7-17),1,0)+IF(C20=$C$86,1,0)*IF($F20=($A$7-18),1,0)+IF(C20=$C$87,1,0)*IF($F20&lt;($A$7-18),1,0))*(IF($G20="F",1,0)+IF($G20="M",1,0))</f>
        <v>0</v>
      </c>
      <c r="AU20" s="56">
        <f>IF(C20=C$69,1,0)+IF(C20=C$70,1,0)+IF(C20=C$71,1,0)+IF(C20=C$72,1,0)+IF(C20=C$73,1,0)+IF(C20=C$74,1,0)+IF(C20=C$75,1,0)+(SUM(W20:AD20))</f>
        <v>0</v>
      </c>
      <c r="AV20" s="18">
        <f>AQ20+AJ20+AK20+AM20+AN20+AO20+IF(AL20+AQ20=2,-1,0)</f>
        <v>0</v>
      </c>
    </row>
    <row r="21" spans="1:48" ht="21.6" customHeight="1" x14ac:dyDescent="0.3">
      <c r="A21" s="16">
        <v>14</v>
      </c>
      <c r="B21" s="24"/>
      <c r="C21" s="32"/>
      <c r="D21" s="80"/>
      <c r="E21" s="81"/>
      <c r="F21" s="61"/>
      <c r="G21" s="2"/>
      <c r="H21" s="2"/>
      <c r="I21" s="22"/>
      <c r="J21" s="3"/>
      <c r="K21" s="4"/>
      <c r="L21" s="46"/>
      <c r="M21" s="4"/>
      <c r="P21" s="27">
        <f t="shared" si="0"/>
        <v>1</v>
      </c>
      <c r="Q21" s="36">
        <f>R21+V21+AF21+AJ21+AK21</f>
        <v>1</v>
      </c>
      <c r="R21" s="26">
        <f t="shared" si="1"/>
        <v>1</v>
      </c>
      <c r="S21" s="26">
        <f t="shared" si="2"/>
        <v>0</v>
      </c>
      <c r="T21" s="26">
        <f t="shared" si="3"/>
        <v>0</v>
      </c>
      <c r="U21" s="26">
        <f t="shared" si="4"/>
        <v>0</v>
      </c>
      <c r="V21" s="39">
        <f t="shared" si="5"/>
        <v>0</v>
      </c>
      <c r="W21" s="39">
        <f t="shared" si="6"/>
        <v>0</v>
      </c>
      <c r="X21" s="39">
        <f t="shared" si="7"/>
        <v>0</v>
      </c>
      <c r="Y21" s="39">
        <f t="shared" si="8"/>
        <v>0</v>
      </c>
      <c r="Z21" s="39">
        <f t="shared" si="9"/>
        <v>0</v>
      </c>
      <c r="AA21" s="39">
        <f t="shared" si="10"/>
        <v>0</v>
      </c>
      <c r="AB21" s="39">
        <f t="shared" si="11"/>
        <v>0</v>
      </c>
      <c r="AC21" s="41">
        <f t="shared" si="12"/>
        <v>0</v>
      </c>
      <c r="AD21" s="41">
        <f t="shared" si="13"/>
        <v>0</v>
      </c>
      <c r="AE21" s="41">
        <f t="shared" si="14"/>
        <v>0</v>
      </c>
      <c r="AF21" s="59">
        <f t="shared" si="15"/>
        <v>0</v>
      </c>
      <c r="AG21" s="42">
        <f>(IF(K21=$K$149,1,0)*IF($F21=($A$7-7),1,0)+IF(K21=$K$149,1,0)*IF($F21=($A$7-8),1,0)+IF(K21=$K$150,1,0)*IF($F21=($A$7-9),1,0)+IF(K21=$K$150,1,0)*IF($F21=($A$7-10),1,0)+IF(K21=$K$151,1,0)*IF($F21=($A$7-11),1,0)+IF(K21=$K$151,1,0)*IF($F21=($A$7-12),1,0)+IF(K21=$K$151,1,0)*IF($F21=($A$7-13),1,0)+IF(K21=$K$152,1,0)*IF($F21&lt;($A$7-13),1,0)+IF(K21=$K$154,1,0)*IF($F21=($A$7-8),1,0)+IF(K21=$K$154,1,0)*IF($F21=($A$7-9),1,0)+IF(K21=$K$154,1,0)*IF($F21=($A$7-10),1,0)+IF(K21=$K$155,1,0)*IF($F21=($A$7-11),1,0)+IF(K21=$K$155,1,0)*IF($F21=($A$7-12),1,0)+IF(K21=$K$155,1,0)*IF($F21=($A$7-13),1,0)+IF(K21=$K$156,1,0)*IF($F21&lt;($A$7-13),1,0)+IF(K21=$K$158,1,0)*IF($F21=($A$7-9),1,0)+IF(K21=$K$158,1,0)*IF($F21=($A$7-10),1,0)+IF(K21=$K$158,1,0)*IF($F21=($A$7-11),1,0)+IF(K21=$K$159,1,0)*IF($F21=($A$7-12),1,0)+IF(K21=$K$159,1,0)*IF($F21=($A$7-13),1,0)+IF(K21=$K$159,1,0)*IF($F21=($A$7-14),1,0)+IF(K21=$K$160,1,0)*IF($F21&lt;($A$7-14),1,0))*(IF($G21="F",1,0)+IF($G21="M",0,0))</f>
        <v>0</v>
      </c>
      <c r="AH21" s="42">
        <f>(IF(K21=$K$162,1,0)*IF($F21=($A$7-10),1,0)+IF(K21=$K$162,1,0)*IF($F21=($A$7-11),1,0)+IF(K21=$K$162,1,0)*IF($F21=($A$7-12),1,0)+IF(K21=$K$163,1,0)*IF($F21=($A$7-13),1,0)+IF(K21=$K$163,1,0)*IF($F21=($A$7-14),1,0)+IF(K21=$K$163,1,0)*IF($F21=($A$7-15),1,0)+IF(K21=$K$164,1,0)*IF($F21&lt;($A$7-15),1,0)+IF(K21=$K$166,1,0)*IF($F21=($A$7-11),1,0)+IF(K21=$K$166,1,0)*IF($F21=($A$7-12),1,0)+IF(K21=$K$166,1,0)*IF($F21=($A$7-13),1,0)+IF(K21=$K$166,1,0)*IF($F21=($A$7-14),1,0)+IF(K21=$K$167,1,0)*IF($F21&lt;($A$7-14),1,0)+IF(K21=$K$169,1,0)*IF($F21&lt;($A$7-13),1,0))*(IF($G21="F",1,0)+IF($G21="M",0,0))</f>
        <v>0</v>
      </c>
      <c r="AI21" s="42">
        <f>(IF(K21=$K$153,1,0)*IF($F21&lt;($A$7-6),1,0)+IF(K21=$K$157,1,0)*IF($F21&lt;($A$7-7),1,0)+IF(K21=$K$161,1,0)*IF($F21&lt;($A$7-8),1,0)+IF(K21=$K$165,1,0)*IF($F21&lt;($A$7-9),1,0)+IF(K21=$K$168,1,0)*IF($F21&lt;($A$7-10),1,0)+IF(K21=$K$169,1,0)*IF($F21&lt;($A$7-13),1,0))*(IF($G21="F",0,0)+IF($G21="M",1,0))</f>
        <v>0</v>
      </c>
      <c r="AJ21" s="42">
        <f>(IF(K21=$K$170,1,0)*IF($F21=($A$7-5),1,0)+IF(K21=$K$171,1,0)*IF($F21=($A$7-6),1,0)+IF(K21=$K$172,1,0)*IF($F21=($A$7-7),1,0)+IF(K21=$K$173,1,0)*IF($F21=($A$7-8),1,0)+IF(K21=$K$173,1,0)*IF($F21=($A$7-9),1,0)+IF(K21=$K$174,1,0)*IF($F21=($A$7-10),1,0)+IF(K21=$K$174,1,0)*IF($F21=($A$7-11),1,0)+IF(K21=$K$175,1,0)*IF($F21&lt;($A$7-11),1,0)+IF(K21=$K$176,1,0)*IF($F21=($A$7-5),1,0)+IF(K21=$K$177,1,0)*IF($F21=($A$7-6),1,0)+IF(K21=$K$178,1,0)*IF($F21=($A$7-7),1,0)+IF(K21=$K$179,1,0)*IF($F21=($A$7-8),1,0)+IF(K21=$K$179,1,0)*IF($F21=($A$7-9),1,0)+IF(K21=$K$180,1,0)*IF($F21=($A$7-10),1,0)+IF(K21=$K$180,1,0)*IF($F21=($A$7-11),1,0)+IF(K21=$K$181,1,0)*IF($F21=($A$7-12),1,0)+IF(K21=$K$181,1,0)*IF($F21=($A$7-13),1,0)+IF(K21=$K$182,1,0)*IF($F21&lt;($A$7-13),1,0)+IF(K21=$K$183,1,0)*IF($F21=($A$7-5),1,0)+IF(K21=$K$184,1,0)*IF($F21=($A$7-6),1,0)+IF(K21=$K$185,1,0)*IF($F21=($A$7-7),1,0)+IF(K21=$K$186,1,0)*IF($F21=($A$7-8),1,0)+IF(K21=$K$186,1,0)*IF($F21=($A$7-9),1,0)+IF(K21=$K$187,1,0)*IF($F21=($A$7-10),1,0)+IF(K21=$K$187,1,0)*IF($F21=($A$7-11),1,0)+IF(K21=$K$188,1,0)*IF($F21=($A$7-12),1,0)+IF(K21=$K$188,1,0)*IF($F21=($A$7-13),1,0)+IF(K21=$K$189,1,0)*IF($F21&lt;($A$7-13),1,0))*(IF($G21="F",1,0)+IF($G21="M",1,0))</f>
        <v>0</v>
      </c>
      <c r="AK21" s="42">
        <f>(IF(K21=$K$190,1,0)*IF($F21=($A$7-5),1,0)+IF(K21=$K$191,1,0)*IF($F21=($A$7-6),1,0)+IF(K21=$K$192,1,0)*IF($F21=($A$7-7),1,0)+IF(K21=$K$193,1,0)*IF($F21=($A$7-8),1,0)+IF(K21=$K$193,1,0)*IF($F21=($A$7-9),1,0)+IF(K21=$K$194,1,0)*IF($F21=($A$7-10),1,0)+IF(K21=$K$194,1,0)*IF($F21=($A$7-11),1,0)+IF(K21=$K$195,1,0)*IF($F21=($A$7-12),1,0)+IF(K21=$K$195,1,0)*IF($F21=($A$7-13),1,0)+IF(K21=$K$196,1,0)*IF($F21&lt;($A$7-13),1,0))*(IF($G21="F",1,0)+IF($G21="M",1,0))</f>
        <v>0</v>
      </c>
      <c r="AL21" s="28">
        <f>AM21+AN21+AO21+AP21+IF(B21="",1,0)</f>
        <v>1</v>
      </c>
      <c r="AM21" s="28">
        <f>(IF(B21=$J$69,1,0)*IF($F21=($A$7-8),1,0)+IF(B21=$J$70,1,0)*IF($F21=($A$7-9),1,0)+IF(B21=$J$72,1,0)*IF($F21=($A$7-10),1,0)+IF(B21=$J$74,1,0)*IF($F21=($A$7-11),1,0)+IF(B21=$J$76,1,0)*IF($F21=($A$7-12),1,0)+IF(B21=$J$78,1,0)*IF($F21=($A$7-13),1,0)+IF(B21=$J$80,1,0)*IF($F21=($A$7-14),1,0)+IF(B21=$J$80,1,0)*IF($F21=($A$7-15),1,0)+IF(B21=$J$81,1,0)*IF($F21=($A$7-16),1,0)+IF(B21=$J$82,1,0)*IF($F21=($A$7-17),1,0)+IF(B21=$J$82,1,0)*IF($F21=($A$7-18),1,0)+IF(B21=$J$83,1,0)*IF($F21&lt;($A$7-18),1,0))*(IF($G21="F",1,0)+IF($G21="M",1,0))</f>
        <v>0</v>
      </c>
      <c r="AN21" s="28">
        <f>(IF(B21=$J$84,1,0)*IF($F21=($A$7-14),1,0)+IF(B21=$J$84,1,0)*IF($F21=($A$7-15),1,0)+IF(B21=$J$85,1,0)*IF($F21=($A$7-14),1,0)+IF(B21=$J$86,1,0)*IF($F21=($A$7-15),1,0)+IF(B21=$J$87,1,0)*IF($F21=($A$7-16),1,0)+IF(B21=$J$88,1,0)*IF($F21=($A$7-17),1,0)+IF(B21=$J$88,1,0)*IF($F21=($A$7-18),1,0)+IF(B21=$J$89,1,0)*IF($F21&lt;($A$7-18),1,0))*(IF($G21="F",1,0)+IF($G21="M",1,0))</f>
        <v>0</v>
      </c>
      <c r="AO21" s="28">
        <f>(IF(B21=$J$71,1,0)*IF($F21=($A$7-10),1,0)+IF(B21=$J$73,1,0)*IF($F21=($A$7-11),1,0)+IF(B21=$J$75,1,0)*IF($F21=($A$7-12),1,0)+IF(B21=$J$77,1,0)*IF($F21=($A$7-13),1,0)+IF(B21=$J$79,1,0)*IF($F21=($A$7-14),1,0))*(IF($G21="F",1,0)+IF($G21="M",1,0))</f>
        <v>0</v>
      </c>
      <c r="AP21" s="28">
        <f>(IF(B21=$J$90,1,0)*IF($F21&lt;($A$7),1,0)+IF(B21=$J$91,1,0)*IF($F21&lt;($A$7),1,0)+IF(B21=$J$92,1,0)*IF($F21&lt;($A$7),1,0)+IF(B21=$J$94,1,0)*IF($F21&lt;($A$7),1,0)+IF(B21=$J$95,1,0)*IF($F21&lt;($A$7),1,0)+IF(B21=$J$96,1,0)*IF($F21&lt;($A$7),1,0)+IF(B21=$J$97,1,0)*IF($F21&lt;($A$7),1,0)+IF(B21=$J$98,1,0)*IF($F21&lt;($A$7),1,0)+IF(B21=$J$99,1,0)*IF($F21&lt;($A$7),1,0)+IF(B21=$J$100,1,0)*IF($F21&lt;($A$7),1,0)+IF(B21=$J$101,1,0)*IF($F21&lt;($A$7-14),1,0))*(IF($G21="F",1,0)+IF($G21="M",1,0))</f>
        <v>0</v>
      </c>
      <c r="AQ21" s="51">
        <f>AR21+AS21+AT21+IF(C21="",1,0)</f>
        <v>1</v>
      </c>
      <c r="AR21" s="51">
        <f>(IF(C21=$C$69,1,0)*IF($F21=($A$7-8),1,0)+IF(C21=$C$69,1,0)*IF($F21=($A$7-9),1,0)+IF(C21=$C$70,1,0)*IF($F21=($A$7-10),1,0)+IF(C21=$C$70,1,0)*IF($F21=($A$7-11),1,0)+IF(C21=$C$71,1,0)*IF($F21=($A$7-12),1,0)+IF(C21=$C$71,1,0)*IF($F21=($A$7-13),1,0)+IF(C21=$C$72,1,0)*IF($F21=($A$7-14),1,0)+IF(C21=$C$72,1,0)*IF($F21=($A$7-15),1,0)+IF(C21=$C$73,1,0)*IF($F21=($A$7-16),1,0)+IF(C21=$C$74,1,0)*IF($F21=($A$7-17),1,0)+IF(C21=$C$74,1,0)*IF($F21=($A$7-18),1,0)+IF(C21=$C$75,1,0)*IF($F21&lt;($A$7-18),1,0))*(IF($G21="F",1,0)+IF($G21="M",1,0))</f>
        <v>0</v>
      </c>
      <c r="AS21" s="52">
        <f>(IF(C21=$C$76,1,0)*IF($F21=($A$7-10),1,0)+IF(C21=$C$76,1,0)*IF($F21=($A$7-11),1,0)+IF(C21=$C$77,1,0)*IF($F21=($A$7-12),1,0)+IF(C21=$C$77,1,0)*IF($F21=($A$7-13),1,0)+IF(C21=$C$78,1,0)*IF($F21=($A$7-14),1,0)+IF(C21=$C$78,1,0)*IF($F21=($A$7-15),1,0)+IF(C21=$C$79,1,0)*IF($F21=($A$7-16),1,0)+IF(C21=$C$80,1,0)*IF($F21=($A$7-17),1,0)+IF(C21=$C$80,1,0)*IF($F21=($A$7-18),1,0)+IF(C21=$C$81,1,0)*IF($F21&lt;($A$7-18),1,0))*(IF($G21="F",1,0)+IF($G21="M",1,0))</f>
        <v>0</v>
      </c>
      <c r="AT21" s="52">
        <f>(IF(C21=$C$82,1,0)*IF($F21=($A$7-10),1,0)+IF(C21=$C$82,1,0)*IF($F21=($A$7-11),1,0)+IF(C21=$C$83,1,0)*IF($F21=($A$7-12),1,0)+IF(C21=$C$83,1,0)*IF($F21=($A$7-13),1,0)+IF(C21=$C$84,1,0)*IF($F21=($A$7-14),1,0)+IF(C21=$C$84,1,0)*IF($F21=($A$7-15),1,0)+IF(C21=$C$85,1,0)*IF($F21=($A$7-16),1,0)+IF(C21=$C$86,1,0)*IF($F21=($A$7-17),1,0)+IF(C21=$C$86,1,0)*IF($F21=($A$7-18),1,0)+IF(C21=$C$87,1,0)*IF($F21&lt;($A$7-18),1,0))*(IF($G21="F",1,0)+IF($G21="M",1,0))</f>
        <v>0</v>
      </c>
      <c r="AU21" s="56">
        <f>IF(C21=C$69,1,0)+IF(C21=C$70,1,0)+IF(C21=C$71,1,0)+IF(C21=C$72,1,0)+IF(C21=C$73,1,0)+IF(C21=C$74,1,0)+IF(C21=C$75,1,0)+(SUM(W21:AD21))</f>
        <v>0</v>
      </c>
      <c r="AV21" s="18">
        <f t="shared" si="16"/>
        <v>0</v>
      </c>
    </row>
    <row r="22" spans="1:48" ht="21.6" customHeight="1" x14ac:dyDescent="0.3">
      <c r="A22" s="16">
        <v>15</v>
      </c>
      <c r="B22" s="24"/>
      <c r="C22" s="32"/>
      <c r="D22" s="80"/>
      <c r="E22" s="81"/>
      <c r="F22" s="61"/>
      <c r="G22" s="2"/>
      <c r="H22" s="2"/>
      <c r="I22" s="22"/>
      <c r="J22" s="3"/>
      <c r="K22" s="4"/>
      <c r="L22" s="46"/>
      <c r="M22" s="4"/>
      <c r="P22" s="27">
        <f t="shared" si="0"/>
        <v>1</v>
      </c>
      <c r="Q22" s="36">
        <f>R22+V22+AF22+AJ22+AK22</f>
        <v>1</v>
      </c>
      <c r="R22" s="26">
        <f t="shared" si="1"/>
        <v>1</v>
      </c>
      <c r="S22" s="26">
        <f t="shared" si="2"/>
        <v>0</v>
      </c>
      <c r="T22" s="26">
        <f t="shared" si="3"/>
        <v>0</v>
      </c>
      <c r="U22" s="26">
        <f t="shared" si="4"/>
        <v>0</v>
      </c>
      <c r="V22" s="39">
        <f t="shared" si="5"/>
        <v>0</v>
      </c>
      <c r="W22" s="39">
        <f t="shared" si="6"/>
        <v>0</v>
      </c>
      <c r="X22" s="39">
        <f t="shared" si="7"/>
        <v>0</v>
      </c>
      <c r="Y22" s="39">
        <f t="shared" si="8"/>
        <v>0</v>
      </c>
      <c r="Z22" s="39">
        <f t="shared" si="9"/>
        <v>0</v>
      </c>
      <c r="AA22" s="39">
        <f t="shared" si="10"/>
        <v>0</v>
      </c>
      <c r="AB22" s="39">
        <f t="shared" si="11"/>
        <v>0</v>
      </c>
      <c r="AC22" s="41">
        <f t="shared" si="12"/>
        <v>0</v>
      </c>
      <c r="AD22" s="41">
        <f t="shared" si="13"/>
        <v>0</v>
      </c>
      <c r="AE22" s="41">
        <f t="shared" si="14"/>
        <v>0</v>
      </c>
      <c r="AF22" s="59">
        <f t="shared" si="15"/>
        <v>0</v>
      </c>
      <c r="AG22" s="42">
        <f>(IF(K22=$K$149,1,0)*IF($F22=($A$7-7),1,0)+IF(K22=$K$149,1,0)*IF($F22=($A$7-8),1,0)+IF(K22=$K$150,1,0)*IF($F22=($A$7-9),1,0)+IF(K22=$K$150,1,0)*IF($F22=($A$7-10),1,0)+IF(K22=$K$151,1,0)*IF($F22=($A$7-11),1,0)+IF(K22=$K$151,1,0)*IF($F22=($A$7-12),1,0)+IF(K22=$K$151,1,0)*IF($F22=($A$7-13),1,0)+IF(K22=$K$152,1,0)*IF($F22&lt;($A$7-13),1,0)+IF(K22=$K$154,1,0)*IF($F22=($A$7-8),1,0)+IF(K22=$K$154,1,0)*IF($F22=($A$7-9),1,0)+IF(K22=$K$154,1,0)*IF($F22=($A$7-10),1,0)+IF(K22=$K$155,1,0)*IF($F22=($A$7-11),1,0)+IF(K22=$K$155,1,0)*IF($F22=($A$7-12),1,0)+IF(K22=$K$155,1,0)*IF($F22=($A$7-13),1,0)+IF(K22=$K$156,1,0)*IF($F22&lt;($A$7-13),1,0)+IF(K22=$K$158,1,0)*IF($F22=($A$7-9),1,0)+IF(K22=$K$158,1,0)*IF($F22=($A$7-10),1,0)+IF(K22=$K$158,1,0)*IF($F22=($A$7-11),1,0)+IF(K22=$K$159,1,0)*IF($F22=($A$7-12),1,0)+IF(K22=$K$159,1,0)*IF($F22=($A$7-13),1,0)+IF(K22=$K$159,1,0)*IF($F22=($A$7-14),1,0)+IF(K22=$K$160,1,0)*IF($F22&lt;($A$7-14),1,0))*(IF($G22="F",1,0)+IF($G22="M",0,0))</f>
        <v>0</v>
      </c>
      <c r="AH22" s="42">
        <f>(IF(K22=$K$162,1,0)*IF($F22=($A$7-10),1,0)+IF(K22=$K$162,1,0)*IF($F22=($A$7-11),1,0)+IF(K22=$K$162,1,0)*IF($F22=($A$7-12),1,0)+IF(K22=$K$163,1,0)*IF($F22=($A$7-13),1,0)+IF(K22=$K$163,1,0)*IF($F22=($A$7-14),1,0)+IF(K22=$K$163,1,0)*IF($F22=($A$7-15),1,0)+IF(K22=$K$164,1,0)*IF($F22&lt;($A$7-15),1,0)+IF(K22=$K$166,1,0)*IF($F22=($A$7-11),1,0)+IF(K22=$K$166,1,0)*IF($F22=($A$7-12),1,0)+IF(K22=$K$166,1,0)*IF($F22=($A$7-13),1,0)+IF(K22=$K$166,1,0)*IF($F22=($A$7-14),1,0)+IF(K22=$K$167,1,0)*IF($F22&lt;($A$7-14),1,0)+IF(K22=$K$169,1,0)*IF($F22&lt;($A$7-13),1,0))*(IF($G22="F",1,0)+IF($G22="M",0,0))</f>
        <v>0</v>
      </c>
      <c r="AI22" s="42">
        <f>(IF(K22=$K$153,1,0)*IF($F22&lt;($A$7-6),1,0)+IF(K22=$K$157,1,0)*IF($F22&lt;($A$7-7),1,0)+IF(K22=$K$161,1,0)*IF($F22&lt;($A$7-8),1,0)+IF(K22=$K$165,1,0)*IF($F22&lt;($A$7-9),1,0)+IF(K22=$K$168,1,0)*IF($F22&lt;($A$7-10),1,0)+IF(K22=$K$169,1,0)*IF($F22&lt;($A$7-13),1,0))*(IF($G22="F",0,0)+IF($G22="M",1,0))</f>
        <v>0</v>
      </c>
      <c r="AJ22" s="42">
        <f>(IF(K22=$K$170,1,0)*IF($F22=($A$7-5),1,0)+IF(K22=$K$171,1,0)*IF($F22=($A$7-6),1,0)+IF(K22=$K$172,1,0)*IF($F22=($A$7-7),1,0)+IF(K22=$K$173,1,0)*IF($F22=($A$7-8),1,0)+IF(K22=$K$173,1,0)*IF($F22=($A$7-9),1,0)+IF(K22=$K$174,1,0)*IF($F22=($A$7-10),1,0)+IF(K22=$K$174,1,0)*IF($F22=($A$7-11),1,0)+IF(K22=$K$175,1,0)*IF($F22&lt;($A$7-11),1,0)+IF(K22=$K$176,1,0)*IF($F22=($A$7-5),1,0)+IF(K22=$K$177,1,0)*IF($F22=($A$7-6),1,0)+IF(K22=$K$178,1,0)*IF($F22=($A$7-7),1,0)+IF(K22=$K$179,1,0)*IF($F22=($A$7-8),1,0)+IF(K22=$K$179,1,0)*IF($F22=($A$7-9),1,0)+IF(K22=$K$180,1,0)*IF($F22=($A$7-10),1,0)+IF(K22=$K$180,1,0)*IF($F22=($A$7-11),1,0)+IF(K22=$K$181,1,0)*IF($F22=($A$7-12),1,0)+IF(K22=$K$181,1,0)*IF($F22=($A$7-13),1,0)+IF(K22=$K$182,1,0)*IF($F22&lt;($A$7-13),1,0)+IF(K22=$K$183,1,0)*IF($F22=($A$7-5),1,0)+IF(K22=$K$184,1,0)*IF($F22=($A$7-6),1,0)+IF(K22=$K$185,1,0)*IF($F22=($A$7-7),1,0)+IF(K22=$K$186,1,0)*IF($F22=($A$7-8),1,0)+IF(K22=$K$186,1,0)*IF($F22=($A$7-9),1,0)+IF(K22=$K$187,1,0)*IF($F22=($A$7-10),1,0)+IF(K22=$K$187,1,0)*IF($F22=($A$7-11),1,0)+IF(K22=$K$188,1,0)*IF($F22=($A$7-12),1,0)+IF(K22=$K$188,1,0)*IF($F22=($A$7-13),1,0)+IF(K22=$K$189,1,0)*IF($F22&lt;($A$7-13),1,0))*(IF($G22="F",1,0)+IF($G22="M",1,0))</f>
        <v>0</v>
      </c>
      <c r="AK22" s="42">
        <f>(IF(K22=$K$190,1,0)*IF($F22=($A$7-5),1,0)+IF(K22=$K$191,1,0)*IF($F22=($A$7-6),1,0)+IF(K22=$K$192,1,0)*IF($F22=($A$7-7),1,0)+IF(K22=$K$193,1,0)*IF($F22=($A$7-8),1,0)+IF(K22=$K$193,1,0)*IF($F22=($A$7-9),1,0)+IF(K22=$K$194,1,0)*IF($F22=($A$7-10),1,0)+IF(K22=$K$194,1,0)*IF($F22=($A$7-11),1,0)+IF(K22=$K$195,1,0)*IF($F22=($A$7-12),1,0)+IF(K22=$K$195,1,0)*IF($F22=($A$7-13),1,0)+IF(K22=$K$196,1,0)*IF($F22&lt;($A$7-13),1,0))*(IF($G22="F",1,0)+IF($G22="M",1,0))</f>
        <v>0</v>
      </c>
      <c r="AL22" s="28">
        <f>AM22+AN22+AO22+AP22+IF(B22="",1,0)</f>
        <v>1</v>
      </c>
      <c r="AM22" s="28">
        <f>(IF(B22=$J$69,1,0)*IF($F22=($A$7-8),1,0)+IF(B22=$J$70,1,0)*IF($F22=($A$7-9),1,0)+IF(B22=$J$72,1,0)*IF($F22=($A$7-10),1,0)+IF(B22=$J$74,1,0)*IF($F22=($A$7-11),1,0)+IF(B22=$J$76,1,0)*IF($F22=($A$7-12),1,0)+IF(B22=$J$78,1,0)*IF($F22=($A$7-13),1,0)+IF(B22=$J$80,1,0)*IF($F22=($A$7-14),1,0)+IF(B22=$J$80,1,0)*IF($F22=($A$7-15),1,0)+IF(B22=$J$81,1,0)*IF($F22=($A$7-16),1,0)+IF(B22=$J$82,1,0)*IF($F22=($A$7-17),1,0)+IF(B22=$J$82,1,0)*IF($F22=($A$7-18),1,0)+IF(B22=$J$83,1,0)*IF($F22&lt;($A$7-18),1,0))*(IF($G22="F",1,0)+IF($G22="M",1,0))</f>
        <v>0</v>
      </c>
      <c r="AN22" s="28">
        <f>(IF(B22=$J$84,1,0)*IF($F22=($A$7-14),1,0)+IF(B22=$J$84,1,0)*IF($F22=($A$7-15),1,0)+IF(B22=$J$85,1,0)*IF($F22=($A$7-14),1,0)+IF(B22=$J$86,1,0)*IF($F22=($A$7-15),1,0)+IF(B22=$J$87,1,0)*IF($F22=($A$7-16),1,0)+IF(B22=$J$88,1,0)*IF($F22=($A$7-17),1,0)+IF(B22=$J$88,1,0)*IF($F22=($A$7-18),1,0)+IF(B22=$J$89,1,0)*IF($F22&lt;($A$7-18),1,0))*(IF($G22="F",1,0)+IF($G22="M",1,0))</f>
        <v>0</v>
      </c>
      <c r="AO22" s="28">
        <f>(IF(B22=$J$71,1,0)*IF($F22=($A$7-10),1,0)+IF(B22=$J$73,1,0)*IF($F22=($A$7-11),1,0)+IF(B22=$J$75,1,0)*IF($F22=($A$7-12),1,0)+IF(B22=$J$77,1,0)*IF($F22=($A$7-13),1,0)+IF(B22=$J$79,1,0)*IF($F22=($A$7-14),1,0))*(IF($G22="F",1,0)+IF($G22="M",1,0))</f>
        <v>0</v>
      </c>
      <c r="AP22" s="28">
        <f>(IF(B22=$J$90,1,0)*IF($F22&lt;($A$7),1,0)+IF(B22=$J$91,1,0)*IF($F22&lt;($A$7),1,0)+IF(B22=$J$92,1,0)*IF($F22&lt;($A$7),1,0)+IF(B22=$J$94,1,0)*IF($F22&lt;($A$7),1,0)+IF(B22=$J$95,1,0)*IF($F22&lt;($A$7),1,0)+IF(B22=$J$96,1,0)*IF($F22&lt;($A$7),1,0)+IF(B22=$J$97,1,0)*IF($F22&lt;($A$7),1,0)+IF(B22=$J$98,1,0)*IF($F22&lt;($A$7),1,0)+IF(B22=$J$99,1,0)*IF($F22&lt;($A$7),1,0)+IF(B22=$J$100,1,0)*IF($F22&lt;($A$7),1,0)+IF(B22=$J$101,1,0)*IF($F22&lt;($A$7-14),1,0))*(IF($G22="F",1,0)+IF($G22="M",1,0))</f>
        <v>0</v>
      </c>
      <c r="AQ22" s="51">
        <f>AR22+AS22+AT22+IF(C22="",1,0)</f>
        <v>1</v>
      </c>
      <c r="AR22" s="51">
        <f>(IF(C22=$C$69,1,0)*IF($F22=($A$7-8),1,0)+IF(C22=$C$69,1,0)*IF($F22=($A$7-9),1,0)+IF(C22=$C$70,1,0)*IF($F22=($A$7-10),1,0)+IF(C22=$C$70,1,0)*IF($F22=($A$7-11),1,0)+IF(C22=$C$71,1,0)*IF($F22=($A$7-12),1,0)+IF(C22=$C$71,1,0)*IF($F22=($A$7-13),1,0)+IF(C22=$C$72,1,0)*IF($F22=($A$7-14),1,0)+IF(C22=$C$72,1,0)*IF($F22=($A$7-15),1,0)+IF(C22=$C$73,1,0)*IF($F22=($A$7-16),1,0)+IF(C22=$C$74,1,0)*IF($F22=($A$7-17),1,0)+IF(C22=$C$74,1,0)*IF($F22=($A$7-18),1,0)+IF(C22=$C$75,1,0)*IF($F22&lt;($A$7-18),1,0))*(IF($G22="F",1,0)+IF($G22="M",1,0))</f>
        <v>0</v>
      </c>
      <c r="AS22" s="52">
        <f>(IF(C22=$C$76,1,0)*IF($F22=($A$7-10),1,0)+IF(C22=$C$76,1,0)*IF($F22=($A$7-11),1,0)+IF(C22=$C$77,1,0)*IF($F22=($A$7-12),1,0)+IF(C22=$C$77,1,0)*IF($F22=($A$7-13),1,0)+IF(C22=$C$78,1,0)*IF($F22=($A$7-14),1,0)+IF(C22=$C$78,1,0)*IF($F22=($A$7-15),1,0)+IF(C22=$C$79,1,0)*IF($F22=($A$7-16),1,0)+IF(C22=$C$80,1,0)*IF($F22=($A$7-17),1,0)+IF(C22=$C$80,1,0)*IF($F22=($A$7-18),1,0)+IF(C22=$C$81,1,0)*IF($F22&lt;($A$7-18),1,0))*(IF($G22="F",1,0)+IF($G22="M",1,0))</f>
        <v>0</v>
      </c>
      <c r="AT22" s="52">
        <f>(IF(C22=$C$82,1,0)*IF($F22=($A$7-10),1,0)+IF(C22=$C$82,1,0)*IF($F22=($A$7-11),1,0)+IF(C22=$C$83,1,0)*IF($F22=($A$7-12),1,0)+IF(C22=$C$83,1,0)*IF($F22=($A$7-13),1,0)+IF(C22=$C$84,1,0)*IF($F22=($A$7-14),1,0)+IF(C22=$C$84,1,0)*IF($F22=($A$7-15),1,0)+IF(C22=$C$85,1,0)*IF($F22=($A$7-16),1,0)+IF(C22=$C$86,1,0)*IF($F22=($A$7-17),1,0)+IF(C22=$C$86,1,0)*IF($F22=($A$7-18),1,0)+IF(C22=$C$87,1,0)*IF($F22&lt;($A$7-18),1,0))*(IF($G22="F",1,0)+IF($G22="M",1,0))</f>
        <v>0</v>
      </c>
      <c r="AU22" s="56">
        <f>IF(C22=C$69,1,0)+IF(C22=C$70,1,0)+IF(C22=C$71,1,0)+IF(C22=C$72,1,0)+IF(C22=C$73,1,0)+IF(C22=C$74,1,0)+IF(C22=C$75,1,0)+(SUM(W22:AD22))</f>
        <v>0</v>
      </c>
      <c r="AV22" s="18">
        <f t="shared" si="16"/>
        <v>0</v>
      </c>
    </row>
    <row r="23" spans="1:48" ht="21.6" customHeight="1" x14ac:dyDescent="0.3">
      <c r="A23" s="16">
        <v>16</v>
      </c>
      <c r="B23" s="24"/>
      <c r="C23" s="32"/>
      <c r="D23" s="80"/>
      <c r="E23" s="81"/>
      <c r="F23" s="61"/>
      <c r="G23" s="2"/>
      <c r="H23" s="2"/>
      <c r="I23" s="22"/>
      <c r="J23" s="3"/>
      <c r="K23" s="4"/>
      <c r="L23" s="46"/>
      <c r="M23" s="4"/>
      <c r="P23" s="27">
        <f t="shared" si="0"/>
        <v>1</v>
      </c>
      <c r="Q23" s="36">
        <f>R23+V23+AF23+AJ23+AK23</f>
        <v>1</v>
      </c>
      <c r="R23" s="26">
        <f t="shared" si="1"/>
        <v>1</v>
      </c>
      <c r="S23" s="26">
        <f t="shared" si="2"/>
        <v>0</v>
      </c>
      <c r="T23" s="26">
        <f t="shared" si="3"/>
        <v>0</v>
      </c>
      <c r="U23" s="26">
        <f t="shared" si="4"/>
        <v>0</v>
      </c>
      <c r="V23" s="39">
        <f t="shared" si="5"/>
        <v>0</v>
      </c>
      <c r="W23" s="39">
        <f t="shared" si="6"/>
        <v>0</v>
      </c>
      <c r="X23" s="39">
        <f t="shared" si="7"/>
        <v>0</v>
      </c>
      <c r="Y23" s="39">
        <f t="shared" si="8"/>
        <v>0</v>
      </c>
      <c r="Z23" s="39">
        <f t="shared" si="9"/>
        <v>0</v>
      </c>
      <c r="AA23" s="39">
        <f t="shared" si="10"/>
        <v>0</v>
      </c>
      <c r="AB23" s="39">
        <f t="shared" si="11"/>
        <v>0</v>
      </c>
      <c r="AC23" s="41">
        <f t="shared" si="12"/>
        <v>0</v>
      </c>
      <c r="AD23" s="41">
        <f t="shared" si="13"/>
        <v>0</v>
      </c>
      <c r="AE23" s="41">
        <f t="shared" si="14"/>
        <v>0</v>
      </c>
      <c r="AF23" s="59">
        <f t="shared" si="15"/>
        <v>0</v>
      </c>
      <c r="AG23" s="42">
        <f>(IF(K23=$K$149,1,0)*IF($F23=($A$7-7),1,0)+IF(K23=$K$149,1,0)*IF($F23=($A$7-8),1,0)+IF(K23=$K$150,1,0)*IF($F23=($A$7-9),1,0)+IF(K23=$K$150,1,0)*IF($F23=($A$7-10),1,0)+IF(K23=$K$151,1,0)*IF($F23=($A$7-11),1,0)+IF(K23=$K$151,1,0)*IF($F23=($A$7-12),1,0)+IF(K23=$K$151,1,0)*IF($F23=($A$7-13),1,0)+IF(K23=$K$152,1,0)*IF($F23&lt;($A$7-13),1,0)+IF(K23=$K$154,1,0)*IF($F23=($A$7-8),1,0)+IF(K23=$K$154,1,0)*IF($F23=($A$7-9),1,0)+IF(K23=$K$154,1,0)*IF($F23=($A$7-10),1,0)+IF(K23=$K$155,1,0)*IF($F23=($A$7-11),1,0)+IF(K23=$K$155,1,0)*IF($F23=($A$7-12),1,0)+IF(K23=$K$155,1,0)*IF($F23=($A$7-13),1,0)+IF(K23=$K$156,1,0)*IF($F23&lt;($A$7-13),1,0)+IF(K23=$K$158,1,0)*IF($F23=($A$7-9),1,0)+IF(K23=$K$158,1,0)*IF($F23=($A$7-10),1,0)+IF(K23=$K$158,1,0)*IF($F23=($A$7-11),1,0)+IF(K23=$K$159,1,0)*IF($F23=($A$7-12),1,0)+IF(K23=$K$159,1,0)*IF($F23=($A$7-13),1,0)+IF(K23=$K$159,1,0)*IF($F23=($A$7-14),1,0)+IF(K23=$K$160,1,0)*IF($F23&lt;($A$7-14),1,0))*(IF($G23="F",1,0)+IF($G23="M",0,0))</f>
        <v>0</v>
      </c>
      <c r="AH23" s="42">
        <f>(IF(K23=$K$162,1,0)*IF($F23=($A$7-10),1,0)+IF(K23=$K$162,1,0)*IF($F23=($A$7-11),1,0)+IF(K23=$K$162,1,0)*IF($F23=($A$7-12),1,0)+IF(K23=$K$163,1,0)*IF($F23=($A$7-13),1,0)+IF(K23=$K$163,1,0)*IF($F23=($A$7-14),1,0)+IF(K23=$K$163,1,0)*IF($F23=($A$7-15),1,0)+IF(K23=$K$164,1,0)*IF($F23&lt;($A$7-15),1,0)+IF(K23=$K$166,1,0)*IF($F23=($A$7-11),1,0)+IF(K23=$K$166,1,0)*IF($F23=($A$7-12),1,0)+IF(K23=$K$166,1,0)*IF($F23=($A$7-13),1,0)+IF(K23=$K$166,1,0)*IF($F23=($A$7-14),1,0)+IF(K23=$K$167,1,0)*IF($F23&lt;($A$7-14),1,0)+IF(K23=$K$169,1,0)*IF($F23&lt;($A$7-13),1,0))*(IF($G23="F",1,0)+IF($G23="M",0,0))</f>
        <v>0</v>
      </c>
      <c r="AI23" s="42">
        <f>(IF(K23=$K$153,1,0)*IF($F23&lt;($A$7-6),1,0)+IF(K23=$K$157,1,0)*IF($F23&lt;($A$7-7),1,0)+IF(K23=$K$161,1,0)*IF($F23&lt;($A$7-8),1,0)+IF(K23=$K$165,1,0)*IF($F23&lt;($A$7-9),1,0)+IF(K23=$K$168,1,0)*IF($F23&lt;($A$7-10),1,0)+IF(K23=$K$169,1,0)*IF($F23&lt;($A$7-13),1,0))*(IF($G23="F",0,0)+IF($G23="M",1,0))</f>
        <v>0</v>
      </c>
      <c r="AJ23" s="42">
        <f>(IF(K23=$K$170,1,0)*IF($F23=($A$7-5),1,0)+IF(K23=$K$171,1,0)*IF($F23=($A$7-6),1,0)+IF(K23=$K$172,1,0)*IF($F23=($A$7-7),1,0)+IF(K23=$K$173,1,0)*IF($F23=($A$7-8),1,0)+IF(K23=$K$173,1,0)*IF($F23=($A$7-9),1,0)+IF(K23=$K$174,1,0)*IF($F23=($A$7-10),1,0)+IF(K23=$K$174,1,0)*IF($F23=($A$7-11),1,0)+IF(K23=$K$175,1,0)*IF($F23&lt;($A$7-11),1,0)+IF(K23=$K$176,1,0)*IF($F23=($A$7-5),1,0)+IF(K23=$K$177,1,0)*IF($F23=($A$7-6),1,0)+IF(K23=$K$178,1,0)*IF($F23=($A$7-7),1,0)+IF(K23=$K$179,1,0)*IF($F23=($A$7-8),1,0)+IF(K23=$K$179,1,0)*IF($F23=($A$7-9),1,0)+IF(K23=$K$180,1,0)*IF($F23=($A$7-10),1,0)+IF(K23=$K$180,1,0)*IF($F23=($A$7-11),1,0)+IF(K23=$K$181,1,0)*IF($F23=($A$7-12),1,0)+IF(K23=$K$181,1,0)*IF($F23=($A$7-13),1,0)+IF(K23=$K$182,1,0)*IF($F23&lt;($A$7-13),1,0)+IF(K23=$K$183,1,0)*IF($F23=($A$7-5),1,0)+IF(K23=$K$184,1,0)*IF($F23=($A$7-6),1,0)+IF(K23=$K$185,1,0)*IF($F23=($A$7-7),1,0)+IF(K23=$K$186,1,0)*IF($F23=($A$7-8),1,0)+IF(K23=$K$186,1,0)*IF($F23=($A$7-9),1,0)+IF(K23=$K$187,1,0)*IF($F23=($A$7-10),1,0)+IF(K23=$K$187,1,0)*IF($F23=($A$7-11),1,0)+IF(K23=$K$188,1,0)*IF($F23=($A$7-12),1,0)+IF(K23=$K$188,1,0)*IF($F23=($A$7-13),1,0)+IF(K23=$K$189,1,0)*IF($F23&lt;($A$7-13),1,0))*(IF($G23="F",1,0)+IF($G23="M",1,0))</f>
        <v>0</v>
      </c>
      <c r="AK23" s="42">
        <f>(IF(K23=$K$190,1,0)*IF($F23=($A$7-5),1,0)+IF(K23=$K$191,1,0)*IF($F23=($A$7-6),1,0)+IF(K23=$K$192,1,0)*IF($F23=($A$7-7),1,0)+IF(K23=$K$193,1,0)*IF($F23=($A$7-8),1,0)+IF(K23=$K$193,1,0)*IF($F23=($A$7-9),1,0)+IF(K23=$K$194,1,0)*IF($F23=($A$7-10),1,0)+IF(K23=$K$194,1,0)*IF($F23=($A$7-11),1,0)+IF(K23=$K$195,1,0)*IF($F23=($A$7-12),1,0)+IF(K23=$K$195,1,0)*IF($F23=($A$7-13),1,0)+IF(K23=$K$196,1,0)*IF($F23&lt;($A$7-13),1,0))*(IF($G23="F",1,0)+IF($G23="M",1,0))</f>
        <v>0</v>
      </c>
      <c r="AL23" s="28">
        <f>AM23+AN23+AO23+AP23+IF(B23="",1,0)</f>
        <v>1</v>
      </c>
      <c r="AM23" s="28">
        <f>(IF(B23=$J$69,1,0)*IF($F23=($A$7-8),1,0)+IF(B23=$J$70,1,0)*IF($F23=($A$7-9),1,0)+IF(B23=$J$72,1,0)*IF($F23=($A$7-10),1,0)+IF(B23=$J$74,1,0)*IF($F23=($A$7-11),1,0)+IF(B23=$J$76,1,0)*IF($F23=($A$7-12),1,0)+IF(B23=$J$78,1,0)*IF($F23=($A$7-13),1,0)+IF(B23=$J$80,1,0)*IF($F23=($A$7-14),1,0)+IF(B23=$J$80,1,0)*IF($F23=($A$7-15),1,0)+IF(B23=$J$81,1,0)*IF($F23=($A$7-16),1,0)+IF(B23=$J$82,1,0)*IF($F23=($A$7-17),1,0)+IF(B23=$J$82,1,0)*IF($F23=($A$7-18),1,0)+IF(B23=$J$83,1,0)*IF($F23&lt;($A$7-18),1,0))*(IF($G23="F",1,0)+IF($G23="M",1,0))</f>
        <v>0</v>
      </c>
      <c r="AN23" s="28">
        <f>(IF(B23=$J$84,1,0)*IF($F23=($A$7-14),1,0)+IF(B23=$J$84,1,0)*IF($F23=($A$7-15),1,0)+IF(B23=$J$85,1,0)*IF($F23=($A$7-14),1,0)+IF(B23=$J$86,1,0)*IF($F23=($A$7-15),1,0)+IF(B23=$J$87,1,0)*IF($F23=($A$7-16),1,0)+IF(B23=$J$88,1,0)*IF($F23=($A$7-17),1,0)+IF(B23=$J$88,1,0)*IF($F23=($A$7-18),1,0)+IF(B23=$J$89,1,0)*IF($F23&lt;($A$7-18),1,0))*(IF($G23="F",1,0)+IF($G23="M",1,0))</f>
        <v>0</v>
      </c>
      <c r="AO23" s="28">
        <f>(IF(B23=$J$71,1,0)*IF($F23=($A$7-10),1,0)+IF(B23=$J$73,1,0)*IF($F23=($A$7-11),1,0)+IF(B23=$J$75,1,0)*IF($F23=($A$7-12),1,0)+IF(B23=$J$77,1,0)*IF($F23=($A$7-13),1,0)+IF(B23=$J$79,1,0)*IF($F23=($A$7-14),1,0))*(IF($G23="F",1,0)+IF($G23="M",1,0))</f>
        <v>0</v>
      </c>
      <c r="AP23" s="28">
        <f>(IF(B23=$J$90,1,0)*IF($F23&lt;($A$7),1,0)+IF(B23=$J$91,1,0)*IF($F23&lt;($A$7),1,0)+IF(B23=$J$92,1,0)*IF($F23&lt;($A$7),1,0)+IF(B23=$J$94,1,0)*IF($F23&lt;($A$7),1,0)+IF(B23=$J$95,1,0)*IF($F23&lt;($A$7),1,0)+IF(B23=$J$96,1,0)*IF($F23&lt;($A$7),1,0)+IF(B23=$J$97,1,0)*IF($F23&lt;($A$7),1,0)+IF(B23=$J$98,1,0)*IF($F23&lt;($A$7),1,0)+IF(B23=$J$99,1,0)*IF($F23&lt;($A$7),1,0)+IF(B23=$J$100,1,0)*IF($F23&lt;($A$7),1,0)+IF(B23=$J$101,1,0)*IF($F23&lt;($A$7-14),1,0))*(IF($G23="F",1,0)+IF($G23="M",1,0))</f>
        <v>0</v>
      </c>
      <c r="AQ23" s="51">
        <f>AR23+AS23+AT23+IF(C23="",1,0)</f>
        <v>1</v>
      </c>
      <c r="AR23" s="51">
        <f>(IF(C23=$C$69,1,0)*IF($F23=($A$7-8),1,0)+IF(C23=$C$69,1,0)*IF($F23=($A$7-9),1,0)+IF(C23=$C$70,1,0)*IF($F23=($A$7-10),1,0)+IF(C23=$C$70,1,0)*IF($F23=($A$7-11),1,0)+IF(C23=$C$71,1,0)*IF($F23=($A$7-12),1,0)+IF(C23=$C$71,1,0)*IF($F23=($A$7-13),1,0)+IF(C23=$C$72,1,0)*IF($F23=($A$7-14),1,0)+IF(C23=$C$72,1,0)*IF($F23=($A$7-15),1,0)+IF(C23=$C$73,1,0)*IF($F23=($A$7-16),1,0)+IF(C23=$C$74,1,0)*IF($F23=($A$7-17),1,0)+IF(C23=$C$74,1,0)*IF($F23=($A$7-18),1,0)+IF(C23=$C$75,1,0)*IF($F23&lt;($A$7-18),1,0))*(IF($G23="F",1,0)+IF($G23="M",1,0))</f>
        <v>0</v>
      </c>
      <c r="AS23" s="52">
        <f>(IF(C23=$C$76,1,0)*IF($F23=($A$7-10),1,0)+IF(C23=$C$76,1,0)*IF($F23=($A$7-11),1,0)+IF(C23=$C$77,1,0)*IF($F23=($A$7-12),1,0)+IF(C23=$C$77,1,0)*IF($F23=($A$7-13),1,0)+IF(C23=$C$78,1,0)*IF($F23=($A$7-14),1,0)+IF(C23=$C$78,1,0)*IF($F23=($A$7-15),1,0)+IF(C23=$C$79,1,0)*IF($F23=($A$7-16),1,0)+IF(C23=$C$80,1,0)*IF($F23=($A$7-17),1,0)+IF(C23=$C$80,1,0)*IF($F23=($A$7-18),1,0)+IF(C23=$C$81,1,0)*IF($F23&lt;($A$7-18),1,0))*(IF($G23="F",1,0)+IF($G23="M",1,0))</f>
        <v>0</v>
      </c>
      <c r="AT23" s="52">
        <f>(IF(C23=$C$82,1,0)*IF($F23=($A$7-10),1,0)+IF(C23=$C$82,1,0)*IF($F23=($A$7-11),1,0)+IF(C23=$C$83,1,0)*IF($F23=($A$7-12),1,0)+IF(C23=$C$83,1,0)*IF($F23=($A$7-13),1,0)+IF(C23=$C$84,1,0)*IF($F23=($A$7-14),1,0)+IF(C23=$C$84,1,0)*IF($F23=($A$7-15),1,0)+IF(C23=$C$85,1,0)*IF($F23=($A$7-16),1,0)+IF(C23=$C$86,1,0)*IF($F23=($A$7-17),1,0)+IF(C23=$C$86,1,0)*IF($F23=($A$7-18),1,0)+IF(C23=$C$87,1,0)*IF($F23&lt;($A$7-18),1,0))*(IF($G23="F",1,0)+IF($G23="M",1,0))</f>
        <v>0</v>
      </c>
      <c r="AU23" s="56">
        <f>IF(C23=C$69,1,0)+IF(C23=C$70,1,0)+IF(C23=C$71,1,0)+IF(C23=C$72,1,0)+IF(C23=C$73,1,0)+IF(C23=C$74,1,0)+IF(C23=C$75,1,0)+(SUM(W23:AD23))</f>
        <v>0</v>
      </c>
      <c r="AV23" s="18">
        <f t="shared" si="16"/>
        <v>0</v>
      </c>
    </row>
    <row r="24" spans="1:48" ht="21.6" customHeight="1" x14ac:dyDescent="0.3">
      <c r="A24" s="16">
        <v>17</v>
      </c>
      <c r="B24" s="24"/>
      <c r="C24" s="32"/>
      <c r="D24" s="80"/>
      <c r="E24" s="81"/>
      <c r="F24" s="61"/>
      <c r="G24" s="2"/>
      <c r="H24" s="2"/>
      <c r="I24" s="22"/>
      <c r="J24" s="3"/>
      <c r="K24" s="4"/>
      <c r="L24" s="46"/>
      <c r="M24" s="4"/>
      <c r="P24" s="27">
        <f t="shared" si="0"/>
        <v>1</v>
      </c>
      <c r="Q24" s="36">
        <f>R24+V24+AF24+AJ24+AK24</f>
        <v>1</v>
      </c>
      <c r="R24" s="26">
        <f t="shared" si="1"/>
        <v>1</v>
      </c>
      <c r="S24" s="26">
        <f t="shared" si="2"/>
        <v>0</v>
      </c>
      <c r="T24" s="26">
        <f t="shared" si="3"/>
        <v>0</v>
      </c>
      <c r="U24" s="26">
        <f t="shared" si="4"/>
        <v>0</v>
      </c>
      <c r="V24" s="39">
        <f t="shared" si="5"/>
        <v>0</v>
      </c>
      <c r="W24" s="39">
        <f t="shared" si="6"/>
        <v>0</v>
      </c>
      <c r="X24" s="39">
        <f t="shared" si="7"/>
        <v>0</v>
      </c>
      <c r="Y24" s="39">
        <f t="shared" si="8"/>
        <v>0</v>
      </c>
      <c r="Z24" s="39">
        <f t="shared" si="9"/>
        <v>0</v>
      </c>
      <c r="AA24" s="39">
        <f t="shared" si="10"/>
        <v>0</v>
      </c>
      <c r="AB24" s="39">
        <f t="shared" si="11"/>
        <v>0</v>
      </c>
      <c r="AC24" s="41">
        <f t="shared" si="12"/>
        <v>0</v>
      </c>
      <c r="AD24" s="41">
        <f t="shared" si="13"/>
        <v>0</v>
      </c>
      <c r="AE24" s="41">
        <f t="shared" si="14"/>
        <v>0</v>
      </c>
      <c r="AF24" s="59">
        <f t="shared" si="15"/>
        <v>0</v>
      </c>
      <c r="AG24" s="42">
        <f>(IF(K24=$K$149,1,0)*IF($F24=($A$7-7),1,0)+IF(K24=$K$149,1,0)*IF($F24=($A$7-8),1,0)+IF(K24=$K$150,1,0)*IF($F24=($A$7-9),1,0)+IF(K24=$K$150,1,0)*IF($F24=($A$7-10),1,0)+IF(K24=$K$151,1,0)*IF($F24=($A$7-11),1,0)+IF(K24=$K$151,1,0)*IF($F24=($A$7-12),1,0)+IF(K24=$K$151,1,0)*IF($F24=($A$7-13),1,0)+IF(K24=$K$152,1,0)*IF($F24&lt;($A$7-13),1,0)+IF(K24=$K$154,1,0)*IF($F24=($A$7-8),1,0)+IF(K24=$K$154,1,0)*IF($F24=($A$7-9),1,0)+IF(K24=$K$154,1,0)*IF($F24=($A$7-10),1,0)+IF(K24=$K$155,1,0)*IF($F24=($A$7-11),1,0)+IF(K24=$K$155,1,0)*IF($F24=($A$7-12),1,0)+IF(K24=$K$155,1,0)*IF($F24=($A$7-13),1,0)+IF(K24=$K$156,1,0)*IF($F24&lt;($A$7-13),1,0)+IF(K24=$K$158,1,0)*IF($F24=($A$7-9),1,0)+IF(K24=$K$158,1,0)*IF($F24=($A$7-10),1,0)+IF(K24=$K$158,1,0)*IF($F24=($A$7-11),1,0)+IF(K24=$K$159,1,0)*IF($F24=($A$7-12),1,0)+IF(K24=$K$159,1,0)*IF($F24=($A$7-13),1,0)+IF(K24=$K$159,1,0)*IF($F24=($A$7-14),1,0)+IF(K24=$K$160,1,0)*IF($F24&lt;($A$7-14),1,0))*(IF($G24="F",1,0)+IF($G24="M",0,0))</f>
        <v>0</v>
      </c>
      <c r="AH24" s="42">
        <f>(IF(K24=$K$162,1,0)*IF($F24=($A$7-10),1,0)+IF(K24=$K$162,1,0)*IF($F24=($A$7-11),1,0)+IF(K24=$K$162,1,0)*IF($F24=($A$7-12),1,0)+IF(K24=$K$163,1,0)*IF($F24=($A$7-13),1,0)+IF(K24=$K$163,1,0)*IF($F24=($A$7-14),1,0)+IF(K24=$K$163,1,0)*IF($F24=($A$7-15),1,0)+IF(K24=$K$164,1,0)*IF($F24&lt;($A$7-15),1,0)+IF(K24=$K$166,1,0)*IF($F24=($A$7-11),1,0)+IF(K24=$K$166,1,0)*IF($F24=($A$7-12),1,0)+IF(K24=$K$166,1,0)*IF($F24=($A$7-13),1,0)+IF(K24=$K$166,1,0)*IF($F24=($A$7-14),1,0)+IF(K24=$K$167,1,0)*IF($F24&lt;($A$7-14),1,0)+IF(K24=$K$169,1,0)*IF($F24&lt;($A$7-13),1,0))*(IF($G24="F",1,0)+IF($G24="M",0,0))</f>
        <v>0</v>
      </c>
      <c r="AI24" s="42">
        <f>(IF(K24=$K$153,1,0)*IF($F24&lt;($A$7-6),1,0)+IF(K24=$K$157,1,0)*IF($F24&lt;($A$7-7),1,0)+IF(K24=$K$161,1,0)*IF($F24&lt;($A$7-8),1,0)+IF(K24=$K$165,1,0)*IF($F24&lt;($A$7-9),1,0)+IF(K24=$K$168,1,0)*IF($F24&lt;($A$7-10),1,0)+IF(K24=$K$169,1,0)*IF($F24&lt;($A$7-13),1,0))*(IF($G24="F",0,0)+IF($G24="M",1,0))</f>
        <v>0</v>
      </c>
      <c r="AJ24" s="42">
        <f>(IF(K24=$K$170,1,0)*IF($F24=($A$7-5),1,0)+IF(K24=$K$171,1,0)*IF($F24=($A$7-6),1,0)+IF(K24=$K$172,1,0)*IF($F24=($A$7-7),1,0)+IF(K24=$K$173,1,0)*IF($F24=($A$7-8),1,0)+IF(K24=$K$173,1,0)*IF($F24=($A$7-9),1,0)+IF(K24=$K$174,1,0)*IF($F24=($A$7-10),1,0)+IF(K24=$K$174,1,0)*IF($F24=($A$7-11),1,0)+IF(K24=$K$175,1,0)*IF($F24&lt;($A$7-11),1,0)+IF(K24=$K$176,1,0)*IF($F24=($A$7-5),1,0)+IF(K24=$K$177,1,0)*IF($F24=($A$7-6),1,0)+IF(K24=$K$178,1,0)*IF($F24=($A$7-7),1,0)+IF(K24=$K$179,1,0)*IF($F24=($A$7-8),1,0)+IF(K24=$K$179,1,0)*IF($F24=($A$7-9),1,0)+IF(K24=$K$180,1,0)*IF($F24=($A$7-10),1,0)+IF(K24=$K$180,1,0)*IF($F24=($A$7-11),1,0)+IF(K24=$K$181,1,0)*IF($F24=($A$7-12),1,0)+IF(K24=$K$181,1,0)*IF($F24=($A$7-13),1,0)+IF(K24=$K$182,1,0)*IF($F24&lt;($A$7-13),1,0)+IF(K24=$K$183,1,0)*IF($F24=($A$7-5),1,0)+IF(K24=$K$184,1,0)*IF($F24=($A$7-6),1,0)+IF(K24=$K$185,1,0)*IF($F24=($A$7-7),1,0)+IF(K24=$K$186,1,0)*IF($F24=($A$7-8),1,0)+IF(K24=$K$186,1,0)*IF($F24=($A$7-9),1,0)+IF(K24=$K$187,1,0)*IF($F24=($A$7-10),1,0)+IF(K24=$K$187,1,0)*IF($F24=($A$7-11),1,0)+IF(K24=$K$188,1,0)*IF($F24=($A$7-12),1,0)+IF(K24=$K$188,1,0)*IF($F24=($A$7-13),1,0)+IF(K24=$K$189,1,0)*IF($F24&lt;($A$7-13),1,0))*(IF($G24="F",1,0)+IF($G24="M",1,0))</f>
        <v>0</v>
      </c>
      <c r="AK24" s="42">
        <f>(IF(K24=$K$190,1,0)*IF($F24=($A$7-5),1,0)+IF(K24=$K$191,1,0)*IF($F24=($A$7-6),1,0)+IF(K24=$K$192,1,0)*IF($F24=($A$7-7),1,0)+IF(K24=$K$193,1,0)*IF($F24=($A$7-8),1,0)+IF(K24=$K$193,1,0)*IF($F24=($A$7-9),1,0)+IF(K24=$K$194,1,0)*IF($F24=($A$7-10),1,0)+IF(K24=$K$194,1,0)*IF($F24=($A$7-11),1,0)+IF(K24=$K$195,1,0)*IF($F24=($A$7-12),1,0)+IF(K24=$K$195,1,0)*IF($F24=($A$7-13),1,0)+IF(K24=$K$196,1,0)*IF($F24&lt;($A$7-13),1,0))*(IF($G24="F",1,0)+IF($G24="M",1,0))</f>
        <v>0</v>
      </c>
      <c r="AL24" s="28">
        <f>AM24+AN24+AO24+AP24+IF(B24="",1,0)</f>
        <v>1</v>
      </c>
      <c r="AM24" s="28">
        <f>(IF(B24=$J$69,1,0)*IF($F24=($A$7-8),1,0)+IF(B24=$J$70,1,0)*IF($F24=($A$7-9),1,0)+IF(B24=$J$72,1,0)*IF($F24=($A$7-10),1,0)+IF(B24=$J$74,1,0)*IF($F24=($A$7-11),1,0)+IF(B24=$J$76,1,0)*IF($F24=($A$7-12),1,0)+IF(B24=$J$78,1,0)*IF($F24=($A$7-13),1,0)+IF(B24=$J$80,1,0)*IF($F24=($A$7-14),1,0)+IF(B24=$J$80,1,0)*IF($F24=($A$7-15),1,0)+IF(B24=$J$81,1,0)*IF($F24=($A$7-16),1,0)+IF(B24=$J$82,1,0)*IF($F24=($A$7-17),1,0)+IF(B24=$J$82,1,0)*IF($F24=($A$7-18),1,0)+IF(B24=$J$83,1,0)*IF($F24&lt;($A$7-18),1,0))*(IF($G24="F",1,0)+IF($G24="M",1,0))</f>
        <v>0</v>
      </c>
      <c r="AN24" s="28">
        <f>(IF(B24=$J$84,1,0)*IF($F24=($A$7-14),1,0)+IF(B24=$J$84,1,0)*IF($F24=($A$7-15),1,0)+IF(B24=$J$85,1,0)*IF($F24=($A$7-14),1,0)+IF(B24=$J$86,1,0)*IF($F24=($A$7-15),1,0)+IF(B24=$J$87,1,0)*IF($F24=($A$7-16),1,0)+IF(B24=$J$88,1,0)*IF($F24=($A$7-17),1,0)+IF(B24=$J$88,1,0)*IF($F24=($A$7-18),1,0)+IF(B24=$J$89,1,0)*IF($F24&lt;($A$7-18),1,0))*(IF($G24="F",1,0)+IF($G24="M",1,0))</f>
        <v>0</v>
      </c>
      <c r="AO24" s="28">
        <f>(IF(B24=$J$71,1,0)*IF($F24=($A$7-10),1,0)+IF(B24=$J$73,1,0)*IF($F24=($A$7-11),1,0)+IF(B24=$J$75,1,0)*IF($F24=($A$7-12),1,0)+IF(B24=$J$77,1,0)*IF($F24=($A$7-13),1,0)+IF(B24=$J$79,1,0)*IF($F24=($A$7-14),1,0))*(IF($G24="F",1,0)+IF($G24="M",1,0))</f>
        <v>0</v>
      </c>
      <c r="AP24" s="28">
        <f>(IF(B24=$J$90,1,0)*IF($F24&lt;($A$7),1,0)+IF(B24=$J$91,1,0)*IF($F24&lt;($A$7),1,0)+IF(B24=$J$92,1,0)*IF($F24&lt;($A$7),1,0)+IF(B24=$J$94,1,0)*IF($F24&lt;($A$7),1,0)+IF(B24=$J$95,1,0)*IF($F24&lt;($A$7),1,0)+IF(B24=$J$96,1,0)*IF($F24&lt;($A$7),1,0)+IF(B24=$J$97,1,0)*IF($F24&lt;($A$7),1,0)+IF(B24=$J$98,1,0)*IF($F24&lt;($A$7),1,0)+IF(B24=$J$99,1,0)*IF($F24&lt;($A$7),1,0)+IF(B24=$J$100,1,0)*IF($F24&lt;($A$7),1,0)+IF(B24=$J$101,1,0)*IF($F24&lt;($A$7-14),1,0))*(IF($G24="F",1,0)+IF($G24="M",1,0))</f>
        <v>0</v>
      </c>
      <c r="AQ24" s="51">
        <f>AR24+AS24+AT24+IF(C24="",1,0)</f>
        <v>1</v>
      </c>
      <c r="AR24" s="51">
        <f>(IF(C24=$C$69,1,0)*IF($F24=($A$7-8),1,0)+IF(C24=$C$69,1,0)*IF($F24=($A$7-9),1,0)+IF(C24=$C$70,1,0)*IF($F24=($A$7-10),1,0)+IF(C24=$C$70,1,0)*IF($F24=($A$7-11),1,0)+IF(C24=$C$71,1,0)*IF($F24=($A$7-12),1,0)+IF(C24=$C$71,1,0)*IF($F24=($A$7-13),1,0)+IF(C24=$C$72,1,0)*IF($F24=($A$7-14),1,0)+IF(C24=$C$72,1,0)*IF($F24=($A$7-15),1,0)+IF(C24=$C$73,1,0)*IF($F24=($A$7-16),1,0)+IF(C24=$C$74,1,0)*IF($F24=($A$7-17),1,0)+IF(C24=$C$74,1,0)*IF($F24=($A$7-18),1,0)+IF(C24=$C$75,1,0)*IF($F24&lt;($A$7-18),1,0))*(IF($G24="F",1,0)+IF($G24="M",1,0))</f>
        <v>0</v>
      </c>
      <c r="AS24" s="52">
        <f>(IF(C24=$C$76,1,0)*IF($F24=($A$7-10),1,0)+IF(C24=$C$76,1,0)*IF($F24=($A$7-11),1,0)+IF(C24=$C$77,1,0)*IF($F24=($A$7-12),1,0)+IF(C24=$C$77,1,0)*IF($F24=($A$7-13),1,0)+IF(C24=$C$78,1,0)*IF($F24=($A$7-14),1,0)+IF(C24=$C$78,1,0)*IF($F24=($A$7-15),1,0)+IF(C24=$C$79,1,0)*IF($F24=($A$7-16),1,0)+IF(C24=$C$80,1,0)*IF($F24=($A$7-17),1,0)+IF(C24=$C$80,1,0)*IF($F24=($A$7-18),1,0)+IF(C24=$C$81,1,0)*IF($F24&lt;($A$7-18),1,0))*(IF($G24="F",1,0)+IF($G24="M",1,0))</f>
        <v>0</v>
      </c>
      <c r="AT24" s="52">
        <f>(IF(C24=$C$82,1,0)*IF($F24=($A$7-10),1,0)+IF(C24=$C$82,1,0)*IF($F24=($A$7-11),1,0)+IF(C24=$C$83,1,0)*IF($F24=($A$7-12),1,0)+IF(C24=$C$83,1,0)*IF($F24=($A$7-13),1,0)+IF(C24=$C$84,1,0)*IF($F24=($A$7-14),1,0)+IF(C24=$C$84,1,0)*IF($F24=($A$7-15),1,0)+IF(C24=$C$85,1,0)*IF($F24=($A$7-16),1,0)+IF(C24=$C$86,1,0)*IF($F24=($A$7-17),1,0)+IF(C24=$C$86,1,0)*IF($F24=($A$7-18),1,0)+IF(C24=$C$87,1,0)*IF($F24&lt;($A$7-18),1,0))*(IF($G24="F",1,0)+IF($G24="M",1,0))</f>
        <v>0</v>
      </c>
      <c r="AU24" s="56">
        <f>IF(C24=C$69,1,0)+IF(C24=C$70,1,0)+IF(C24=C$71,1,0)+IF(C24=C$72,1,0)+IF(C24=C$73,1,0)+IF(C24=C$74,1,0)+IF(C24=C$75,1,0)+(SUM(W24:AD24))</f>
        <v>0</v>
      </c>
      <c r="AV24" s="18">
        <f t="shared" si="16"/>
        <v>0</v>
      </c>
    </row>
    <row r="25" spans="1:48" ht="21.6" customHeight="1" x14ac:dyDescent="0.3">
      <c r="A25" s="16">
        <v>18</v>
      </c>
      <c r="B25" s="24"/>
      <c r="C25" s="32"/>
      <c r="D25" s="80"/>
      <c r="E25" s="81"/>
      <c r="F25" s="61"/>
      <c r="G25" s="2"/>
      <c r="H25" s="2"/>
      <c r="I25" s="22"/>
      <c r="J25" s="3"/>
      <c r="K25" s="4"/>
      <c r="L25" s="46"/>
      <c r="M25" s="4"/>
      <c r="P25" s="27">
        <f t="shared" si="0"/>
        <v>1</v>
      </c>
      <c r="Q25" s="36">
        <f>R25+V25+AF25+AJ25+AK25</f>
        <v>1</v>
      </c>
      <c r="R25" s="26">
        <f t="shared" si="1"/>
        <v>1</v>
      </c>
      <c r="S25" s="26">
        <f t="shared" si="2"/>
        <v>0</v>
      </c>
      <c r="T25" s="26">
        <f t="shared" si="3"/>
        <v>0</v>
      </c>
      <c r="U25" s="26">
        <f t="shared" si="4"/>
        <v>0</v>
      </c>
      <c r="V25" s="39">
        <f t="shared" si="5"/>
        <v>0</v>
      </c>
      <c r="W25" s="39">
        <f t="shared" si="6"/>
        <v>0</v>
      </c>
      <c r="X25" s="39">
        <f t="shared" si="7"/>
        <v>0</v>
      </c>
      <c r="Y25" s="39">
        <f t="shared" si="8"/>
        <v>0</v>
      </c>
      <c r="Z25" s="39">
        <f t="shared" si="9"/>
        <v>0</v>
      </c>
      <c r="AA25" s="39">
        <f t="shared" si="10"/>
        <v>0</v>
      </c>
      <c r="AB25" s="39">
        <f t="shared" si="11"/>
        <v>0</v>
      </c>
      <c r="AC25" s="41">
        <f t="shared" si="12"/>
        <v>0</v>
      </c>
      <c r="AD25" s="41">
        <f t="shared" si="13"/>
        <v>0</v>
      </c>
      <c r="AE25" s="41">
        <f t="shared" si="14"/>
        <v>0</v>
      </c>
      <c r="AF25" s="59">
        <f t="shared" si="15"/>
        <v>0</v>
      </c>
      <c r="AG25" s="42">
        <f>(IF(K25=$K$149,1,0)*IF($F25=($A$7-7),1,0)+IF(K25=$K$149,1,0)*IF($F25=($A$7-8),1,0)+IF(K25=$K$150,1,0)*IF($F25=($A$7-9),1,0)+IF(K25=$K$150,1,0)*IF($F25=($A$7-10),1,0)+IF(K25=$K$151,1,0)*IF($F25=($A$7-11),1,0)+IF(K25=$K$151,1,0)*IF($F25=($A$7-12),1,0)+IF(K25=$K$151,1,0)*IF($F25=($A$7-13),1,0)+IF(K25=$K$152,1,0)*IF($F25&lt;($A$7-13),1,0)+IF(K25=$K$154,1,0)*IF($F25=($A$7-8),1,0)+IF(K25=$K$154,1,0)*IF($F25=($A$7-9),1,0)+IF(K25=$K$154,1,0)*IF($F25=($A$7-10),1,0)+IF(K25=$K$155,1,0)*IF($F25=($A$7-11),1,0)+IF(K25=$K$155,1,0)*IF($F25=($A$7-12),1,0)+IF(K25=$K$155,1,0)*IF($F25=($A$7-13),1,0)+IF(K25=$K$156,1,0)*IF($F25&lt;($A$7-13),1,0)+IF(K25=$K$158,1,0)*IF($F25=($A$7-9),1,0)+IF(K25=$K$158,1,0)*IF($F25=($A$7-10),1,0)+IF(K25=$K$158,1,0)*IF($F25=($A$7-11),1,0)+IF(K25=$K$159,1,0)*IF($F25=($A$7-12),1,0)+IF(K25=$K$159,1,0)*IF($F25=($A$7-13),1,0)+IF(K25=$K$159,1,0)*IF($F25=($A$7-14),1,0)+IF(K25=$K$160,1,0)*IF($F25&lt;($A$7-14),1,0))*(IF($G25="F",1,0)+IF($G25="M",0,0))</f>
        <v>0</v>
      </c>
      <c r="AH25" s="42">
        <f>(IF(K25=$K$162,1,0)*IF($F25=($A$7-10),1,0)+IF(K25=$K$162,1,0)*IF($F25=($A$7-11),1,0)+IF(K25=$K$162,1,0)*IF($F25=($A$7-12),1,0)+IF(K25=$K$163,1,0)*IF($F25=($A$7-13),1,0)+IF(K25=$K$163,1,0)*IF($F25=($A$7-14),1,0)+IF(K25=$K$163,1,0)*IF($F25=($A$7-15),1,0)+IF(K25=$K$164,1,0)*IF($F25&lt;($A$7-15),1,0)+IF(K25=$K$166,1,0)*IF($F25=($A$7-11),1,0)+IF(K25=$K$166,1,0)*IF($F25=($A$7-12),1,0)+IF(K25=$K$166,1,0)*IF($F25=($A$7-13),1,0)+IF(K25=$K$166,1,0)*IF($F25=($A$7-14),1,0)+IF(K25=$K$167,1,0)*IF($F25&lt;($A$7-14),1,0)+IF(K25=$K$169,1,0)*IF($F25&lt;($A$7-13),1,0))*(IF($G25="F",1,0)+IF($G25="M",0,0))</f>
        <v>0</v>
      </c>
      <c r="AI25" s="42">
        <f>(IF(K25=$K$153,1,0)*IF($F25&lt;($A$7-6),1,0)+IF(K25=$K$157,1,0)*IF($F25&lt;($A$7-7),1,0)+IF(K25=$K$161,1,0)*IF($F25&lt;($A$7-8),1,0)+IF(K25=$K$165,1,0)*IF($F25&lt;($A$7-9),1,0)+IF(K25=$K$168,1,0)*IF($F25&lt;($A$7-10),1,0)+IF(K25=$K$169,1,0)*IF($F25&lt;($A$7-13),1,0))*(IF($G25="F",0,0)+IF($G25="M",1,0))</f>
        <v>0</v>
      </c>
      <c r="AJ25" s="42">
        <f>(IF(K25=$K$170,1,0)*IF($F25=($A$7-5),1,0)+IF(K25=$K$171,1,0)*IF($F25=($A$7-6),1,0)+IF(K25=$K$172,1,0)*IF($F25=($A$7-7),1,0)+IF(K25=$K$173,1,0)*IF($F25=($A$7-8),1,0)+IF(K25=$K$173,1,0)*IF($F25=($A$7-9),1,0)+IF(K25=$K$174,1,0)*IF($F25=($A$7-10),1,0)+IF(K25=$K$174,1,0)*IF($F25=($A$7-11),1,0)+IF(K25=$K$175,1,0)*IF($F25&lt;($A$7-11),1,0)+IF(K25=$K$176,1,0)*IF($F25=($A$7-5),1,0)+IF(K25=$K$177,1,0)*IF($F25=($A$7-6),1,0)+IF(K25=$K$178,1,0)*IF($F25=($A$7-7),1,0)+IF(K25=$K$179,1,0)*IF($F25=($A$7-8),1,0)+IF(K25=$K$179,1,0)*IF($F25=($A$7-9),1,0)+IF(K25=$K$180,1,0)*IF($F25=($A$7-10),1,0)+IF(K25=$K$180,1,0)*IF($F25=($A$7-11),1,0)+IF(K25=$K$181,1,0)*IF($F25=($A$7-12),1,0)+IF(K25=$K$181,1,0)*IF($F25=($A$7-13),1,0)+IF(K25=$K$182,1,0)*IF($F25&lt;($A$7-13),1,0)+IF(K25=$K$183,1,0)*IF($F25=($A$7-5),1,0)+IF(K25=$K$184,1,0)*IF($F25=($A$7-6),1,0)+IF(K25=$K$185,1,0)*IF($F25=($A$7-7),1,0)+IF(K25=$K$186,1,0)*IF($F25=($A$7-8),1,0)+IF(K25=$K$186,1,0)*IF($F25=($A$7-9),1,0)+IF(K25=$K$187,1,0)*IF($F25=($A$7-10),1,0)+IF(K25=$K$187,1,0)*IF($F25=($A$7-11),1,0)+IF(K25=$K$188,1,0)*IF($F25=($A$7-12),1,0)+IF(K25=$K$188,1,0)*IF($F25=($A$7-13),1,0)+IF(K25=$K$189,1,0)*IF($F25&lt;($A$7-13),1,0))*(IF($G25="F",1,0)+IF($G25="M",1,0))</f>
        <v>0</v>
      </c>
      <c r="AK25" s="42">
        <f>(IF(K25=$K$190,1,0)*IF($F25=($A$7-5),1,0)+IF(K25=$K$191,1,0)*IF($F25=($A$7-6),1,0)+IF(K25=$K$192,1,0)*IF($F25=($A$7-7),1,0)+IF(K25=$K$193,1,0)*IF($F25=($A$7-8),1,0)+IF(K25=$K$193,1,0)*IF($F25=($A$7-9),1,0)+IF(K25=$K$194,1,0)*IF($F25=($A$7-10),1,0)+IF(K25=$K$194,1,0)*IF($F25=($A$7-11),1,0)+IF(K25=$K$195,1,0)*IF($F25=($A$7-12),1,0)+IF(K25=$K$195,1,0)*IF($F25=($A$7-13),1,0)+IF(K25=$K$196,1,0)*IF($F25&lt;($A$7-13),1,0))*(IF($G25="F",1,0)+IF($G25="M",1,0))</f>
        <v>0</v>
      </c>
      <c r="AL25" s="28">
        <f>AM25+AN25+AO25+AP25+IF(B25="",1,0)</f>
        <v>1</v>
      </c>
      <c r="AM25" s="28">
        <f>(IF(B25=$J$69,1,0)*IF($F25=($A$7-8),1,0)+IF(B25=$J$70,1,0)*IF($F25=($A$7-9),1,0)+IF(B25=$J$72,1,0)*IF($F25=($A$7-10),1,0)+IF(B25=$J$74,1,0)*IF($F25=($A$7-11),1,0)+IF(B25=$J$76,1,0)*IF($F25=($A$7-12),1,0)+IF(B25=$J$78,1,0)*IF($F25=($A$7-13),1,0)+IF(B25=$J$80,1,0)*IF($F25=($A$7-14),1,0)+IF(B25=$J$80,1,0)*IF($F25=($A$7-15),1,0)+IF(B25=$J$81,1,0)*IF($F25=($A$7-16),1,0)+IF(B25=$J$82,1,0)*IF($F25=($A$7-17),1,0)+IF(B25=$J$82,1,0)*IF($F25=($A$7-18),1,0)+IF(B25=$J$83,1,0)*IF($F25&lt;($A$7-18),1,0))*(IF($G25="F",1,0)+IF($G25="M",1,0))</f>
        <v>0</v>
      </c>
      <c r="AN25" s="28">
        <f>(IF(B25=$J$84,1,0)*IF($F25=($A$7-14),1,0)+IF(B25=$J$84,1,0)*IF($F25=($A$7-15),1,0)+IF(B25=$J$85,1,0)*IF($F25=($A$7-14),1,0)+IF(B25=$J$86,1,0)*IF($F25=($A$7-15),1,0)+IF(B25=$J$87,1,0)*IF($F25=($A$7-16),1,0)+IF(B25=$J$88,1,0)*IF($F25=($A$7-17),1,0)+IF(B25=$J$88,1,0)*IF($F25=($A$7-18),1,0)+IF(B25=$J$89,1,0)*IF($F25&lt;($A$7-18),1,0))*(IF($G25="F",1,0)+IF($G25="M",1,0))</f>
        <v>0</v>
      </c>
      <c r="AO25" s="28">
        <f>(IF(B25=$J$71,1,0)*IF($F25=($A$7-10),1,0)+IF(B25=$J$73,1,0)*IF($F25=($A$7-11),1,0)+IF(B25=$J$75,1,0)*IF($F25=($A$7-12),1,0)+IF(B25=$J$77,1,0)*IF($F25=($A$7-13),1,0)+IF(B25=$J$79,1,0)*IF($F25=($A$7-14),1,0))*(IF($G25="F",1,0)+IF($G25="M",1,0))</f>
        <v>0</v>
      </c>
      <c r="AP25" s="28">
        <f>(IF(B25=$J$90,1,0)*IF($F25&lt;($A$7),1,0)+IF(B25=$J$91,1,0)*IF($F25&lt;($A$7),1,0)+IF(B25=$J$92,1,0)*IF($F25&lt;($A$7),1,0)+IF(B25=$J$94,1,0)*IF($F25&lt;($A$7),1,0)+IF(B25=$J$95,1,0)*IF($F25&lt;($A$7),1,0)+IF(B25=$J$96,1,0)*IF($F25&lt;($A$7),1,0)+IF(B25=$J$97,1,0)*IF($F25&lt;($A$7),1,0)+IF(B25=$J$98,1,0)*IF($F25&lt;($A$7),1,0)+IF(B25=$J$99,1,0)*IF($F25&lt;($A$7),1,0)+IF(B25=$J$100,1,0)*IF($F25&lt;($A$7),1,0)+IF(B25=$J$101,1,0)*IF($F25&lt;($A$7-14),1,0))*(IF($G25="F",1,0)+IF($G25="M",1,0))</f>
        <v>0</v>
      </c>
      <c r="AQ25" s="51">
        <f>AR25+AS25+AT25+IF(C25="",1,0)</f>
        <v>1</v>
      </c>
      <c r="AR25" s="51">
        <f>(IF(C25=$C$69,1,0)*IF($F25=($A$7-8),1,0)+IF(C25=$C$69,1,0)*IF($F25=($A$7-9),1,0)+IF(C25=$C$70,1,0)*IF($F25=($A$7-10),1,0)+IF(C25=$C$70,1,0)*IF($F25=($A$7-11),1,0)+IF(C25=$C$71,1,0)*IF($F25=($A$7-12),1,0)+IF(C25=$C$71,1,0)*IF($F25=($A$7-13),1,0)+IF(C25=$C$72,1,0)*IF($F25=($A$7-14),1,0)+IF(C25=$C$72,1,0)*IF($F25=($A$7-15),1,0)+IF(C25=$C$73,1,0)*IF($F25=($A$7-16),1,0)+IF(C25=$C$74,1,0)*IF($F25=($A$7-17),1,0)+IF(C25=$C$74,1,0)*IF($F25=($A$7-18),1,0)+IF(C25=$C$75,1,0)*IF($F25&lt;($A$7-18),1,0))*(IF($G25="F",1,0)+IF($G25="M",1,0))</f>
        <v>0</v>
      </c>
      <c r="AS25" s="52">
        <f>(IF(C25=$C$76,1,0)*IF($F25=($A$7-10),1,0)+IF(C25=$C$76,1,0)*IF($F25=($A$7-11),1,0)+IF(C25=$C$77,1,0)*IF($F25=($A$7-12),1,0)+IF(C25=$C$77,1,0)*IF($F25=($A$7-13),1,0)+IF(C25=$C$78,1,0)*IF($F25=($A$7-14),1,0)+IF(C25=$C$78,1,0)*IF($F25=($A$7-15),1,0)+IF(C25=$C$79,1,0)*IF($F25=($A$7-16),1,0)+IF(C25=$C$80,1,0)*IF($F25=($A$7-17),1,0)+IF(C25=$C$80,1,0)*IF($F25=($A$7-18),1,0)+IF(C25=$C$81,1,0)*IF($F25&lt;($A$7-18),1,0))*(IF($G25="F",1,0)+IF($G25="M",1,0))</f>
        <v>0</v>
      </c>
      <c r="AT25" s="52">
        <f>(IF(C25=$C$82,1,0)*IF($F25=($A$7-10),1,0)+IF(C25=$C$82,1,0)*IF($F25=($A$7-11),1,0)+IF(C25=$C$83,1,0)*IF($F25=($A$7-12),1,0)+IF(C25=$C$83,1,0)*IF($F25=($A$7-13),1,0)+IF(C25=$C$84,1,0)*IF($F25=($A$7-14),1,0)+IF(C25=$C$84,1,0)*IF($F25=($A$7-15),1,0)+IF(C25=$C$85,1,0)*IF($F25=($A$7-16),1,0)+IF(C25=$C$86,1,0)*IF($F25=($A$7-17),1,0)+IF(C25=$C$86,1,0)*IF($F25=($A$7-18),1,0)+IF(C25=$C$87,1,0)*IF($F25&lt;($A$7-18),1,0))*(IF($G25="F",1,0)+IF($G25="M",1,0))</f>
        <v>0</v>
      </c>
      <c r="AU25" s="56">
        <f>IF(C25=C$69,1,0)+IF(C25=C$70,1,0)+IF(C25=C$71,1,0)+IF(C25=C$72,1,0)+IF(C25=C$73,1,0)+IF(C25=C$74,1,0)+IF(C25=C$75,1,0)+(SUM(W25:AD25))</f>
        <v>0</v>
      </c>
      <c r="AV25" s="18">
        <f t="shared" si="16"/>
        <v>0</v>
      </c>
    </row>
    <row r="26" spans="1:48" ht="21.6" customHeight="1" x14ac:dyDescent="0.3">
      <c r="A26" s="16">
        <v>19</v>
      </c>
      <c r="B26" s="24"/>
      <c r="C26" s="32"/>
      <c r="D26" s="80"/>
      <c r="E26" s="81"/>
      <c r="F26" s="61"/>
      <c r="G26" s="2"/>
      <c r="H26" s="2"/>
      <c r="I26" s="22"/>
      <c r="J26" s="3"/>
      <c r="K26" s="4"/>
      <c r="L26" s="46"/>
      <c r="M26" s="4"/>
      <c r="P26" s="27">
        <f t="shared" si="0"/>
        <v>1</v>
      </c>
      <c r="Q26" s="36">
        <f>R26+V26+AF26+AJ26+AK26</f>
        <v>1</v>
      </c>
      <c r="R26" s="26">
        <f t="shared" si="1"/>
        <v>1</v>
      </c>
      <c r="S26" s="26">
        <f t="shared" si="2"/>
        <v>0</v>
      </c>
      <c r="T26" s="26">
        <f t="shared" si="3"/>
        <v>0</v>
      </c>
      <c r="U26" s="26">
        <f t="shared" si="4"/>
        <v>0</v>
      </c>
      <c r="V26" s="39">
        <f t="shared" si="5"/>
        <v>0</v>
      </c>
      <c r="W26" s="39">
        <f t="shared" si="6"/>
        <v>0</v>
      </c>
      <c r="X26" s="39">
        <f t="shared" si="7"/>
        <v>0</v>
      </c>
      <c r="Y26" s="39">
        <f t="shared" si="8"/>
        <v>0</v>
      </c>
      <c r="Z26" s="39">
        <f t="shared" si="9"/>
        <v>0</v>
      </c>
      <c r="AA26" s="39">
        <f t="shared" si="10"/>
        <v>0</v>
      </c>
      <c r="AB26" s="39">
        <f t="shared" si="11"/>
        <v>0</v>
      </c>
      <c r="AC26" s="41">
        <f t="shared" si="12"/>
        <v>0</v>
      </c>
      <c r="AD26" s="41">
        <f t="shared" si="13"/>
        <v>0</v>
      </c>
      <c r="AE26" s="41">
        <f t="shared" si="14"/>
        <v>0</v>
      </c>
      <c r="AF26" s="59">
        <f t="shared" si="15"/>
        <v>0</v>
      </c>
      <c r="AG26" s="42">
        <f>(IF(K26=$K$149,1,0)*IF($F26=($A$7-7),1,0)+IF(K26=$K$149,1,0)*IF($F26=($A$7-8),1,0)+IF(K26=$K$150,1,0)*IF($F26=($A$7-9),1,0)+IF(K26=$K$150,1,0)*IF($F26=($A$7-10),1,0)+IF(K26=$K$151,1,0)*IF($F26=($A$7-11),1,0)+IF(K26=$K$151,1,0)*IF($F26=($A$7-12),1,0)+IF(K26=$K$151,1,0)*IF($F26=($A$7-13),1,0)+IF(K26=$K$152,1,0)*IF($F26&lt;($A$7-13),1,0)+IF(K26=$K$154,1,0)*IF($F26=($A$7-8),1,0)+IF(K26=$K$154,1,0)*IF($F26=($A$7-9),1,0)+IF(K26=$K$154,1,0)*IF($F26=($A$7-10),1,0)+IF(K26=$K$155,1,0)*IF($F26=($A$7-11),1,0)+IF(K26=$K$155,1,0)*IF($F26=($A$7-12),1,0)+IF(K26=$K$155,1,0)*IF($F26=($A$7-13),1,0)+IF(K26=$K$156,1,0)*IF($F26&lt;($A$7-13),1,0)+IF(K26=$K$158,1,0)*IF($F26=($A$7-9),1,0)+IF(K26=$K$158,1,0)*IF($F26=($A$7-10),1,0)+IF(K26=$K$158,1,0)*IF($F26=($A$7-11),1,0)+IF(K26=$K$159,1,0)*IF($F26=($A$7-12),1,0)+IF(K26=$K$159,1,0)*IF($F26=($A$7-13),1,0)+IF(K26=$K$159,1,0)*IF($F26=($A$7-14),1,0)+IF(K26=$K$160,1,0)*IF($F26&lt;($A$7-14),1,0))*(IF($G26="F",1,0)+IF($G26="M",0,0))</f>
        <v>0</v>
      </c>
      <c r="AH26" s="42">
        <f>(IF(K26=$K$162,1,0)*IF($F26=($A$7-10),1,0)+IF(K26=$K$162,1,0)*IF($F26=($A$7-11),1,0)+IF(K26=$K$162,1,0)*IF($F26=($A$7-12),1,0)+IF(K26=$K$163,1,0)*IF($F26=($A$7-13),1,0)+IF(K26=$K$163,1,0)*IF($F26=($A$7-14),1,0)+IF(K26=$K$163,1,0)*IF($F26=($A$7-15),1,0)+IF(K26=$K$164,1,0)*IF($F26&lt;($A$7-15),1,0)+IF(K26=$K$166,1,0)*IF($F26=($A$7-11),1,0)+IF(K26=$K$166,1,0)*IF($F26=($A$7-12),1,0)+IF(K26=$K$166,1,0)*IF($F26=($A$7-13),1,0)+IF(K26=$K$166,1,0)*IF($F26=($A$7-14),1,0)+IF(K26=$K$167,1,0)*IF($F26&lt;($A$7-14),1,0)+IF(K26=$K$169,1,0)*IF($F26&lt;($A$7-13),1,0))*(IF($G26="F",1,0)+IF($G26="M",0,0))</f>
        <v>0</v>
      </c>
      <c r="AI26" s="42">
        <f>(IF(K26=$K$153,1,0)*IF($F26&lt;($A$7-6),1,0)+IF(K26=$K$157,1,0)*IF($F26&lt;($A$7-7),1,0)+IF(K26=$K$161,1,0)*IF($F26&lt;($A$7-8),1,0)+IF(K26=$K$165,1,0)*IF($F26&lt;($A$7-9),1,0)+IF(K26=$K$168,1,0)*IF($F26&lt;($A$7-10),1,0)+IF(K26=$K$169,1,0)*IF($F26&lt;($A$7-13),1,0))*(IF($G26="F",0,0)+IF($G26="M",1,0))</f>
        <v>0</v>
      </c>
      <c r="AJ26" s="42">
        <f>(IF(K26=$K$170,1,0)*IF($F26=($A$7-5),1,0)+IF(K26=$K$171,1,0)*IF($F26=($A$7-6),1,0)+IF(K26=$K$172,1,0)*IF($F26=($A$7-7),1,0)+IF(K26=$K$173,1,0)*IF($F26=($A$7-8),1,0)+IF(K26=$K$173,1,0)*IF($F26=($A$7-9),1,0)+IF(K26=$K$174,1,0)*IF($F26=($A$7-10),1,0)+IF(K26=$K$174,1,0)*IF($F26=($A$7-11),1,0)+IF(K26=$K$175,1,0)*IF($F26&lt;($A$7-11),1,0)+IF(K26=$K$176,1,0)*IF($F26=($A$7-5),1,0)+IF(K26=$K$177,1,0)*IF($F26=($A$7-6),1,0)+IF(K26=$K$178,1,0)*IF($F26=($A$7-7),1,0)+IF(K26=$K$179,1,0)*IF($F26=($A$7-8),1,0)+IF(K26=$K$179,1,0)*IF($F26=($A$7-9),1,0)+IF(K26=$K$180,1,0)*IF($F26=($A$7-10),1,0)+IF(K26=$K$180,1,0)*IF($F26=($A$7-11),1,0)+IF(K26=$K$181,1,0)*IF($F26=($A$7-12),1,0)+IF(K26=$K$181,1,0)*IF($F26=($A$7-13),1,0)+IF(K26=$K$182,1,0)*IF($F26&lt;($A$7-13),1,0)+IF(K26=$K$183,1,0)*IF($F26=($A$7-5),1,0)+IF(K26=$K$184,1,0)*IF($F26=($A$7-6),1,0)+IF(K26=$K$185,1,0)*IF($F26=($A$7-7),1,0)+IF(K26=$K$186,1,0)*IF($F26=($A$7-8),1,0)+IF(K26=$K$186,1,0)*IF($F26=($A$7-9),1,0)+IF(K26=$K$187,1,0)*IF($F26=($A$7-10),1,0)+IF(K26=$K$187,1,0)*IF($F26=($A$7-11),1,0)+IF(K26=$K$188,1,0)*IF($F26=($A$7-12),1,0)+IF(K26=$K$188,1,0)*IF($F26=($A$7-13),1,0)+IF(K26=$K$189,1,0)*IF($F26&lt;($A$7-13),1,0))*(IF($G26="F",1,0)+IF($G26="M",1,0))</f>
        <v>0</v>
      </c>
      <c r="AK26" s="42">
        <f>(IF(K26=$K$190,1,0)*IF($F26=($A$7-5),1,0)+IF(K26=$K$191,1,0)*IF($F26=($A$7-6),1,0)+IF(K26=$K$192,1,0)*IF($F26=($A$7-7),1,0)+IF(K26=$K$193,1,0)*IF($F26=($A$7-8),1,0)+IF(K26=$K$193,1,0)*IF($F26=($A$7-9),1,0)+IF(K26=$K$194,1,0)*IF($F26=($A$7-10),1,0)+IF(K26=$K$194,1,0)*IF($F26=($A$7-11),1,0)+IF(K26=$K$195,1,0)*IF($F26=($A$7-12),1,0)+IF(K26=$K$195,1,0)*IF($F26=($A$7-13),1,0)+IF(K26=$K$196,1,0)*IF($F26&lt;($A$7-13),1,0))*(IF($G26="F",1,0)+IF($G26="M",1,0))</f>
        <v>0</v>
      </c>
      <c r="AL26" s="28">
        <f>AM26+AN26+AO26+AP26+IF(B26="",1,0)</f>
        <v>1</v>
      </c>
      <c r="AM26" s="28">
        <f>(IF(B26=$J$69,1,0)*IF($F26=($A$7-8),1,0)+IF(B26=$J$70,1,0)*IF($F26=($A$7-9),1,0)+IF(B26=$J$72,1,0)*IF($F26=($A$7-10),1,0)+IF(B26=$J$74,1,0)*IF($F26=($A$7-11),1,0)+IF(B26=$J$76,1,0)*IF($F26=($A$7-12),1,0)+IF(B26=$J$78,1,0)*IF($F26=($A$7-13),1,0)+IF(B26=$J$80,1,0)*IF($F26=($A$7-14),1,0)+IF(B26=$J$80,1,0)*IF($F26=($A$7-15),1,0)+IF(B26=$J$81,1,0)*IF($F26=($A$7-16),1,0)+IF(B26=$J$82,1,0)*IF($F26=($A$7-17),1,0)+IF(B26=$J$82,1,0)*IF($F26=($A$7-18),1,0)+IF(B26=$J$83,1,0)*IF($F26&lt;($A$7-18),1,0))*(IF($G26="F",1,0)+IF($G26="M",1,0))</f>
        <v>0</v>
      </c>
      <c r="AN26" s="28">
        <f>(IF(B26=$J$84,1,0)*IF($F26=($A$7-14),1,0)+IF(B26=$J$84,1,0)*IF($F26=($A$7-15),1,0)+IF(B26=$J$85,1,0)*IF($F26=($A$7-14),1,0)+IF(B26=$J$86,1,0)*IF($F26=($A$7-15),1,0)+IF(B26=$J$87,1,0)*IF($F26=($A$7-16),1,0)+IF(B26=$J$88,1,0)*IF($F26=($A$7-17),1,0)+IF(B26=$J$88,1,0)*IF($F26=($A$7-18),1,0)+IF(B26=$J$89,1,0)*IF($F26&lt;($A$7-18),1,0))*(IF($G26="F",1,0)+IF($G26="M",1,0))</f>
        <v>0</v>
      </c>
      <c r="AO26" s="28">
        <f>(IF(B26=$J$71,1,0)*IF($F26=($A$7-10),1,0)+IF(B26=$J$73,1,0)*IF($F26=($A$7-11),1,0)+IF(B26=$J$75,1,0)*IF($F26=($A$7-12),1,0)+IF(B26=$J$77,1,0)*IF($F26=($A$7-13),1,0)+IF(B26=$J$79,1,0)*IF($F26=($A$7-14),1,0))*(IF($G26="F",1,0)+IF($G26="M",1,0))</f>
        <v>0</v>
      </c>
      <c r="AP26" s="28">
        <f>(IF(B26=$J$90,1,0)*IF($F26&lt;($A$7),1,0)+IF(B26=$J$91,1,0)*IF($F26&lt;($A$7),1,0)+IF(B26=$J$92,1,0)*IF($F26&lt;($A$7),1,0)+IF(B26=$J$94,1,0)*IF($F26&lt;($A$7),1,0)+IF(B26=$J$95,1,0)*IF($F26&lt;($A$7),1,0)+IF(B26=$J$96,1,0)*IF($F26&lt;($A$7),1,0)+IF(B26=$J$97,1,0)*IF($F26&lt;($A$7),1,0)+IF(B26=$J$98,1,0)*IF($F26&lt;($A$7),1,0)+IF(B26=$J$99,1,0)*IF($F26&lt;($A$7),1,0)+IF(B26=$J$100,1,0)*IF($F26&lt;($A$7),1,0)+IF(B26=$J$101,1,0)*IF($F26&lt;($A$7-14),1,0))*(IF($G26="F",1,0)+IF($G26="M",1,0))</f>
        <v>0</v>
      </c>
      <c r="AQ26" s="51">
        <f>AR26+AS26+AT26+IF(C26="",1,0)</f>
        <v>1</v>
      </c>
      <c r="AR26" s="51">
        <f>(IF(C26=$C$69,1,0)*IF($F26=($A$7-8),1,0)+IF(C26=$C$69,1,0)*IF($F26=($A$7-9),1,0)+IF(C26=$C$70,1,0)*IF($F26=($A$7-10),1,0)+IF(C26=$C$70,1,0)*IF($F26=($A$7-11),1,0)+IF(C26=$C$71,1,0)*IF($F26=($A$7-12),1,0)+IF(C26=$C$71,1,0)*IF($F26=($A$7-13),1,0)+IF(C26=$C$72,1,0)*IF($F26=($A$7-14),1,0)+IF(C26=$C$72,1,0)*IF($F26=($A$7-15),1,0)+IF(C26=$C$73,1,0)*IF($F26=($A$7-16),1,0)+IF(C26=$C$74,1,0)*IF($F26=($A$7-17),1,0)+IF(C26=$C$74,1,0)*IF($F26=($A$7-18),1,0)+IF(C26=$C$75,1,0)*IF($F26&lt;($A$7-18),1,0))*(IF($G26="F",1,0)+IF($G26="M",1,0))</f>
        <v>0</v>
      </c>
      <c r="AS26" s="52">
        <f>(IF(C26=$C$76,1,0)*IF($F26=($A$7-10),1,0)+IF(C26=$C$76,1,0)*IF($F26=($A$7-11),1,0)+IF(C26=$C$77,1,0)*IF($F26=($A$7-12),1,0)+IF(C26=$C$77,1,0)*IF($F26=($A$7-13),1,0)+IF(C26=$C$78,1,0)*IF($F26=($A$7-14),1,0)+IF(C26=$C$78,1,0)*IF($F26=($A$7-15),1,0)+IF(C26=$C$79,1,0)*IF($F26=($A$7-16),1,0)+IF(C26=$C$80,1,0)*IF($F26=($A$7-17),1,0)+IF(C26=$C$80,1,0)*IF($F26=($A$7-18),1,0)+IF(C26=$C$81,1,0)*IF($F26&lt;($A$7-18),1,0))*(IF($G26="F",1,0)+IF($G26="M",1,0))</f>
        <v>0</v>
      </c>
      <c r="AT26" s="52">
        <f>(IF(C26=$C$82,1,0)*IF($F26=($A$7-10),1,0)+IF(C26=$C$82,1,0)*IF($F26=($A$7-11),1,0)+IF(C26=$C$83,1,0)*IF($F26=($A$7-12),1,0)+IF(C26=$C$83,1,0)*IF($F26=($A$7-13),1,0)+IF(C26=$C$84,1,0)*IF($F26=($A$7-14),1,0)+IF(C26=$C$84,1,0)*IF($F26=($A$7-15),1,0)+IF(C26=$C$85,1,0)*IF($F26=($A$7-16),1,0)+IF(C26=$C$86,1,0)*IF($F26=($A$7-17),1,0)+IF(C26=$C$86,1,0)*IF($F26=($A$7-18),1,0)+IF(C26=$C$87,1,0)*IF($F26&lt;($A$7-18),1,0))*(IF($G26="F",1,0)+IF($G26="M",1,0))</f>
        <v>0</v>
      </c>
      <c r="AU26" s="56">
        <f>IF(C26=C$69,1,0)+IF(C26=C$70,1,0)+IF(C26=C$71,1,0)+IF(C26=C$72,1,0)+IF(C26=C$73,1,0)+IF(C26=C$74,1,0)+IF(C26=C$75,1,0)+(SUM(W26:AD26))</f>
        <v>0</v>
      </c>
      <c r="AV26" s="18">
        <f t="shared" si="16"/>
        <v>0</v>
      </c>
    </row>
    <row r="27" spans="1:48" ht="21.6" customHeight="1" thickBot="1" x14ac:dyDescent="0.35">
      <c r="A27" s="16">
        <v>20</v>
      </c>
      <c r="B27" s="24"/>
      <c r="C27" s="32"/>
      <c r="D27" s="80"/>
      <c r="E27" s="81"/>
      <c r="F27" s="2"/>
      <c r="G27" s="2"/>
      <c r="H27" s="2"/>
      <c r="I27" s="22"/>
      <c r="J27" s="3"/>
      <c r="K27" s="4"/>
      <c r="L27" s="47"/>
      <c r="M27" s="7"/>
      <c r="P27" s="27">
        <f t="shared" si="0"/>
        <v>1</v>
      </c>
      <c r="Q27" s="36">
        <f>R27+V27+AF27+AJ27+AK27</f>
        <v>1</v>
      </c>
      <c r="R27" s="26">
        <f t="shared" si="1"/>
        <v>1</v>
      </c>
      <c r="S27" s="26">
        <f t="shared" si="2"/>
        <v>0</v>
      </c>
      <c r="T27" s="26">
        <f t="shared" si="3"/>
        <v>0</v>
      </c>
      <c r="U27" s="26">
        <f t="shared" si="4"/>
        <v>0</v>
      </c>
      <c r="V27" s="39">
        <f t="shared" si="5"/>
        <v>0</v>
      </c>
      <c r="W27" s="39">
        <f t="shared" si="6"/>
        <v>0</v>
      </c>
      <c r="X27" s="39">
        <f t="shared" si="7"/>
        <v>0</v>
      </c>
      <c r="Y27" s="39">
        <f t="shared" si="8"/>
        <v>0</v>
      </c>
      <c r="Z27" s="39">
        <f t="shared" si="9"/>
        <v>0</v>
      </c>
      <c r="AA27" s="39">
        <f t="shared" si="10"/>
        <v>0</v>
      </c>
      <c r="AB27" s="39">
        <f t="shared" si="11"/>
        <v>0</v>
      </c>
      <c r="AC27" s="41">
        <f t="shared" si="12"/>
        <v>0</v>
      </c>
      <c r="AD27" s="41">
        <f t="shared" si="13"/>
        <v>0</v>
      </c>
      <c r="AE27" s="41">
        <f t="shared" si="14"/>
        <v>0</v>
      </c>
      <c r="AF27" s="59">
        <f t="shared" si="15"/>
        <v>0</v>
      </c>
      <c r="AG27" s="42">
        <f>(IF(K27=$K$149,1,0)*IF($F27=($A$7-7),1,0)+IF(K27=$K$149,1,0)*IF($F27=($A$7-8),1,0)+IF(K27=$K$150,1,0)*IF($F27=($A$7-9),1,0)+IF(K27=$K$150,1,0)*IF($F27=($A$7-10),1,0)+IF(K27=$K$151,1,0)*IF($F27=($A$7-11),1,0)+IF(K27=$K$151,1,0)*IF($F27=($A$7-12),1,0)+IF(K27=$K$151,1,0)*IF($F27=($A$7-13),1,0)+IF(K27=$K$152,1,0)*IF($F27&lt;($A$7-13),1,0)+IF(K27=$K$154,1,0)*IF($F27=($A$7-8),1,0)+IF(K27=$K$154,1,0)*IF($F27=($A$7-9),1,0)+IF(K27=$K$154,1,0)*IF($F27=($A$7-10),1,0)+IF(K27=$K$155,1,0)*IF($F27=($A$7-11),1,0)+IF(K27=$K$155,1,0)*IF($F27=($A$7-12),1,0)+IF(K27=$K$155,1,0)*IF($F27=($A$7-13),1,0)+IF(K27=$K$156,1,0)*IF($F27&lt;($A$7-13),1,0)+IF(K27=$K$158,1,0)*IF($F27=($A$7-9),1,0)+IF(K27=$K$158,1,0)*IF($F27=($A$7-10),1,0)+IF(K27=$K$158,1,0)*IF($F27=($A$7-11),1,0)+IF(K27=$K$159,1,0)*IF($F27=($A$7-12),1,0)+IF(K27=$K$159,1,0)*IF($F27=($A$7-13),1,0)+IF(K27=$K$159,1,0)*IF($F27=($A$7-14),1,0)+IF(K27=$K$160,1,0)*IF($F27&lt;($A$7-14),1,0))*(IF($G27="F",1,0)+IF($G27="M",0,0))</f>
        <v>0</v>
      </c>
      <c r="AH27" s="42">
        <f>(IF(K27=$K$162,1,0)*IF($F27=($A$7-10),1,0)+IF(K27=$K$162,1,0)*IF($F27=($A$7-11),1,0)+IF(K27=$K$162,1,0)*IF($F27=($A$7-12),1,0)+IF(K27=$K$163,1,0)*IF($F27=($A$7-13),1,0)+IF(K27=$K$163,1,0)*IF($F27=($A$7-14),1,0)+IF(K27=$K$163,1,0)*IF($F27=($A$7-15),1,0)+IF(K27=$K$164,1,0)*IF($F27&lt;($A$7-15),1,0)+IF(K27=$K$166,1,0)*IF($F27=($A$7-11),1,0)+IF(K27=$K$166,1,0)*IF($F27=($A$7-12),1,0)+IF(K27=$K$166,1,0)*IF($F27=($A$7-13),1,0)+IF(K27=$K$166,1,0)*IF($F27=($A$7-14),1,0)+IF(K27=$K$167,1,0)*IF($F27&lt;($A$7-14),1,0)+IF(K27=$K$169,1,0)*IF($F27&lt;($A$7-13),1,0))*(IF($G27="F",1,0)+IF($G27="M",0,0))</f>
        <v>0</v>
      </c>
      <c r="AI27" s="42">
        <f>(IF(K27=$K$153,1,0)*IF($F27&lt;($A$7-6),1,0)+IF(K27=$K$157,1,0)*IF($F27&lt;($A$7-7),1,0)+IF(K27=$K$161,1,0)*IF($F27&lt;($A$7-8),1,0)+IF(K27=$K$165,1,0)*IF($F27&lt;($A$7-9),1,0)+IF(K27=$K$168,1,0)*IF($F27&lt;($A$7-10),1,0)+IF(K27=$K$169,1,0)*IF($F27&lt;($A$7-13),1,0))*(IF($G27="F",0,0)+IF($G27="M",1,0))</f>
        <v>0</v>
      </c>
      <c r="AJ27" s="42">
        <f>(IF(K27=$K$170,1,0)*IF($F27=($A$7-5),1,0)+IF(K27=$K$171,1,0)*IF($F27=($A$7-6),1,0)+IF(K27=$K$172,1,0)*IF($F27=($A$7-7),1,0)+IF(K27=$K$173,1,0)*IF($F27=($A$7-8),1,0)+IF(K27=$K$173,1,0)*IF($F27=($A$7-9),1,0)+IF(K27=$K$174,1,0)*IF($F27=($A$7-10),1,0)+IF(K27=$K$174,1,0)*IF($F27=($A$7-11),1,0)+IF(K27=$K$175,1,0)*IF($F27&lt;($A$7-11),1,0)+IF(K27=$K$176,1,0)*IF($F27=($A$7-5),1,0)+IF(K27=$K$177,1,0)*IF($F27=($A$7-6),1,0)+IF(K27=$K$178,1,0)*IF($F27=($A$7-7),1,0)+IF(K27=$K$179,1,0)*IF($F27=($A$7-8),1,0)+IF(K27=$K$179,1,0)*IF($F27=($A$7-9),1,0)+IF(K27=$K$180,1,0)*IF($F27=($A$7-10),1,0)+IF(K27=$K$180,1,0)*IF($F27=($A$7-11),1,0)+IF(K27=$K$181,1,0)*IF($F27=($A$7-12),1,0)+IF(K27=$K$181,1,0)*IF($F27=($A$7-13),1,0)+IF(K27=$K$182,1,0)*IF($F27&lt;($A$7-13),1,0)+IF(K27=$K$183,1,0)*IF($F27=($A$7-5),1,0)+IF(K27=$K$184,1,0)*IF($F27=($A$7-6),1,0)+IF(K27=$K$185,1,0)*IF($F27=($A$7-7),1,0)+IF(K27=$K$186,1,0)*IF($F27=($A$7-8),1,0)+IF(K27=$K$186,1,0)*IF($F27=($A$7-9),1,0)+IF(K27=$K$187,1,0)*IF($F27=($A$7-10),1,0)+IF(K27=$K$187,1,0)*IF($F27=($A$7-11),1,0)+IF(K27=$K$188,1,0)*IF($F27=($A$7-12),1,0)+IF(K27=$K$188,1,0)*IF($F27=($A$7-13),1,0)+IF(K27=$K$189,1,0)*IF($F27&lt;($A$7-13),1,0))*(IF($G27="F",1,0)+IF($G27="M",1,0))</f>
        <v>0</v>
      </c>
      <c r="AK27" s="42">
        <f>(IF(K27=$K$190,1,0)*IF($F27=($A$7-5),1,0)+IF(K27=$K$191,1,0)*IF($F27=($A$7-6),1,0)+IF(K27=$K$192,1,0)*IF($F27=($A$7-7),1,0)+IF(K27=$K$193,1,0)*IF($F27=($A$7-8),1,0)+IF(K27=$K$193,1,0)*IF($F27=($A$7-9),1,0)+IF(K27=$K$194,1,0)*IF($F27=($A$7-10),1,0)+IF(K27=$K$194,1,0)*IF($F27=($A$7-11),1,0)+IF(K27=$K$195,1,0)*IF($F27=($A$7-12),1,0)+IF(K27=$K$195,1,0)*IF($F27=($A$7-13),1,0)+IF(K27=$K$196,1,0)*IF($F27&lt;($A$7-13),1,0))*(IF($G27="F",1,0)+IF($G27="M",1,0))</f>
        <v>0</v>
      </c>
      <c r="AL27" s="28">
        <f>AM27+AN27+AO27+AP27+IF(B27="",1,0)</f>
        <v>1</v>
      </c>
      <c r="AM27" s="28">
        <f>(IF(B27=$J$69,1,0)*IF($F27=($A$7-8),1,0)+IF(B27=$J$70,1,0)*IF($F27=($A$7-9),1,0)+IF(B27=$J$72,1,0)*IF($F27=($A$7-10),1,0)+IF(B27=$J$74,1,0)*IF($F27=($A$7-11),1,0)+IF(B27=$J$76,1,0)*IF($F27=($A$7-12),1,0)+IF(B27=$J$78,1,0)*IF($F27=($A$7-13),1,0)+IF(B27=$J$80,1,0)*IF($F27=($A$7-14),1,0)+IF(B27=$J$80,1,0)*IF($F27=($A$7-15),1,0)+IF(B27=$J$81,1,0)*IF($F27=($A$7-16),1,0)+IF(B27=$J$82,1,0)*IF($F27=($A$7-17),1,0)+IF(B27=$J$82,1,0)*IF($F27=($A$7-18),1,0)+IF(B27=$J$83,1,0)*IF($F27&lt;($A$7-18),1,0))*(IF($G27="F",1,0)+IF($G27="M",1,0))</f>
        <v>0</v>
      </c>
      <c r="AN27" s="28">
        <f>(IF(B27=$J$84,1,0)*IF($F27=($A$7-14),1,0)+IF(B27=$J$84,1,0)*IF($F27=($A$7-15),1,0)+IF(B27=$J$85,1,0)*IF($F27=($A$7-14),1,0)+IF(B27=$J$86,1,0)*IF($F27=($A$7-15),1,0)+IF(B27=$J$87,1,0)*IF($F27=($A$7-16),1,0)+IF(B27=$J$88,1,0)*IF($F27=($A$7-17),1,0)+IF(B27=$J$88,1,0)*IF($F27=($A$7-18),1,0)+IF(B27=$J$89,1,0)*IF($F27&lt;($A$7-18),1,0))*(IF($G27="F",1,0)+IF($G27="M",1,0))</f>
        <v>0</v>
      </c>
      <c r="AO27" s="28">
        <f>(IF(B27=$J$71,1,0)*IF($F27=($A$7-10),1,0)+IF(B27=$J$73,1,0)*IF($F27=($A$7-11),1,0)+IF(B27=$J$75,1,0)*IF($F27=($A$7-12),1,0)+IF(B27=$J$77,1,0)*IF($F27=($A$7-13),1,0)+IF(B27=$J$79,1,0)*IF($F27=($A$7-14),1,0))*(IF($G27="F",1,0)+IF($G27="M",1,0))</f>
        <v>0</v>
      </c>
      <c r="AP27" s="28">
        <f>(IF(B27=$J$90,1,0)*IF($F27&lt;($A$7),1,0)+IF(B27=$J$91,1,0)*IF($F27&lt;($A$7),1,0)+IF(B27=$J$92,1,0)*IF($F27&lt;($A$7),1,0)+IF(B27=$J$94,1,0)*IF($F27&lt;($A$7),1,0)+IF(B27=$J$95,1,0)*IF($F27&lt;($A$7),1,0)+IF(B27=$J$96,1,0)*IF($F27&lt;($A$7),1,0)+IF(B27=$J$97,1,0)*IF($F27&lt;($A$7),1,0)+IF(B27=$J$98,1,0)*IF($F27&lt;($A$7),1,0)+IF(B27=$J$99,1,0)*IF($F27&lt;($A$7),1,0)+IF(B27=$J$100,1,0)*IF($F27&lt;($A$7),1,0)+IF(B27=$J$101,1,0)*IF($F27&lt;($A$7-14),1,0))*(IF($G27="F",1,0)+IF($G27="M",1,0))</f>
        <v>0</v>
      </c>
      <c r="AQ27" s="51">
        <f>AR27+AS27+AT27+IF(C27="",1,0)</f>
        <v>1</v>
      </c>
      <c r="AR27" s="51">
        <f>(IF(C27=$C$69,1,0)*IF($F27=($A$7-8),1,0)+IF(C27=$C$69,1,0)*IF($F27=($A$7-9),1,0)+IF(C27=$C$70,1,0)*IF($F27=($A$7-10),1,0)+IF(C27=$C$70,1,0)*IF($F27=($A$7-11),1,0)+IF(C27=$C$71,1,0)*IF($F27=($A$7-12),1,0)+IF(C27=$C$71,1,0)*IF($F27=($A$7-13),1,0)+IF(C27=$C$72,1,0)*IF($F27=($A$7-14),1,0)+IF(C27=$C$72,1,0)*IF($F27=($A$7-15),1,0)+IF(C27=$C$73,1,0)*IF($F27=($A$7-16),1,0)+IF(C27=$C$74,1,0)*IF($F27=($A$7-17),1,0)+IF(C27=$C$74,1,0)*IF($F27=($A$7-18),1,0)+IF(C27=$C$75,1,0)*IF($F27&lt;($A$7-18),1,0))*(IF($G27="F",1,0)+IF($G27="M",1,0))</f>
        <v>0</v>
      </c>
      <c r="AS27" s="52">
        <f>(IF(C27=$C$76,1,0)*IF($F27=($A$7-10),1,0)+IF(C27=$C$76,1,0)*IF($F27=($A$7-11),1,0)+IF(C27=$C$77,1,0)*IF($F27=($A$7-12),1,0)+IF(C27=$C$77,1,0)*IF($F27=($A$7-13),1,0)+IF(C27=$C$78,1,0)*IF($F27=($A$7-14),1,0)+IF(C27=$C$78,1,0)*IF($F27=($A$7-15),1,0)+IF(C27=$C$79,1,0)*IF($F27=($A$7-16),1,0)+IF(C27=$C$80,1,0)*IF($F27=($A$7-17),1,0)+IF(C27=$C$80,1,0)*IF($F27=($A$7-18),1,0)+IF(C27=$C$81,1,0)*IF($F27&lt;($A$7-18),1,0))*(IF($G27="F",1,0)+IF($G27="M",1,0))</f>
        <v>0</v>
      </c>
      <c r="AT27" s="52">
        <f>(IF(C27=$C$82,1,0)*IF($F27=($A$7-10),1,0)+IF(C27=$C$82,1,0)*IF($F27=($A$7-11),1,0)+IF(C27=$C$83,1,0)*IF($F27=($A$7-12),1,0)+IF(C27=$C$83,1,0)*IF($F27=($A$7-13),1,0)+IF(C27=$C$84,1,0)*IF($F27=($A$7-14),1,0)+IF(C27=$C$84,1,0)*IF($F27=($A$7-15),1,0)+IF(C27=$C$85,1,0)*IF($F27=($A$7-16),1,0)+IF(C27=$C$86,1,0)*IF($F27=($A$7-17),1,0)+IF(C27=$C$86,1,0)*IF($F27=($A$7-18),1,0)+IF(C27=$C$87,1,0)*IF($F27&lt;($A$7-18),1,0))*(IF($G27="F",1,0)+IF($G27="M",1,0))</f>
        <v>0</v>
      </c>
      <c r="AU27" s="56">
        <f>IF(C27=C$69,1,0)+IF(C27=C$70,1,0)+IF(C27=C$71,1,0)+IF(C27=C$72,1,0)+IF(C27=C$73,1,0)+IF(C27=C$74,1,0)+IF(C27=C$75,1,0)+(SUM(W27:AD27))</f>
        <v>0</v>
      </c>
      <c r="AV27" s="18">
        <f t="shared" si="16"/>
        <v>0</v>
      </c>
    </row>
    <row r="28" spans="1:48" ht="21.6" customHeight="1" x14ac:dyDescent="0.3">
      <c r="A28" s="16">
        <v>21</v>
      </c>
      <c r="B28" s="24"/>
      <c r="C28" s="32"/>
      <c r="D28" s="80"/>
      <c r="E28" s="81"/>
      <c r="F28" s="2"/>
      <c r="G28" s="2"/>
      <c r="H28" s="2"/>
      <c r="I28" s="22"/>
      <c r="J28" s="3"/>
      <c r="K28" s="4"/>
      <c r="L28" s="45"/>
      <c r="M28" s="1"/>
      <c r="P28" s="27">
        <f t="shared" si="0"/>
        <v>1</v>
      </c>
      <c r="Q28" s="36">
        <f>R28+V28+AF28+AJ28+AK28</f>
        <v>1</v>
      </c>
      <c r="R28" s="26">
        <f t="shared" si="1"/>
        <v>1</v>
      </c>
      <c r="S28" s="26">
        <f t="shared" si="2"/>
        <v>0</v>
      </c>
      <c r="T28" s="26">
        <f t="shared" si="3"/>
        <v>0</v>
      </c>
      <c r="U28" s="26">
        <f t="shared" si="4"/>
        <v>0</v>
      </c>
      <c r="V28" s="39">
        <f t="shared" si="5"/>
        <v>0</v>
      </c>
      <c r="W28" s="39">
        <f t="shared" si="6"/>
        <v>0</v>
      </c>
      <c r="X28" s="39">
        <f t="shared" si="7"/>
        <v>0</v>
      </c>
      <c r="Y28" s="39">
        <f t="shared" si="8"/>
        <v>0</v>
      </c>
      <c r="Z28" s="39">
        <f t="shared" si="9"/>
        <v>0</v>
      </c>
      <c r="AA28" s="39">
        <f t="shared" si="10"/>
        <v>0</v>
      </c>
      <c r="AB28" s="39">
        <f t="shared" si="11"/>
        <v>0</v>
      </c>
      <c r="AC28" s="41">
        <f t="shared" si="12"/>
        <v>0</v>
      </c>
      <c r="AD28" s="41">
        <f t="shared" si="13"/>
        <v>0</v>
      </c>
      <c r="AE28" s="41">
        <f t="shared" si="14"/>
        <v>0</v>
      </c>
      <c r="AF28" s="59">
        <f t="shared" si="15"/>
        <v>0</v>
      </c>
      <c r="AG28" s="42">
        <f>(IF(K28=$K$149,1,0)*IF($F28=($A$7-7),1,0)+IF(K28=$K$149,1,0)*IF($F28=($A$7-8),1,0)+IF(K28=$K$150,1,0)*IF($F28=($A$7-9),1,0)+IF(K28=$K$150,1,0)*IF($F28=($A$7-10),1,0)+IF(K28=$K$151,1,0)*IF($F28=($A$7-11),1,0)+IF(K28=$K$151,1,0)*IF($F28=($A$7-12),1,0)+IF(K28=$K$151,1,0)*IF($F28=($A$7-13),1,0)+IF(K28=$K$152,1,0)*IF($F28&lt;($A$7-13),1,0)+IF(K28=$K$154,1,0)*IF($F28=($A$7-8),1,0)+IF(K28=$K$154,1,0)*IF($F28=($A$7-9),1,0)+IF(K28=$K$154,1,0)*IF($F28=($A$7-10),1,0)+IF(K28=$K$155,1,0)*IF($F28=($A$7-11),1,0)+IF(K28=$K$155,1,0)*IF($F28=($A$7-12),1,0)+IF(K28=$K$155,1,0)*IF($F28=($A$7-13),1,0)+IF(K28=$K$156,1,0)*IF($F28&lt;($A$7-13),1,0)+IF(K28=$K$158,1,0)*IF($F28=($A$7-9),1,0)+IF(K28=$K$158,1,0)*IF($F28=($A$7-10),1,0)+IF(K28=$K$158,1,0)*IF($F28=($A$7-11),1,0)+IF(K28=$K$159,1,0)*IF($F28=($A$7-12),1,0)+IF(K28=$K$159,1,0)*IF($F28=($A$7-13),1,0)+IF(K28=$K$159,1,0)*IF($F28=($A$7-14),1,0)+IF(K28=$K$160,1,0)*IF($F28&lt;($A$7-14),1,0))*(IF($G28="F",1,0)+IF($G28="M",0,0))</f>
        <v>0</v>
      </c>
      <c r="AH28" s="42">
        <f>(IF(K28=$K$162,1,0)*IF($F28=($A$7-10),1,0)+IF(K28=$K$162,1,0)*IF($F28=($A$7-11),1,0)+IF(K28=$K$162,1,0)*IF($F28=($A$7-12),1,0)+IF(K28=$K$163,1,0)*IF($F28=($A$7-13),1,0)+IF(K28=$K$163,1,0)*IF($F28=($A$7-14),1,0)+IF(K28=$K$163,1,0)*IF($F28=($A$7-15),1,0)+IF(K28=$K$164,1,0)*IF($F28&lt;($A$7-15),1,0)+IF(K28=$K$166,1,0)*IF($F28=($A$7-11),1,0)+IF(K28=$K$166,1,0)*IF($F28=($A$7-12),1,0)+IF(K28=$K$166,1,0)*IF($F28=($A$7-13),1,0)+IF(K28=$K$166,1,0)*IF($F28=($A$7-14),1,0)+IF(K28=$K$167,1,0)*IF($F28&lt;($A$7-14),1,0)+IF(K28=$K$169,1,0)*IF($F28&lt;($A$7-13),1,0))*(IF($G28="F",1,0)+IF($G28="M",0,0))</f>
        <v>0</v>
      </c>
      <c r="AI28" s="42">
        <f>(IF(K28=$K$153,1,0)*IF($F28&lt;($A$7-6),1,0)+IF(K28=$K$157,1,0)*IF($F28&lt;($A$7-7),1,0)+IF(K28=$K$161,1,0)*IF($F28&lt;($A$7-8),1,0)+IF(K28=$K$165,1,0)*IF($F28&lt;($A$7-9),1,0)+IF(K28=$K$168,1,0)*IF($F28&lt;($A$7-10),1,0)+IF(K28=$K$169,1,0)*IF($F28&lt;($A$7-13),1,0))*(IF($G28="F",0,0)+IF($G28="M",1,0))</f>
        <v>0</v>
      </c>
      <c r="AJ28" s="42">
        <f>(IF(K28=$K$170,1,0)*IF($F28=($A$7-5),1,0)+IF(K28=$K$171,1,0)*IF($F28=($A$7-6),1,0)+IF(K28=$K$172,1,0)*IF($F28=($A$7-7),1,0)+IF(K28=$K$173,1,0)*IF($F28=($A$7-8),1,0)+IF(K28=$K$173,1,0)*IF($F28=($A$7-9),1,0)+IF(K28=$K$174,1,0)*IF($F28=($A$7-10),1,0)+IF(K28=$K$174,1,0)*IF($F28=($A$7-11),1,0)+IF(K28=$K$175,1,0)*IF($F28&lt;($A$7-11),1,0)+IF(K28=$K$176,1,0)*IF($F28=($A$7-5),1,0)+IF(K28=$K$177,1,0)*IF($F28=($A$7-6),1,0)+IF(K28=$K$178,1,0)*IF($F28=($A$7-7),1,0)+IF(K28=$K$179,1,0)*IF($F28=($A$7-8),1,0)+IF(K28=$K$179,1,0)*IF($F28=($A$7-9),1,0)+IF(K28=$K$180,1,0)*IF($F28=($A$7-10),1,0)+IF(K28=$K$180,1,0)*IF($F28=($A$7-11),1,0)+IF(K28=$K$181,1,0)*IF($F28=($A$7-12),1,0)+IF(K28=$K$181,1,0)*IF($F28=($A$7-13),1,0)+IF(K28=$K$182,1,0)*IF($F28&lt;($A$7-13),1,0)+IF(K28=$K$183,1,0)*IF($F28=($A$7-5),1,0)+IF(K28=$K$184,1,0)*IF($F28=($A$7-6),1,0)+IF(K28=$K$185,1,0)*IF($F28=($A$7-7),1,0)+IF(K28=$K$186,1,0)*IF($F28=($A$7-8),1,0)+IF(K28=$K$186,1,0)*IF($F28=($A$7-9),1,0)+IF(K28=$K$187,1,0)*IF($F28=($A$7-10),1,0)+IF(K28=$K$187,1,0)*IF($F28=($A$7-11),1,0)+IF(K28=$K$188,1,0)*IF($F28=($A$7-12),1,0)+IF(K28=$K$188,1,0)*IF($F28=($A$7-13),1,0)+IF(K28=$K$189,1,0)*IF($F28&lt;($A$7-13),1,0))*(IF($G28="F",1,0)+IF($G28="M",1,0))</f>
        <v>0</v>
      </c>
      <c r="AK28" s="42">
        <f>(IF(K28=$K$190,1,0)*IF($F28=($A$7-5),1,0)+IF(K28=$K$191,1,0)*IF($F28=($A$7-6),1,0)+IF(K28=$K$192,1,0)*IF($F28=($A$7-7),1,0)+IF(K28=$K$193,1,0)*IF($F28=($A$7-8),1,0)+IF(K28=$K$193,1,0)*IF($F28=($A$7-9),1,0)+IF(K28=$K$194,1,0)*IF($F28=($A$7-10),1,0)+IF(K28=$K$194,1,0)*IF($F28=($A$7-11),1,0)+IF(K28=$K$195,1,0)*IF($F28=($A$7-12),1,0)+IF(K28=$K$195,1,0)*IF($F28=($A$7-13),1,0)+IF(K28=$K$196,1,0)*IF($F28&lt;($A$7-13),1,0))*(IF($G28="F",1,0)+IF($G28="M",1,0))</f>
        <v>0</v>
      </c>
      <c r="AL28" s="28">
        <f>AM28+AN28+AO28+AP28+IF(B28="",1,0)</f>
        <v>1</v>
      </c>
      <c r="AM28" s="28">
        <f>(IF(B28=$J$69,1,0)*IF($F28=($A$7-8),1,0)+IF(B28=$J$70,1,0)*IF($F28=($A$7-9),1,0)+IF(B28=$J$72,1,0)*IF($F28=($A$7-10),1,0)+IF(B28=$J$74,1,0)*IF($F28=($A$7-11),1,0)+IF(B28=$J$76,1,0)*IF($F28=($A$7-12),1,0)+IF(B28=$J$78,1,0)*IF($F28=($A$7-13),1,0)+IF(B28=$J$80,1,0)*IF($F28=($A$7-14),1,0)+IF(B28=$J$80,1,0)*IF($F28=($A$7-15),1,0)+IF(B28=$J$81,1,0)*IF($F28=($A$7-16),1,0)+IF(B28=$J$82,1,0)*IF($F28=($A$7-17),1,0)+IF(B28=$J$82,1,0)*IF($F28=($A$7-18),1,0)+IF(B28=$J$83,1,0)*IF($F28&lt;($A$7-18),1,0))*(IF($G28="F",1,0)+IF($G28="M",1,0))</f>
        <v>0</v>
      </c>
      <c r="AN28" s="28">
        <f>(IF(B28=$J$84,1,0)*IF($F28=($A$7-14),1,0)+IF(B28=$J$84,1,0)*IF($F28=($A$7-15),1,0)+IF(B28=$J$85,1,0)*IF($F28=($A$7-14),1,0)+IF(B28=$J$86,1,0)*IF($F28=($A$7-15),1,0)+IF(B28=$J$87,1,0)*IF($F28=($A$7-16),1,0)+IF(B28=$J$88,1,0)*IF($F28=($A$7-17),1,0)+IF(B28=$J$88,1,0)*IF($F28=($A$7-18),1,0)+IF(B28=$J$89,1,0)*IF($F28&lt;($A$7-18),1,0))*(IF($G28="F",1,0)+IF($G28="M",1,0))</f>
        <v>0</v>
      </c>
      <c r="AO28" s="28">
        <f>(IF(B28=$J$71,1,0)*IF($F28=($A$7-10),1,0)+IF(B28=$J$73,1,0)*IF($F28=($A$7-11),1,0)+IF(B28=$J$75,1,0)*IF($F28=($A$7-12),1,0)+IF(B28=$J$77,1,0)*IF($F28=($A$7-13),1,0)+IF(B28=$J$79,1,0)*IF($F28=($A$7-14),1,0))*(IF($G28="F",1,0)+IF($G28="M",1,0))</f>
        <v>0</v>
      </c>
      <c r="AP28" s="28">
        <f>(IF(B28=$J$90,1,0)*IF($F28&lt;($A$7),1,0)+IF(B28=$J$91,1,0)*IF($F28&lt;($A$7),1,0)+IF(B28=$J$92,1,0)*IF($F28&lt;($A$7),1,0)+IF(B28=$J$94,1,0)*IF($F28&lt;($A$7),1,0)+IF(B28=$J$95,1,0)*IF($F28&lt;($A$7),1,0)+IF(B28=$J$96,1,0)*IF($F28&lt;($A$7),1,0)+IF(B28=$J$97,1,0)*IF($F28&lt;($A$7),1,0)+IF(B28=$J$98,1,0)*IF($F28&lt;($A$7),1,0)+IF(B28=$J$99,1,0)*IF($F28&lt;($A$7),1,0)+IF(B28=$J$100,1,0)*IF($F28&lt;($A$7),1,0)+IF(B28=$J$101,1,0)*IF($F28&lt;($A$7-14),1,0))*(IF($G28="F",1,0)+IF($G28="M",1,0))</f>
        <v>0</v>
      </c>
      <c r="AQ28" s="51">
        <f>AR28+AS28+AT28+IF(C28="",1,0)</f>
        <v>1</v>
      </c>
      <c r="AR28" s="51">
        <f>(IF(C28=$C$69,1,0)*IF($F28=($A$7-8),1,0)+IF(C28=$C$69,1,0)*IF($F28=($A$7-9),1,0)+IF(C28=$C$70,1,0)*IF($F28=($A$7-10),1,0)+IF(C28=$C$70,1,0)*IF($F28=($A$7-11),1,0)+IF(C28=$C$71,1,0)*IF($F28=($A$7-12),1,0)+IF(C28=$C$71,1,0)*IF($F28=($A$7-13),1,0)+IF(C28=$C$72,1,0)*IF($F28=($A$7-14),1,0)+IF(C28=$C$72,1,0)*IF($F28=($A$7-15),1,0)+IF(C28=$C$73,1,0)*IF($F28=($A$7-16),1,0)+IF(C28=$C$74,1,0)*IF($F28=($A$7-17),1,0)+IF(C28=$C$74,1,0)*IF($F28=($A$7-18),1,0)+IF(C28=$C$75,1,0)*IF($F28&lt;($A$7-18),1,0))*(IF($G28="F",1,0)+IF($G28="M",1,0))</f>
        <v>0</v>
      </c>
      <c r="AS28" s="52">
        <f>(IF(C28=$C$76,1,0)*IF($F28=($A$7-10),1,0)+IF(C28=$C$76,1,0)*IF($F28=($A$7-11),1,0)+IF(C28=$C$77,1,0)*IF($F28=($A$7-12),1,0)+IF(C28=$C$77,1,0)*IF($F28=($A$7-13),1,0)+IF(C28=$C$78,1,0)*IF($F28=($A$7-14),1,0)+IF(C28=$C$78,1,0)*IF($F28=($A$7-15),1,0)+IF(C28=$C$79,1,0)*IF($F28=($A$7-16),1,0)+IF(C28=$C$80,1,0)*IF($F28=($A$7-17),1,0)+IF(C28=$C$80,1,0)*IF($F28=($A$7-18),1,0)+IF(C28=$C$81,1,0)*IF($F28&lt;($A$7-18),1,0))*(IF($G28="F",1,0)+IF($G28="M",1,0))</f>
        <v>0</v>
      </c>
      <c r="AT28" s="52">
        <f>(IF(C28=$C$82,1,0)*IF($F28=($A$7-10),1,0)+IF(C28=$C$82,1,0)*IF($F28=($A$7-11),1,0)+IF(C28=$C$83,1,0)*IF($F28=($A$7-12),1,0)+IF(C28=$C$83,1,0)*IF($F28=($A$7-13),1,0)+IF(C28=$C$84,1,0)*IF($F28=($A$7-14),1,0)+IF(C28=$C$84,1,0)*IF($F28=($A$7-15),1,0)+IF(C28=$C$85,1,0)*IF($F28=($A$7-16),1,0)+IF(C28=$C$86,1,0)*IF($F28=($A$7-17),1,0)+IF(C28=$C$86,1,0)*IF($F28=($A$7-18),1,0)+IF(C28=$C$87,1,0)*IF($F28&lt;($A$7-18),1,0))*(IF($G28="F",1,0)+IF($G28="M",1,0))</f>
        <v>0</v>
      </c>
      <c r="AU28" s="56">
        <f>IF(C28=C$69,1,0)+IF(C28=C$70,1,0)+IF(C28=C$71,1,0)+IF(C28=C$72,1,0)+IF(C28=C$73,1,0)+IF(C28=C$74,1,0)+IF(C28=C$75,1,0)+(SUM(W28:AD28))</f>
        <v>0</v>
      </c>
      <c r="AV28" s="18">
        <f t="shared" si="16"/>
        <v>0</v>
      </c>
    </row>
    <row r="29" spans="1:48" ht="21.6" customHeight="1" x14ac:dyDescent="0.3">
      <c r="A29" s="16">
        <v>22</v>
      </c>
      <c r="B29" s="24"/>
      <c r="C29" s="32"/>
      <c r="D29" s="80"/>
      <c r="E29" s="81"/>
      <c r="F29" s="61"/>
      <c r="G29" s="2"/>
      <c r="H29" s="2"/>
      <c r="I29" s="22"/>
      <c r="J29" s="3"/>
      <c r="K29" s="4"/>
      <c r="L29" s="46"/>
      <c r="M29" s="4"/>
      <c r="P29" s="27">
        <f t="shared" si="0"/>
        <v>1</v>
      </c>
      <c r="Q29" s="36">
        <f>R29+V29+AF29+AJ29+AK29</f>
        <v>1</v>
      </c>
      <c r="R29" s="26">
        <f t="shared" si="1"/>
        <v>1</v>
      </c>
      <c r="S29" s="26">
        <f t="shared" si="2"/>
        <v>0</v>
      </c>
      <c r="T29" s="26">
        <f t="shared" si="3"/>
        <v>0</v>
      </c>
      <c r="U29" s="26">
        <f t="shared" si="4"/>
        <v>0</v>
      </c>
      <c r="V29" s="39">
        <f t="shared" si="5"/>
        <v>0</v>
      </c>
      <c r="W29" s="39">
        <f t="shared" si="6"/>
        <v>0</v>
      </c>
      <c r="X29" s="39">
        <f t="shared" si="7"/>
        <v>0</v>
      </c>
      <c r="Y29" s="39">
        <f t="shared" si="8"/>
        <v>0</v>
      </c>
      <c r="Z29" s="39">
        <f t="shared" si="9"/>
        <v>0</v>
      </c>
      <c r="AA29" s="39">
        <f t="shared" si="10"/>
        <v>0</v>
      </c>
      <c r="AB29" s="39">
        <f t="shared" si="11"/>
        <v>0</v>
      </c>
      <c r="AC29" s="41">
        <f t="shared" si="12"/>
        <v>0</v>
      </c>
      <c r="AD29" s="41">
        <f t="shared" si="13"/>
        <v>0</v>
      </c>
      <c r="AE29" s="41">
        <f t="shared" si="14"/>
        <v>0</v>
      </c>
      <c r="AF29" s="59">
        <f t="shared" si="15"/>
        <v>0</v>
      </c>
      <c r="AG29" s="42">
        <f>(IF(K29=$K$149,1,0)*IF($F29=($A$7-7),1,0)+IF(K29=$K$149,1,0)*IF($F29=($A$7-8),1,0)+IF(K29=$K$150,1,0)*IF($F29=($A$7-9),1,0)+IF(K29=$K$150,1,0)*IF($F29=($A$7-10),1,0)+IF(K29=$K$151,1,0)*IF($F29=($A$7-11),1,0)+IF(K29=$K$151,1,0)*IF($F29=($A$7-12),1,0)+IF(K29=$K$151,1,0)*IF($F29=($A$7-13),1,0)+IF(K29=$K$152,1,0)*IF($F29&lt;($A$7-13),1,0)+IF(K29=$K$154,1,0)*IF($F29=($A$7-8),1,0)+IF(K29=$K$154,1,0)*IF($F29=($A$7-9),1,0)+IF(K29=$K$154,1,0)*IF($F29=($A$7-10),1,0)+IF(K29=$K$155,1,0)*IF($F29=($A$7-11),1,0)+IF(K29=$K$155,1,0)*IF($F29=($A$7-12),1,0)+IF(K29=$K$155,1,0)*IF($F29=($A$7-13),1,0)+IF(K29=$K$156,1,0)*IF($F29&lt;($A$7-13),1,0)+IF(K29=$K$158,1,0)*IF($F29=($A$7-9),1,0)+IF(K29=$K$158,1,0)*IF($F29=($A$7-10),1,0)+IF(K29=$K$158,1,0)*IF($F29=($A$7-11),1,0)+IF(K29=$K$159,1,0)*IF($F29=($A$7-12),1,0)+IF(K29=$K$159,1,0)*IF($F29=($A$7-13),1,0)+IF(K29=$K$159,1,0)*IF($F29=($A$7-14),1,0)+IF(K29=$K$160,1,0)*IF($F29&lt;($A$7-14),1,0))*(IF($G29="F",1,0)+IF($G29="M",0,0))</f>
        <v>0</v>
      </c>
      <c r="AH29" s="42">
        <f>(IF(K29=$K$162,1,0)*IF($F29=($A$7-10),1,0)+IF(K29=$K$162,1,0)*IF($F29=($A$7-11),1,0)+IF(K29=$K$162,1,0)*IF($F29=($A$7-12),1,0)+IF(K29=$K$163,1,0)*IF($F29=($A$7-13),1,0)+IF(K29=$K$163,1,0)*IF($F29=($A$7-14),1,0)+IF(K29=$K$163,1,0)*IF($F29=($A$7-15),1,0)+IF(K29=$K$164,1,0)*IF($F29&lt;($A$7-15),1,0)+IF(K29=$K$166,1,0)*IF($F29=($A$7-11),1,0)+IF(K29=$K$166,1,0)*IF($F29=($A$7-12),1,0)+IF(K29=$K$166,1,0)*IF($F29=($A$7-13),1,0)+IF(K29=$K$166,1,0)*IF($F29=($A$7-14),1,0)+IF(K29=$K$167,1,0)*IF($F29&lt;($A$7-14),1,0)+IF(K29=$K$169,1,0)*IF($F29&lt;($A$7-13),1,0))*(IF($G29="F",1,0)+IF($G29="M",0,0))</f>
        <v>0</v>
      </c>
      <c r="AI29" s="42">
        <f>(IF(K29=$K$153,1,0)*IF($F29&lt;($A$7-6),1,0)+IF(K29=$K$157,1,0)*IF($F29&lt;($A$7-7),1,0)+IF(K29=$K$161,1,0)*IF($F29&lt;($A$7-8),1,0)+IF(K29=$K$165,1,0)*IF($F29&lt;($A$7-9),1,0)+IF(K29=$K$168,1,0)*IF($F29&lt;($A$7-10),1,0)+IF(K29=$K$169,1,0)*IF($F29&lt;($A$7-13),1,0))*(IF($G29="F",0,0)+IF($G29="M",1,0))</f>
        <v>0</v>
      </c>
      <c r="AJ29" s="42">
        <f>(IF(K29=$K$170,1,0)*IF($F29=($A$7-5),1,0)+IF(K29=$K$171,1,0)*IF($F29=($A$7-6),1,0)+IF(K29=$K$172,1,0)*IF($F29=($A$7-7),1,0)+IF(K29=$K$173,1,0)*IF($F29=($A$7-8),1,0)+IF(K29=$K$173,1,0)*IF($F29=($A$7-9),1,0)+IF(K29=$K$174,1,0)*IF($F29=($A$7-10),1,0)+IF(K29=$K$174,1,0)*IF($F29=($A$7-11),1,0)+IF(K29=$K$175,1,0)*IF($F29&lt;($A$7-11),1,0)+IF(K29=$K$176,1,0)*IF($F29=($A$7-5),1,0)+IF(K29=$K$177,1,0)*IF($F29=($A$7-6),1,0)+IF(K29=$K$178,1,0)*IF($F29=($A$7-7),1,0)+IF(K29=$K$179,1,0)*IF($F29=($A$7-8),1,0)+IF(K29=$K$179,1,0)*IF($F29=($A$7-9),1,0)+IF(K29=$K$180,1,0)*IF($F29=($A$7-10),1,0)+IF(K29=$K$180,1,0)*IF($F29=($A$7-11),1,0)+IF(K29=$K$181,1,0)*IF($F29=($A$7-12),1,0)+IF(K29=$K$181,1,0)*IF($F29=($A$7-13),1,0)+IF(K29=$K$182,1,0)*IF($F29&lt;($A$7-13),1,0)+IF(K29=$K$183,1,0)*IF($F29=($A$7-5),1,0)+IF(K29=$K$184,1,0)*IF($F29=($A$7-6),1,0)+IF(K29=$K$185,1,0)*IF($F29=($A$7-7),1,0)+IF(K29=$K$186,1,0)*IF($F29=($A$7-8),1,0)+IF(K29=$K$186,1,0)*IF($F29=($A$7-9),1,0)+IF(K29=$K$187,1,0)*IF($F29=($A$7-10),1,0)+IF(K29=$K$187,1,0)*IF($F29=($A$7-11),1,0)+IF(K29=$K$188,1,0)*IF($F29=($A$7-12),1,0)+IF(K29=$K$188,1,0)*IF($F29=($A$7-13),1,0)+IF(K29=$K$189,1,0)*IF($F29&lt;($A$7-13),1,0))*(IF($G29="F",1,0)+IF($G29="M",1,0))</f>
        <v>0</v>
      </c>
      <c r="AK29" s="42">
        <f>(IF(K29=$K$190,1,0)*IF($F29=($A$7-5),1,0)+IF(K29=$K$191,1,0)*IF($F29=($A$7-6),1,0)+IF(K29=$K$192,1,0)*IF($F29=($A$7-7),1,0)+IF(K29=$K$193,1,0)*IF($F29=($A$7-8),1,0)+IF(K29=$K$193,1,0)*IF($F29=($A$7-9),1,0)+IF(K29=$K$194,1,0)*IF($F29=($A$7-10),1,0)+IF(K29=$K$194,1,0)*IF($F29=($A$7-11),1,0)+IF(K29=$K$195,1,0)*IF($F29=($A$7-12),1,0)+IF(K29=$K$195,1,0)*IF($F29=($A$7-13),1,0)+IF(K29=$K$196,1,0)*IF($F29&lt;($A$7-13),1,0))*(IF($G29="F",1,0)+IF($G29="M",1,0))</f>
        <v>0</v>
      </c>
      <c r="AL29" s="28">
        <f>AM29+AN29+AO29+AP29+IF(B29="",1,0)</f>
        <v>1</v>
      </c>
      <c r="AM29" s="28">
        <f>(IF(B29=$J$69,1,0)*IF($F29=($A$7-8),1,0)+IF(B29=$J$70,1,0)*IF($F29=($A$7-9),1,0)+IF(B29=$J$72,1,0)*IF($F29=($A$7-10),1,0)+IF(B29=$J$74,1,0)*IF($F29=($A$7-11),1,0)+IF(B29=$J$76,1,0)*IF($F29=($A$7-12),1,0)+IF(B29=$J$78,1,0)*IF($F29=($A$7-13),1,0)+IF(B29=$J$80,1,0)*IF($F29=($A$7-14),1,0)+IF(B29=$J$80,1,0)*IF($F29=($A$7-15),1,0)+IF(B29=$J$81,1,0)*IF($F29=($A$7-16),1,0)+IF(B29=$J$82,1,0)*IF($F29=($A$7-17),1,0)+IF(B29=$J$82,1,0)*IF($F29=($A$7-18),1,0)+IF(B29=$J$83,1,0)*IF($F29&lt;($A$7-18),1,0))*(IF($G29="F",1,0)+IF($G29="M",1,0))</f>
        <v>0</v>
      </c>
      <c r="AN29" s="28">
        <f>(IF(B29=$J$84,1,0)*IF($F29=($A$7-14),1,0)+IF(B29=$J$84,1,0)*IF($F29=($A$7-15),1,0)+IF(B29=$J$85,1,0)*IF($F29=($A$7-14),1,0)+IF(B29=$J$86,1,0)*IF($F29=($A$7-15),1,0)+IF(B29=$J$87,1,0)*IF($F29=($A$7-16),1,0)+IF(B29=$J$88,1,0)*IF($F29=($A$7-17),1,0)+IF(B29=$J$88,1,0)*IF($F29=($A$7-18),1,0)+IF(B29=$J$89,1,0)*IF($F29&lt;($A$7-18),1,0))*(IF($G29="F",1,0)+IF($G29="M",1,0))</f>
        <v>0</v>
      </c>
      <c r="AO29" s="28">
        <f>(IF(B29=$J$71,1,0)*IF($F29=($A$7-10),1,0)+IF(B29=$J$73,1,0)*IF($F29=($A$7-11),1,0)+IF(B29=$J$75,1,0)*IF($F29=($A$7-12),1,0)+IF(B29=$J$77,1,0)*IF($F29=($A$7-13),1,0)+IF(B29=$J$79,1,0)*IF($F29=($A$7-14),1,0))*(IF($G29="F",1,0)+IF($G29="M",1,0))</f>
        <v>0</v>
      </c>
      <c r="AP29" s="28">
        <f>(IF(B29=$J$90,1,0)*IF($F29&lt;($A$7),1,0)+IF(B29=$J$91,1,0)*IF($F29&lt;($A$7),1,0)+IF(B29=$J$92,1,0)*IF($F29&lt;($A$7),1,0)+IF(B29=$J$94,1,0)*IF($F29&lt;($A$7),1,0)+IF(B29=$J$95,1,0)*IF($F29&lt;($A$7),1,0)+IF(B29=$J$96,1,0)*IF($F29&lt;($A$7),1,0)+IF(B29=$J$97,1,0)*IF($F29&lt;($A$7),1,0)+IF(B29=$J$98,1,0)*IF($F29&lt;($A$7),1,0)+IF(B29=$J$99,1,0)*IF($F29&lt;($A$7),1,0)+IF(B29=$J$100,1,0)*IF($F29&lt;($A$7),1,0)+IF(B29=$J$101,1,0)*IF($F29&lt;($A$7-14),1,0))*(IF($G29="F",1,0)+IF($G29="M",1,0))</f>
        <v>0</v>
      </c>
      <c r="AQ29" s="51">
        <f>AR29+AS29+AT29+IF(C29="",1,0)</f>
        <v>1</v>
      </c>
      <c r="AR29" s="51">
        <f>(IF(C29=$C$69,1,0)*IF($F29=($A$7-8),1,0)+IF(C29=$C$69,1,0)*IF($F29=($A$7-9),1,0)+IF(C29=$C$70,1,0)*IF($F29=($A$7-10),1,0)+IF(C29=$C$70,1,0)*IF($F29=($A$7-11),1,0)+IF(C29=$C$71,1,0)*IF($F29=($A$7-12),1,0)+IF(C29=$C$71,1,0)*IF($F29=($A$7-13),1,0)+IF(C29=$C$72,1,0)*IF($F29=($A$7-14),1,0)+IF(C29=$C$72,1,0)*IF($F29=($A$7-15),1,0)+IF(C29=$C$73,1,0)*IF($F29=($A$7-16),1,0)+IF(C29=$C$74,1,0)*IF($F29=($A$7-17),1,0)+IF(C29=$C$74,1,0)*IF($F29=($A$7-18),1,0)+IF(C29=$C$75,1,0)*IF($F29&lt;($A$7-18),1,0))*(IF($G29="F",1,0)+IF($G29="M",1,0))</f>
        <v>0</v>
      </c>
      <c r="AS29" s="52">
        <f>(IF(C29=$C$76,1,0)*IF($F29=($A$7-10),1,0)+IF(C29=$C$76,1,0)*IF($F29=($A$7-11),1,0)+IF(C29=$C$77,1,0)*IF($F29=($A$7-12),1,0)+IF(C29=$C$77,1,0)*IF($F29=($A$7-13),1,0)+IF(C29=$C$78,1,0)*IF($F29=($A$7-14),1,0)+IF(C29=$C$78,1,0)*IF($F29=($A$7-15),1,0)+IF(C29=$C$79,1,0)*IF($F29=($A$7-16),1,0)+IF(C29=$C$80,1,0)*IF($F29=($A$7-17),1,0)+IF(C29=$C$80,1,0)*IF($F29=($A$7-18),1,0)+IF(C29=$C$81,1,0)*IF($F29&lt;($A$7-18),1,0))*(IF($G29="F",1,0)+IF($G29="M",1,0))</f>
        <v>0</v>
      </c>
      <c r="AT29" s="52">
        <f>(IF(C29=$C$82,1,0)*IF($F29=($A$7-10),1,0)+IF(C29=$C$82,1,0)*IF($F29=($A$7-11),1,0)+IF(C29=$C$83,1,0)*IF($F29=($A$7-12),1,0)+IF(C29=$C$83,1,0)*IF($F29=($A$7-13),1,0)+IF(C29=$C$84,1,0)*IF($F29=($A$7-14),1,0)+IF(C29=$C$84,1,0)*IF($F29=($A$7-15),1,0)+IF(C29=$C$85,1,0)*IF($F29=($A$7-16),1,0)+IF(C29=$C$86,1,0)*IF($F29=($A$7-17),1,0)+IF(C29=$C$86,1,0)*IF($F29=($A$7-18),1,0)+IF(C29=$C$87,1,0)*IF($F29&lt;($A$7-18),1,0))*(IF($G29="F",1,0)+IF($G29="M",1,0))</f>
        <v>0</v>
      </c>
      <c r="AU29" s="56">
        <f>IF(C29=C$69,1,0)+IF(C29=C$70,1,0)+IF(C29=C$71,1,0)+IF(C29=C$72,1,0)+IF(C29=C$73,1,0)+IF(C29=C$74,1,0)+IF(C29=C$75,1,0)+(SUM(W29:AD29))</f>
        <v>0</v>
      </c>
      <c r="AV29" s="18">
        <f t="shared" si="16"/>
        <v>0</v>
      </c>
    </row>
    <row r="30" spans="1:48" ht="21.6" customHeight="1" x14ac:dyDescent="0.3">
      <c r="A30" s="16">
        <v>23</v>
      </c>
      <c r="B30" s="24"/>
      <c r="C30" s="32"/>
      <c r="D30" s="80"/>
      <c r="E30" s="81"/>
      <c r="F30" s="61"/>
      <c r="G30" s="2"/>
      <c r="H30" s="2"/>
      <c r="I30" s="22"/>
      <c r="J30" s="3"/>
      <c r="K30" s="4"/>
      <c r="L30" s="46"/>
      <c r="M30" s="4"/>
      <c r="P30" s="27">
        <f t="shared" si="0"/>
        <v>1</v>
      </c>
      <c r="Q30" s="36">
        <f>R30+V30+AF30+AJ30+AK30</f>
        <v>1</v>
      </c>
      <c r="R30" s="26">
        <f t="shared" si="1"/>
        <v>1</v>
      </c>
      <c r="S30" s="26">
        <f t="shared" si="2"/>
        <v>0</v>
      </c>
      <c r="T30" s="26">
        <f t="shared" si="3"/>
        <v>0</v>
      </c>
      <c r="U30" s="26">
        <f t="shared" si="4"/>
        <v>0</v>
      </c>
      <c r="V30" s="39">
        <f t="shared" si="5"/>
        <v>0</v>
      </c>
      <c r="W30" s="39">
        <f t="shared" si="6"/>
        <v>0</v>
      </c>
      <c r="X30" s="39">
        <f t="shared" si="7"/>
        <v>0</v>
      </c>
      <c r="Y30" s="39">
        <f t="shared" si="8"/>
        <v>0</v>
      </c>
      <c r="Z30" s="39">
        <f t="shared" si="9"/>
        <v>0</v>
      </c>
      <c r="AA30" s="39">
        <f t="shared" si="10"/>
        <v>0</v>
      </c>
      <c r="AB30" s="39">
        <f t="shared" si="11"/>
        <v>0</v>
      </c>
      <c r="AC30" s="41">
        <f t="shared" si="12"/>
        <v>0</v>
      </c>
      <c r="AD30" s="41">
        <f t="shared" si="13"/>
        <v>0</v>
      </c>
      <c r="AE30" s="41">
        <f t="shared" si="14"/>
        <v>0</v>
      </c>
      <c r="AF30" s="59">
        <f t="shared" si="15"/>
        <v>0</v>
      </c>
      <c r="AG30" s="42">
        <f>(IF(K30=$K$149,1,0)*IF($F30=($A$7-7),1,0)+IF(K30=$K$149,1,0)*IF($F30=($A$7-8),1,0)+IF(K30=$K$150,1,0)*IF($F30=($A$7-9),1,0)+IF(K30=$K$150,1,0)*IF($F30=($A$7-10),1,0)+IF(K30=$K$151,1,0)*IF($F30=($A$7-11),1,0)+IF(K30=$K$151,1,0)*IF($F30=($A$7-12),1,0)+IF(K30=$K$151,1,0)*IF($F30=($A$7-13),1,0)+IF(K30=$K$152,1,0)*IF($F30&lt;($A$7-13),1,0)+IF(K30=$K$154,1,0)*IF($F30=($A$7-8),1,0)+IF(K30=$K$154,1,0)*IF($F30=($A$7-9),1,0)+IF(K30=$K$154,1,0)*IF($F30=($A$7-10),1,0)+IF(K30=$K$155,1,0)*IF($F30=($A$7-11),1,0)+IF(K30=$K$155,1,0)*IF($F30=($A$7-12),1,0)+IF(K30=$K$155,1,0)*IF($F30=($A$7-13),1,0)+IF(K30=$K$156,1,0)*IF($F30&lt;($A$7-13),1,0)+IF(K30=$K$158,1,0)*IF($F30=($A$7-9),1,0)+IF(K30=$K$158,1,0)*IF($F30=($A$7-10),1,0)+IF(K30=$K$158,1,0)*IF($F30=($A$7-11),1,0)+IF(K30=$K$159,1,0)*IF($F30=($A$7-12),1,0)+IF(K30=$K$159,1,0)*IF($F30=($A$7-13),1,0)+IF(K30=$K$159,1,0)*IF($F30=($A$7-14),1,0)+IF(K30=$K$160,1,0)*IF($F30&lt;($A$7-14),1,0))*(IF($G30="F",1,0)+IF($G30="M",0,0))</f>
        <v>0</v>
      </c>
      <c r="AH30" s="42">
        <f>(IF(K30=$K$162,1,0)*IF($F30=($A$7-10),1,0)+IF(K30=$K$162,1,0)*IF($F30=($A$7-11),1,0)+IF(K30=$K$162,1,0)*IF($F30=($A$7-12),1,0)+IF(K30=$K$163,1,0)*IF($F30=($A$7-13),1,0)+IF(K30=$K$163,1,0)*IF($F30=($A$7-14),1,0)+IF(K30=$K$163,1,0)*IF($F30=($A$7-15),1,0)+IF(K30=$K$164,1,0)*IF($F30&lt;($A$7-15),1,0)+IF(K30=$K$166,1,0)*IF($F30=($A$7-11),1,0)+IF(K30=$K$166,1,0)*IF($F30=($A$7-12),1,0)+IF(K30=$K$166,1,0)*IF($F30=($A$7-13),1,0)+IF(K30=$K$166,1,0)*IF($F30=($A$7-14),1,0)+IF(K30=$K$167,1,0)*IF($F30&lt;($A$7-14),1,0)+IF(K30=$K$169,1,0)*IF($F30&lt;($A$7-13),1,0))*(IF($G30="F",1,0)+IF($G30="M",0,0))</f>
        <v>0</v>
      </c>
      <c r="AI30" s="42">
        <f>(IF(K30=$K$153,1,0)*IF($F30&lt;($A$7-6),1,0)+IF(K30=$K$157,1,0)*IF($F30&lt;($A$7-7),1,0)+IF(K30=$K$161,1,0)*IF($F30&lt;($A$7-8),1,0)+IF(K30=$K$165,1,0)*IF($F30&lt;($A$7-9),1,0)+IF(K30=$K$168,1,0)*IF($F30&lt;($A$7-10),1,0)+IF(K30=$K$169,1,0)*IF($F30&lt;($A$7-13),1,0))*(IF($G30="F",0,0)+IF($G30="M",1,0))</f>
        <v>0</v>
      </c>
      <c r="AJ30" s="42">
        <f>(IF(K30=$K$170,1,0)*IF($F30=($A$7-5),1,0)+IF(K30=$K$171,1,0)*IF($F30=($A$7-6),1,0)+IF(K30=$K$172,1,0)*IF($F30=($A$7-7),1,0)+IF(K30=$K$173,1,0)*IF($F30=($A$7-8),1,0)+IF(K30=$K$173,1,0)*IF($F30=($A$7-9),1,0)+IF(K30=$K$174,1,0)*IF($F30=($A$7-10),1,0)+IF(K30=$K$174,1,0)*IF($F30=($A$7-11),1,0)+IF(K30=$K$175,1,0)*IF($F30&lt;($A$7-11),1,0)+IF(K30=$K$176,1,0)*IF($F30=($A$7-5),1,0)+IF(K30=$K$177,1,0)*IF($F30=($A$7-6),1,0)+IF(K30=$K$178,1,0)*IF($F30=($A$7-7),1,0)+IF(K30=$K$179,1,0)*IF($F30=($A$7-8),1,0)+IF(K30=$K$179,1,0)*IF($F30=($A$7-9),1,0)+IF(K30=$K$180,1,0)*IF($F30=($A$7-10),1,0)+IF(K30=$K$180,1,0)*IF($F30=($A$7-11),1,0)+IF(K30=$K$181,1,0)*IF($F30=($A$7-12),1,0)+IF(K30=$K$181,1,0)*IF($F30=($A$7-13),1,0)+IF(K30=$K$182,1,0)*IF($F30&lt;($A$7-13),1,0)+IF(K30=$K$183,1,0)*IF($F30=($A$7-5),1,0)+IF(K30=$K$184,1,0)*IF($F30=($A$7-6),1,0)+IF(K30=$K$185,1,0)*IF($F30=($A$7-7),1,0)+IF(K30=$K$186,1,0)*IF($F30=($A$7-8),1,0)+IF(K30=$K$186,1,0)*IF($F30=($A$7-9),1,0)+IF(K30=$K$187,1,0)*IF($F30=($A$7-10),1,0)+IF(K30=$K$187,1,0)*IF($F30=($A$7-11),1,0)+IF(K30=$K$188,1,0)*IF($F30=($A$7-12),1,0)+IF(K30=$K$188,1,0)*IF($F30=($A$7-13),1,0)+IF(K30=$K$189,1,0)*IF($F30&lt;($A$7-13),1,0))*(IF($G30="F",1,0)+IF($G30="M",1,0))</f>
        <v>0</v>
      </c>
      <c r="AK30" s="42">
        <f>(IF(K30=$K$190,1,0)*IF($F30=($A$7-5),1,0)+IF(K30=$K$191,1,0)*IF($F30=($A$7-6),1,0)+IF(K30=$K$192,1,0)*IF($F30=($A$7-7),1,0)+IF(K30=$K$193,1,0)*IF($F30=($A$7-8),1,0)+IF(K30=$K$193,1,0)*IF($F30=($A$7-9),1,0)+IF(K30=$K$194,1,0)*IF($F30=($A$7-10),1,0)+IF(K30=$K$194,1,0)*IF($F30=($A$7-11),1,0)+IF(K30=$K$195,1,0)*IF($F30=($A$7-12),1,0)+IF(K30=$K$195,1,0)*IF($F30=($A$7-13),1,0)+IF(K30=$K$196,1,0)*IF($F30&lt;($A$7-13),1,0))*(IF($G30="F",1,0)+IF($G30="M",1,0))</f>
        <v>0</v>
      </c>
      <c r="AL30" s="28">
        <f>AM30+AN30+AO30+AP30+IF(B30="",1,0)</f>
        <v>1</v>
      </c>
      <c r="AM30" s="28">
        <f>(IF(B30=$J$69,1,0)*IF($F30=($A$7-8),1,0)+IF(B30=$J$70,1,0)*IF($F30=($A$7-9),1,0)+IF(B30=$J$72,1,0)*IF($F30=($A$7-10),1,0)+IF(B30=$J$74,1,0)*IF($F30=($A$7-11),1,0)+IF(B30=$J$76,1,0)*IF($F30=($A$7-12),1,0)+IF(B30=$J$78,1,0)*IF($F30=($A$7-13),1,0)+IF(B30=$J$80,1,0)*IF($F30=($A$7-14),1,0)+IF(B30=$J$80,1,0)*IF($F30=($A$7-15),1,0)+IF(B30=$J$81,1,0)*IF($F30=($A$7-16),1,0)+IF(B30=$J$82,1,0)*IF($F30=($A$7-17),1,0)+IF(B30=$J$82,1,0)*IF($F30=($A$7-18),1,0)+IF(B30=$J$83,1,0)*IF($F30&lt;($A$7-18),1,0))*(IF($G30="F",1,0)+IF($G30="M",1,0))</f>
        <v>0</v>
      </c>
      <c r="AN30" s="28">
        <f>(IF(B30=$J$84,1,0)*IF($F30=($A$7-14),1,0)+IF(B30=$J$84,1,0)*IF($F30=($A$7-15),1,0)+IF(B30=$J$85,1,0)*IF($F30=($A$7-14),1,0)+IF(B30=$J$86,1,0)*IF($F30=($A$7-15),1,0)+IF(B30=$J$87,1,0)*IF($F30=($A$7-16),1,0)+IF(B30=$J$88,1,0)*IF($F30=($A$7-17),1,0)+IF(B30=$J$88,1,0)*IF($F30=($A$7-18),1,0)+IF(B30=$J$89,1,0)*IF($F30&lt;($A$7-18),1,0))*(IF($G30="F",1,0)+IF($G30="M",1,0))</f>
        <v>0</v>
      </c>
      <c r="AO30" s="28">
        <f>(IF(B30=$J$71,1,0)*IF($F30=($A$7-10),1,0)+IF(B30=$J$73,1,0)*IF($F30=($A$7-11),1,0)+IF(B30=$J$75,1,0)*IF($F30=($A$7-12),1,0)+IF(B30=$J$77,1,0)*IF($F30=($A$7-13),1,0)+IF(B30=$J$79,1,0)*IF($F30=($A$7-14),1,0))*(IF($G30="F",1,0)+IF($G30="M",1,0))</f>
        <v>0</v>
      </c>
      <c r="AP30" s="28">
        <f>(IF(B30=$J$90,1,0)*IF($F30&lt;($A$7),1,0)+IF(B30=$J$91,1,0)*IF($F30&lt;($A$7),1,0)+IF(B30=$J$92,1,0)*IF($F30&lt;($A$7),1,0)+IF(B30=$J$94,1,0)*IF($F30&lt;($A$7),1,0)+IF(B30=$J$95,1,0)*IF($F30&lt;($A$7),1,0)+IF(B30=$J$96,1,0)*IF($F30&lt;($A$7),1,0)+IF(B30=$J$97,1,0)*IF($F30&lt;($A$7),1,0)+IF(B30=$J$98,1,0)*IF($F30&lt;($A$7),1,0)+IF(B30=$J$99,1,0)*IF($F30&lt;($A$7),1,0)+IF(B30=$J$100,1,0)*IF($F30&lt;($A$7),1,0)+IF(B30=$J$101,1,0)*IF($F30&lt;($A$7-14),1,0))*(IF($G30="F",1,0)+IF($G30="M",1,0))</f>
        <v>0</v>
      </c>
      <c r="AQ30" s="51">
        <f>AR30+AS30+AT30+IF(C30="",1,0)</f>
        <v>1</v>
      </c>
      <c r="AR30" s="51">
        <f>(IF(C30=$C$69,1,0)*IF($F30=($A$7-8),1,0)+IF(C30=$C$69,1,0)*IF($F30=($A$7-9),1,0)+IF(C30=$C$70,1,0)*IF($F30=($A$7-10),1,0)+IF(C30=$C$70,1,0)*IF($F30=($A$7-11),1,0)+IF(C30=$C$71,1,0)*IF($F30=($A$7-12),1,0)+IF(C30=$C$71,1,0)*IF($F30=($A$7-13),1,0)+IF(C30=$C$72,1,0)*IF($F30=($A$7-14),1,0)+IF(C30=$C$72,1,0)*IF($F30=($A$7-15),1,0)+IF(C30=$C$73,1,0)*IF($F30=($A$7-16),1,0)+IF(C30=$C$74,1,0)*IF($F30=($A$7-17),1,0)+IF(C30=$C$74,1,0)*IF($F30=($A$7-18),1,0)+IF(C30=$C$75,1,0)*IF($F30&lt;($A$7-18),1,0))*(IF($G30="F",1,0)+IF($G30="M",1,0))</f>
        <v>0</v>
      </c>
      <c r="AS30" s="52">
        <f>(IF(C30=$C$76,1,0)*IF($F30=($A$7-10),1,0)+IF(C30=$C$76,1,0)*IF($F30=($A$7-11),1,0)+IF(C30=$C$77,1,0)*IF($F30=($A$7-12),1,0)+IF(C30=$C$77,1,0)*IF($F30=($A$7-13),1,0)+IF(C30=$C$78,1,0)*IF($F30=($A$7-14),1,0)+IF(C30=$C$78,1,0)*IF($F30=($A$7-15),1,0)+IF(C30=$C$79,1,0)*IF($F30=($A$7-16),1,0)+IF(C30=$C$80,1,0)*IF($F30=($A$7-17),1,0)+IF(C30=$C$80,1,0)*IF($F30=($A$7-18),1,0)+IF(C30=$C$81,1,0)*IF($F30&lt;($A$7-18),1,0))*(IF($G30="F",1,0)+IF($G30="M",1,0))</f>
        <v>0</v>
      </c>
      <c r="AT30" s="52">
        <f>(IF(C30=$C$82,1,0)*IF($F30=($A$7-10),1,0)+IF(C30=$C$82,1,0)*IF($F30=($A$7-11),1,0)+IF(C30=$C$83,1,0)*IF($F30=($A$7-12),1,0)+IF(C30=$C$83,1,0)*IF($F30=($A$7-13),1,0)+IF(C30=$C$84,1,0)*IF($F30=($A$7-14),1,0)+IF(C30=$C$84,1,0)*IF($F30=($A$7-15),1,0)+IF(C30=$C$85,1,0)*IF($F30=($A$7-16),1,0)+IF(C30=$C$86,1,0)*IF($F30=($A$7-17),1,0)+IF(C30=$C$86,1,0)*IF($F30=($A$7-18),1,0)+IF(C30=$C$87,1,0)*IF($F30&lt;($A$7-18),1,0))*(IF($G30="F",1,0)+IF($G30="M",1,0))</f>
        <v>0</v>
      </c>
      <c r="AU30" s="56">
        <f>IF(C30=C$69,1,0)+IF(C30=C$70,1,0)+IF(C30=C$71,1,0)+IF(C30=C$72,1,0)+IF(C30=C$73,1,0)+IF(C30=C$74,1,0)+IF(C30=C$75,1,0)+(SUM(W30:AD30))</f>
        <v>0</v>
      </c>
      <c r="AV30" s="18">
        <f t="shared" si="16"/>
        <v>0</v>
      </c>
    </row>
    <row r="31" spans="1:48" ht="21.6" customHeight="1" x14ac:dyDescent="0.3">
      <c r="A31" s="16">
        <v>24</v>
      </c>
      <c r="B31" s="24"/>
      <c r="C31" s="32"/>
      <c r="D31" s="80"/>
      <c r="E31" s="81"/>
      <c r="F31" s="61"/>
      <c r="G31" s="2"/>
      <c r="H31" s="2"/>
      <c r="I31" s="22"/>
      <c r="J31" s="3"/>
      <c r="K31" s="4"/>
      <c r="L31" s="46"/>
      <c r="M31" s="4"/>
      <c r="P31" s="27">
        <f t="shared" si="0"/>
        <v>1</v>
      </c>
      <c r="Q31" s="36">
        <f>R31+V31+AF31+AJ31+AK31</f>
        <v>1</v>
      </c>
      <c r="R31" s="26">
        <f t="shared" si="1"/>
        <v>1</v>
      </c>
      <c r="S31" s="26">
        <f t="shared" si="2"/>
        <v>0</v>
      </c>
      <c r="T31" s="26">
        <f t="shared" si="3"/>
        <v>0</v>
      </c>
      <c r="U31" s="26">
        <f t="shared" si="4"/>
        <v>0</v>
      </c>
      <c r="V31" s="39">
        <f t="shared" si="5"/>
        <v>0</v>
      </c>
      <c r="W31" s="39">
        <f t="shared" si="6"/>
        <v>0</v>
      </c>
      <c r="X31" s="39">
        <f t="shared" si="7"/>
        <v>0</v>
      </c>
      <c r="Y31" s="39">
        <f t="shared" si="8"/>
        <v>0</v>
      </c>
      <c r="Z31" s="39">
        <f t="shared" si="9"/>
        <v>0</v>
      </c>
      <c r="AA31" s="39">
        <f t="shared" si="10"/>
        <v>0</v>
      </c>
      <c r="AB31" s="39">
        <f t="shared" si="11"/>
        <v>0</v>
      </c>
      <c r="AC31" s="41">
        <f t="shared" si="12"/>
        <v>0</v>
      </c>
      <c r="AD31" s="41">
        <f t="shared" si="13"/>
        <v>0</v>
      </c>
      <c r="AE31" s="41">
        <f t="shared" si="14"/>
        <v>0</v>
      </c>
      <c r="AF31" s="59">
        <f t="shared" si="15"/>
        <v>0</v>
      </c>
      <c r="AG31" s="42">
        <f>(IF(K31=$K$149,1,0)*IF($F31=($A$7-7),1,0)+IF(K31=$K$149,1,0)*IF($F31=($A$7-8),1,0)+IF(K31=$K$150,1,0)*IF($F31=($A$7-9),1,0)+IF(K31=$K$150,1,0)*IF($F31=($A$7-10),1,0)+IF(K31=$K$151,1,0)*IF($F31=($A$7-11),1,0)+IF(K31=$K$151,1,0)*IF($F31=($A$7-12),1,0)+IF(K31=$K$151,1,0)*IF($F31=($A$7-13),1,0)+IF(K31=$K$152,1,0)*IF($F31&lt;($A$7-13),1,0)+IF(K31=$K$154,1,0)*IF($F31=($A$7-8),1,0)+IF(K31=$K$154,1,0)*IF($F31=($A$7-9),1,0)+IF(K31=$K$154,1,0)*IF($F31=($A$7-10),1,0)+IF(K31=$K$155,1,0)*IF($F31=($A$7-11),1,0)+IF(K31=$K$155,1,0)*IF($F31=($A$7-12),1,0)+IF(K31=$K$155,1,0)*IF($F31=($A$7-13),1,0)+IF(K31=$K$156,1,0)*IF($F31&lt;($A$7-13),1,0)+IF(K31=$K$158,1,0)*IF($F31=($A$7-9),1,0)+IF(K31=$K$158,1,0)*IF($F31=($A$7-10),1,0)+IF(K31=$K$158,1,0)*IF($F31=($A$7-11),1,0)+IF(K31=$K$159,1,0)*IF($F31=($A$7-12),1,0)+IF(K31=$K$159,1,0)*IF($F31=($A$7-13),1,0)+IF(K31=$K$159,1,0)*IF($F31=($A$7-14),1,0)+IF(K31=$K$160,1,0)*IF($F31&lt;($A$7-14),1,0))*(IF($G31="F",1,0)+IF($G31="M",0,0))</f>
        <v>0</v>
      </c>
      <c r="AH31" s="42">
        <f>(IF(K31=$K$162,1,0)*IF($F31=($A$7-10),1,0)+IF(K31=$K$162,1,0)*IF($F31=($A$7-11),1,0)+IF(K31=$K$162,1,0)*IF($F31=($A$7-12),1,0)+IF(K31=$K$163,1,0)*IF($F31=($A$7-13),1,0)+IF(K31=$K$163,1,0)*IF($F31=($A$7-14),1,0)+IF(K31=$K$163,1,0)*IF($F31=($A$7-15),1,0)+IF(K31=$K$164,1,0)*IF($F31&lt;($A$7-15),1,0)+IF(K31=$K$166,1,0)*IF($F31=($A$7-11),1,0)+IF(K31=$K$166,1,0)*IF($F31=($A$7-12),1,0)+IF(K31=$K$166,1,0)*IF($F31=($A$7-13),1,0)+IF(K31=$K$166,1,0)*IF($F31=($A$7-14),1,0)+IF(K31=$K$167,1,0)*IF($F31&lt;($A$7-14),1,0)+IF(K31=$K$169,1,0)*IF($F31&lt;($A$7-13),1,0))*(IF($G31="F",1,0)+IF($G31="M",0,0))</f>
        <v>0</v>
      </c>
      <c r="AI31" s="42">
        <f>(IF(K31=$K$153,1,0)*IF($F31&lt;($A$7-6),1,0)+IF(K31=$K$157,1,0)*IF($F31&lt;($A$7-7),1,0)+IF(K31=$K$161,1,0)*IF($F31&lt;($A$7-8),1,0)+IF(K31=$K$165,1,0)*IF($F31&lt;($A$7-9),1,0)+IF(K31=$K$168,1,0)*IF($F31&lt;($A$7-10),1,0)+IF(K31=$K$169,1,0)*IF($F31&lt;($A$7-13),1,0))*(IF($G31="F",0,0)+IF($G31="M",1,0))</f>
        <v>0</v>
      </c>
      <c r="AJ31" s="42">
        <f>(IF(K31=$K$170,1,0)*IF($F31=($A$7-5),1,0)+IF(K31=$K$171,1,0)*IF($F31=($A$7-6),1,0)+IF(K31=$K$172,1,0)*IF($F31=($A$7-7),1,0)+IF(K31=$K$173,1,0)*IF($F31=($A$7-8),1,0)+IF(K31=$K$173,1,0)*IF($F31=($A$7-9),1,0)+IF(K31=$K$174,1,0)*IF($F31=($A$7-10),1,0)+IF(K31=$K$174,1,0)*IF($F31=($A$7-11),1,0)+IF(K31=$K$175,1,0)*IF($F31&lt;($A$7-11),1,0)+IF(K31=$K$176,1,0)*IF($F31=($A$7-5),1,0)+IF(K31=$K$177,1,0)*IF($F31=($A$7-6),1,0)+IF(K31=$K$178,1,0)*IF($F31=($A$7-7),1,0)+IF(K31=$K$179,1,0)*IF($F31=($A$7-8),1,0)+IF(K31=$K$179,1,0)*IF($F31=($A$7-9),1,0)+IF(K31=$K$180,1,0)*IF($F31=($A$7-10),1,0)+IF(K31=$K$180,1,0)*IF($F31=($A$7-11),1,0)+IF(K31=$K$181,1,0)*IF($F31=($A$7-12),1,0)+IF(K31=$K$181,1,0)*IF($F31=($A$7-13),1,0)+IF(K31=$K$182,1,0)*IF($F31&lt;($A$7-13),1,0)+IF(K31=$K$183,1,0)*IF($F31=($A$7-5),1,0)+IF(K31=$K$184,1,0)*IF($F31=($A$7-6),1,0)+IF(K31=$K$185,1,0)*IF($F31=($A$7-7),1,0)+IF(K31=$K$186,1,0)*IF($F31=($A$7-8),1,0)+IF(K31=$K$186,1,0)*IF($F31=($A$7-9),1,0)+IF(K31=$K$187,1,0)*IF($F31=($A$7-10),1,0)+IF(K31=$K$187,1,0)*IF($F31=($A$7-11),1,0)+IF(K31=$K$188,1,0)*IF($F31=($A$7-12),1,0)+IF(K31=$K$188,1,0)*IF($F31=($A$7-13),1,0)+IF(K31=$K$189,1,0)*IF($F31&lt;($A$7-13),1,0))*(IF($G31="F",1,0)+IF($G31="M",1,0))</f>
        <v>0</v>
      </c>
      <c r="AK31" s="42">
        <f>(IF(K31=$K$190,1,0)*IF($F31=($A$7-5),1,0)+IF(K31=$K$191,1,0)*IF($F31=($A$7-6),1,0)+IF(K31=$K$192,1,0)*IF($F31=($A$7-7),1,0)+IF(K31=$K$193,1,0)*IF($F31=($A$7-8),1,0)+IF(K31=$K$193,1,0)*IF($F31=($A$7-9),1,0)+IF(K31=$K$194,1,0)*IF($F31=($A$7-10),1,0)+IF(K31=$K$194,1,0)*IF($F31=($A$7-11),1,0)+IF(K31=$K$195,1,0)*IF($F31=($A$7-12),1,0)+IF(K31=$K$195,1,0)*IF($F31=($A$7-13),1,0)+IF(K31=$K$196,1,0)*IF($F31&lt;($A$7-13),1,0))*(IF($G31="F",1,0)+IF($G31="M",1,0))</f>
        <v>0</v>
      </c>
      <c r="AL31" s="28">
        <f>AM31+AN31+AO31+AP31+IF(B31="",1,0)</f>
        <v>1</v>
      </c>
      <c r="AM31" s="28">
        <f>(IF(B31=$J$69,1,0)*IF($F31=($A$7-8),1,0)+IF(B31=$J$70,1,0)*IF($F31=($A$7-9),1,0)+IF(B31=$J$72,1,0)*IF($F31=($A$7-10),1,0)+IF(B31=$J$74,1,0)*IF($F31=($A$7-11),1,0)+IF(B31=$J$76,1,0)*IF($F31=($A$7-12),1,0)+IF(B31=$J$78,1,0)*IF($F31=($A$7-13),1,0)+IF(B31=$J$80,1,0)*IF($F31=($A$7-14),1,0)+IF(B31=$J$80,1,0)*IF($F31=($A$7-15),1,0)+IF(B31=$J$81,1,0)*IF($F31=($A$7-16),1,0)+IF(B31=$J$82,1,0)*IF($F31=($A$7-17),1,0)+IF(B31=$J$82,1,0)*IF($F31=($A$7-18),1,0)+IF(B31=$J$83,1,0)*IF($F31&lt;($A$7-18),1,0))*(IF($G31="F",1,0)+IF($G31="M",1,0))</f>
        <v>0</v>
      </c>
      <c r="AN31" s="28">
        <f>(IF(B31=$J$84,1,0)*IF($F31=($A$7-14),1,0)+IF(B31=$J$84,1,0)*IF($F31=($A$7-15),1,0)+IF(B31=$J$85,1,0)*IF($F31=($A$7-14),1,0)+IF(B31=$J$86,1,0)*IF($F31=($A$7-15),1,0)+IF(B31=$J$87,1,0)*IF($F31=($A$7-16),1,0)+IF(B31=$J$88,1,0)*IF($F31=($A$7-17),1,0)+IF(B31=$J$88,1,0)*IF($F31=($A$7-18),1,0)+IF(B31=$J$89,1,0)*IF($F31&lt;($A$7-18),1,0))*(IF($G31="F",1,0)+IF($G31="M",1,0))</f>
        <v>0</v>
      </c>
      <c r="AO31" s="28">
        <f>(IF(B31=$J$71,1,0)*IF($F31=($A$7-10),1,0)+IF(B31=$J$73,1,0)*IF($F31=($A$7-11),1,0)+IF(B31=$J$75,1,0)*IF($F31=($A$7-12),1,0)+IF(B31=$J$77,1,0)*IF($F31=($A$7-13),1,0)+IF(B31=$J$79,1,0)*IF($F31=($A$7-14),1,0))*(IF($G31="F",1,0)+IF($G31="M",1,0))</f>
        <v>0</v>
      </c>
      <c r="AP31" s="28">
        <f>(IF(B31=$J$90,1,0)*IF($F31&lt;($A$7),1,0)+IF(B31=$J$91,1,0)*IF($F31&lt;($A$7),1,0)+IF(B31=$J$92,1,0)*IF($F31&lt;($A$7),1,0)+IF(B31=$J$94,1,0)*IF($F31&lt;($A$7),1,0)+IF(B31=$J$95,1,0)*IF($F31&lt;($A$7),1,0)+IF(B31=$J$96,1,0)*IF($F31&lt;($A$7),1,0)+IF(B31=$J$97,1,0)*IF($F31&lt;($A$7),1,0)+IF(B31=$J$98,1,0)*IF($F31&lt;($A$7),1,0)+IF(B31=$J$99,1,0)*IF($F31&lt;($A$7),1,0)+IF(B31=$J$100,1,0)*IF($F31&lt;($A$7),1,0)+IF(B31=$J$101,1,0)*IF($F31&lt;($A$7-14),1,0))*(IF($G31="F",1,0)+IF($G31="M",1,0))</f>
        <v>0</v>
      </c>
      <c r="AQ31" s="51">
        <f>AR31+AS31+AT31+IF(C31="",1,0)</f>
        <v>1</v>
      </c>
      <c r="AR31" s="51">
        <f>(IF(C31=$C$69,1,0)*IF($F31=($A$7-8),1,0)+IF(C31=$C$69,1,0)*IF($F31=($A$7-9),1,0)+IF(C31=$C$70,1,0)*IF($F31=($A$7-10),1,0)+IF(C31=$C$70,1,0)*IF($F31=($A$7-11),1,0)+IF(C31=$C$71,1,0)*IF($F31=($A$7-12),1,0)+IF(C31=$C$71,1,0)*IF($F31=($A$7-13),1,0)+IF(C31=$C$72,1,0)*IF($F31=($A$7-14),1,0)+IF(C31=$C$72,1,0)*IF($F31=($A$7-15),1,0)+IF(C31=$C$73,1,0)*IF($F31=($A$7-16),1,0)+IF(C31=$C$74,1,0)*IF($F31=($A$7-17),1,0)+IF(C31=$C$74,1,0)*IF($F31=($A$7-18),1,0)+IF(C31=$C$75,1,0)*IF($F31&lt;($A$7-18),1,0))*(IF($G31="F",1,0)+IF($G31="M",1,0))</f>
        <v>0</v>
      </c>
      <c r="AS31" s="52">
        <f>(IF(C31=$C$76,1,0)*IF($F31=($A$7-10),1,0)+IF(C31=$C$76,1,0)*IF($F31=($A$7-11),1,0)+IF(C31=$C$77,1,0)*IF($F31=($A$7-12),1,0)+IF(C31=$C$77,1,0)*IF($F31=($A$7-13),1,0)+IF(C31=$C$78,1,0)*IF($F31=($A$7-14),1,0)+IF(C31=$C$78,1,0)*IF($F31=($A$7-15),1,0)+IF(C31=$C$79,1,0)*IF($F31=($A$7-16),1,0)+IF(C31=$C$80,1,0)*IF($F31=($A$7-17),1,0)+IF(C31=$C$80,1,0)*IF($F31=($A$7-18),1,0)+IF(C31=$C$81,1,0)*IF($F31&lt;($A$7-18),1,0))*(IF($G31="F",1,0)+IF($G31="M",1,0))</f>
        <v>0</v>
      </c>
      <c r="AT31" s="52">
        <f>(IF(C31=$C$82,1,0)*IF($F31=($A$7-10),1,0)+IF(C31=$C$82,1,0)*IF($F31=($A$7-11),1,0)+IF(C31=$C$83,1,0)*IF($F31=($A$7-12),1,0)+IF(C31=$C$83,1,0)*IF($F31=($A$7-13),1,0)+IF(C31=$C$84,1,0)*IF($F31=($A$7-14),1,0)+IF(C31=$C$84,1,0)*IF($F31=($A$7-15),1,0)+IF(C31=$C$85,1,0)*IF($F31=($A$7-16),1,0)+IF(C31=$C$86,1,0)*IF($F31=($A$7-17),1,0)+IF(C31=$C$86,1,0)*IF($F31=($A$7-18),1,0)+IF(C31=$C$87,1,0)*IF($F31&lt;($A$7-18),1,0))*(IF($G31="F",1,0)+IF($G31="M",1,0))</f>
        <v>0</v>
      </c>
      <c r="AU31" s="56">
        <f>IF(C31=C$69,1,0)+IF(C31=C$70,1,0)+IF(C31=C$71,1,0)+IF(C31=C$72,1,0)+IF(C31=C$73,1,0)+IF(C31=C$74,1,0)+IF(C31=C$75,1,0)+(SUM(W31:AD31))</f>
        <v>0</v>
      </c>
      <c r="AV31" s="18">
        <f t="shared" si="16"/>
        <v>0</v>
      </c>
    </row>
    <row r="32" spans="1:48" ht="21.6" customHeight="1" x14ac:dyDescent="0.3">
      <c r="A32" s="16">
        <v>25</v>
      </c>
      <c r="B32" s="24"/>
      <c r="C32" s="32"/>
      <c r="D32" s="80"/>
      <c r="E32" s="81"/>
      <c r="F32" s="61"/>
      <c r="G32" s="2"/>
      <c r="H32" s="2"/>
      <c r="I32" s="22"/>
      <c r="J32" s="3"/>
      <c r="K32" s="4"/>
      <c r="L32" s="46"/>
      <c r="M32" s="4"/>
      <c r="P32" s="27">
        <f t="shared" si="0"/>
        <v>1</v>
      </c>
      <c r="Q32" s="36">
        <f>R32+V32+AF32+AJ32+AK32</f>
        <v>1</v>
      </c>
      <c r="R32" s="26">
        <f t="shared" si="1"/>
        <v>1</v>
      </c>
      <c r="S32" s="26">
        <f t="shared" si="2"/>
        <v>0</v>
      </c>
      <c r="T32" s="26">
        <f t="shared" si="3"/>
        <v>0</v>
      </c>
      <c r="U32" s="26">
        <f t="shared" si="4"/>
        <v>0</v>
      </c>
      <c r="V32" s="39">
        <f t="shared" si="5"/>
        <v>0</v>
      </c>
      <c r="W32" s="39">
        <f t="shared" si="6"/>
        <v>0</v>
      </c>
      <c r="X32" s="39">
        <f t="shared" si="7"/>
        <v>0</v>
      </c>
      <c r="Y32" s="39">
        <f t="shared" si="8"/>
        <v>0</v>
      </c>
      <c r="Z32" s="39">
        <f t="shared" si="9"/>
        <v>0</v>
      </c>
      <c r="AA32" s="39">
        <f t="shared" si="10"/>
        <v>0</v>
      </c>
      <c r="AB32" s="39">
        <f t="shared" si="11"/>
        <v>0</v>
      </c>
      <c r="AC32" s="41">
        <f t="shared" si="12"/>
        <v>0</v>
      </c>
      <c r="AD32" s="41">
        <f t="shared" si="13"/>
        <v>0</v>
      </c>
      <c r="AE32" s="41">
        <f t="shared" si="14"/>
        <v>0</v>
      </c>
      <c r="AF32" s="59">
        <f t="shared" si="15"/>
        <v>0</v>
      </c>
      <c r="AG32" s="42">
        <f>(IF(K32=$K$149,1,0)*IF($F32=($A$7-7),1,0)+IF(K32=$K$149,1,0)*IF($F32=($A$7-8),1,0)+IF(K32=$K$150,1,0)*IF($F32=($A$7-9),1,0)+IF(K32=$K$150,1,0)*IF($F32=($A$7-10),1,0)+IF(K32=$K$151,1,0)*IF($F32=($A$7-11),1,0)+IF(K32=$K$151,1,0)*IF($F32=($A$7-12),1,0)+IF(K32=$K$151,1,0)*IF($F32=($A$7-13),1,0)+IF(K32=$K$152,1,0)*IF($F32&lt;($A$7-13),1,0)+IF(K32=$K$154,1,0)*IF($F32=($A$7-8),1,0)+IF(K32=$K$154,1,0)*IF($F32=($A$7-9),1,0)+IF(K32=$K$154,1,0)*IF($F32=($A$7-10),1,0)+IF(K32=$K$155,1,0)*IF($F32=($A$7-11),1,0)+IF(K32=$K$155,1,0)*IF($F32=($A$7-12),1,0)+IF(K32=$K$155,1,0)*IF($F32=($A$7-13),1,0)+IF(K32=$K$156,1,0)*IF($F32&lt;($A$7-13),1,0)+IF(K32=$K$158,1,0)*IF($F32=($A$7-9),1,0)+IF(K32=$K$158,1,0)*IF($F32=($A$7-10),1,0)+IF(K32=$K$158,1,0)*IF($F32=($A$7-11),1,0)+IF(K32=$K$159,1,0)*IF($F32=($A$7-12),1,0)+IF(K32=$K$159,1,0)*IF($F32=($A$7-13),1,0)+IF(K32=$K$159,1,0)*IF($F32=($A$7-14),1,0)+IF(K32=$K$160,1,0)*IF($F32&lt;($A$7-14),1,0))*(IF($G32="F",1,0)+IF($G32="M",0,0))</f>
        <v>0</v>
      </c>
      <c r="AH32" s="42">
        <f>(IF(K32=$K$162,1,0)*IF($F32=($A$7-10),1,0)+IF(K32=$K$162,1,0)*IF($F32=($A$7-11),1,0)+IF(K32=$K$162,1,0)*IF($F32=($A$7-12),1,0)+IF(K32=$K$163,1,0)*IF($F32=($A$7-13),1,0)+IF(K32=$K$163,1,0)*IF($F32=($A$7-14),1,0)+IF(K32=$K$163,1,0)*IF($F32=($A$7-15),1,0)+IF(K32=$K$164,1,0)*IF($F32&lt;($A$7-15),1,0)+IF(K32=$K$166,1,0)*IF($F32=($A$7-11),1,0)+IF(K32=$K$166,1,0)*IF($F32=($A$7-12),1,0)+IF(K32=$K$166,1,0)*IF($F32=($A$7-13),1,0)+IF(K32=$K$166,1,0)*IF($F32=($A$7-14),1,0)+IF(K32=$K$167,1,0)*IF($F32&lt;($A$7-14),1,0)+IF(K32=$K$169,1,0)*IF($F32&lt;($A$7-13),1,0))*(IF($G32="F",1,0)+IF($G32="M",0,0))</f>
        <v>0</v>
      </c>
      <c r="AI32" s="42">
        <f>(IF(K32=$K$153,1,0)*IF($F32&lt;($A$7-6),1,0)+IF(K32=$K$157,1,0)*IF($F32&lt;($A$7-7),1,0)+IF(K32=$K$161,1,0)*IF($F32&lt;($A$7-8),1,0)+IF(K32=$K$165,1,0)*IF($F32&lt;($A$7-9),1,0)+IF(K32=$K$168,1,0)*IF($F32&lt;($A$7-10),1,0)+IF(K32=$K$169,1,0)*IF($F32&lt;($A$7-13),1,0))*(IF($G32="F",0,0)+IF($G32="M",1,0))</f>
        <v>0</v>
      </c>
      <c r="AJ32" s="42">
        <f>(IF(K32=$K$170,1,0)*IF($F32=($A$7-5),1,0)+IF(K32=$K$171,1,0)*IF($F32=($A$7-6),1,0)+IF(K32=$K$172,1,0)*IF($F32=($A$7-7),1,0)+IF(K32=$K$173,1,0)*IF($F32=($A$7-8),1,0)+IF(K32=$K$173,1,0)*IF($F32=($A$7-9),1,0)+IF(K32=$K$174,1,0)*IF($F32=($A$7-10),1,0)+IF(K32=$K$174,1,0)*IF($F32=($A$7-11),1,0)+IF(K32=$K$175,1,0)*IF($F32&lt;($A$7-11),1,0)+IF(K32=$K$176,1,0)*IF($F32=($A$7-5),1,0)+IF(K32=$K$177,1,0)*IF($F32=($A$7-6),1,0)+IF(K32=$K$178,1,0)*IF($F32=($A$7-7),1,0)+IF(K32=$K$179,1,0)*IF($F32=($A$7-8),1,0)+IF(K32=$K$179,1,0)*IF($F32=($A$7-9),1,0)+IF(K32=$K$180,1,0)*IF($F32=($A$7-10),1,0)+IF(K32=$K$180,1,0)*IF($F32=($A$7-11),1,0)+IF(K32=$K$181,1,0)*IF($F32=($A$7-12),1,0)+IF(K32=$K$181,1,0)*IF($F32=($A$7-13),1,0)+IF(K32=$K$182,1,0)*IF($F32&lt;($A$7-13),1,0)+IF(K32=$K$183,1,0)*IF($F32=($A$7-5),1,0)+IF(K32=$K$184,1,0)*IF($F32=($A$7-6),1,0)+IF(K32=$K$185,1,0)*IF($F32=($A$7-7),1,0)+IF(K32=$K$186,1,0)*IF($F32=($A$7-8),1,0)+IF(K32=$K$186,1,0)*IF($F32=($A$7-9),1,0)+IF(K32=$K$187,1,0)*IF($F32=($A$7-10),1,0)+IF(K32=$K$187,1,0)*IF($F32=($A$7-11),1,0)+IF(K32=$K$188,1,0)*IF($F32=($A$7-12),1,0)+IF(K32=$K$188,1,0)*IF($F32=($A$7-13),1,0)+IF(K32=$K$189,1,0)*IF($F32&lt;($A$7-13),1,0))*(IF($G32="F",1,0)+IF($G32="M",1,0))</f>
        <v>0</v>
      </c>
      <c r="AK32" s="42">
        <f>(IF(K32=$K$190,1,0)*IF($F32=($A$7-5),1,0)+IF(K32=$K$191,1,0)*IF($F32=($A$7-6),1,0)+IF(K32=$K$192,1,0)*IF($F32=($A$7-7),1,0)+IF(K32=$K$193,1,0)*IF($F32=($A$7-8),1,0)+IF(K32=$K$193,1,0)*IF($F32=($A$7-9),1,0)+IF(K32=$K$194,1,0)*IF($F32=($A$7-10),1,0)+IF(K32=$K$194,1,0)*IF($F32=($A$7-11),1,0)+IF(K32=$K$195,1,0)*IF($F32=($A$7-12),1,0)+IF(K32=$K$195,1,0)*IF($F32=($A$7-13),1,0)+IF(K32=$K$196,1,0)*IF($F32&lt;($A$7-13),1,0))*(IF($G32="F",1,0)+IF($G32="M",1,0))</f>
        <v>0</v>
      </c>
      <c r="AL32" s="28">
        <f>AM32+AN32+AO32+AP32+IF(B32="",1,0)</f>
        <v>1</v>
      </c>
      <c r="AM32" s="28">
        <f>(IF(B32=$J$69,1,0)*IF($F32=($A$7-8),1,0)+IF(B32=$J$70,1,0)*IF($F32=($A$7-9),1,0)+IF(B32=$J$72,1,0)*IF($F32=($A$7-10),1,0)+IF(B32=$J$74,1,0)*IF($F32=($A$7-11),1,0)+IF(B32=$J$76,1,0)*IF($F32=($A$7-12),1,0)+IF(B32=$J$78,1,0)*IF($F32=($A$7-13),1,0)+IF(B32=$J$80,1,0)*IF($F32=($A$7-14),1,0)+IF(B32=$J$80,1,0)*IF($F32=($A$7-15),1,0)+IF(B32=$J$81,1,0)*IF($F32=($A$7-16),1,0)+IF(B32=$J$82,1,0)*IF($F32=($A$7-17),1,0)+IF(B32=$J$82,1,0)*IF($F32=($A$7-18),1,0)+IF(B32=$J$83,1,0)*IF($F32&lt;($A$7-18),1,0))*(IF($G32="F",1,0)+IF($G32="M",1,0))</f>
        <v>0</v>
      </c>
      <c r="AN32" s="28">
        <f>(IF(B32=$J$84,1,0)*IF($F32=($A$7-14),1,0)+IF(B32=$J$84,1,0)*IF($F32=($A$7-15),1,0)+IF(B32=$J$85,1,0)*IF($F32=($A$7-14),1,0)+IF(B32=$J$86,1,0)*IF($F32=($A$7-15),1,0)+IF(B32=$J$87,1,0)*IF($F32=($A$7-16),1,0)+IF(B32=$J$88,1,0)*IF($F32=($A$7-17),1,0)+IF(B32=$J$88,1,0)*IF($F32=($A$7-18),1,0)+IF(B32=$J$89,1,0)*IF($F32&lt;($A$7-18),1,0))*(IF($G32="F",1,0)+IF($G32="M",1,0))</f>
        <v>0</v>
      </c>
      <c r="AO32" s="28">
        <f>(IF(B32=$J$71,1,0)*IF($F32=($A$7-10),1,0)+IF(B32=$J$73,1,0)*IF($F32=($A$7-11),1,0)+IF(B32=$J$75,1,0)*IF($F32=($A$7-12),1,0)+IF(B32=$J$77,1,0)*IF($F32=($A$7-13),1,0)+IF(B32=$J$79,1,0)*IF($F32=($A$7-14),1,0))*(IF($G32="F",1,0)+IF($G32="M",1,0))</f>
        <v>0</v>
      </c>
      <c r="AP32" s="28">
        <f>(IF(B32=$J$90,1,0)*IF($F32&lt;($A$7),1,0)+IF(B32=$J$91,1,0)*IF($F32&lt;($A$7),1,0)+IF(B32=$J$92,1,0)*IF($F32&lt;($A$7),1,0)+IF(B32=$J$94,1,0)*IF($F32&lt;($A$7),1,0)+IF(B32=$J$95,1,0)*IF($F32&lt;($A$7),1,0)+IF(B32=$J$96,1,0)*IF($F32&lt;($A$7),1,0)+IF(B32=$J$97,1,0)*IF($F32&lt;($A$7),1,0)+IF(B32=$J$98,1,0)*IF($F32&lt;($A$7),1,0)+IF(B32=$J$99,1,0)*IF($F32&lt;($A$7),1,0)+IF(B32=$J$100,1,0)*IF($F32&lt;($A$7),1,0)+IF(B32=$J$101,1,0)*IF($F32&lt;($A$7-14),1,0))*(IF($G32="F",1,0)+IF($G32="M",1,0))</f>
        <v>0</v>
      </c>
      <c r="AQ32" s="51">
        <f>AR32+AS32+AT32+IF(C32="",1,0)</f>
        <v>1</v>
      </c>
      <c r="AR32" s="51">
        <f>(IF(C32=$C$69,1,0)*IF($F32=($A$7-8),1,0)+IF(C32=$C$69,1,0)*IF($F32=($A$7-9),1,0)+IF(C32=$C$70,1,0)*IF($F32=($A$7-10),1,0)+IF(C32=$C$70,1,0)*IF($F32=($A$7-11),1,0)+IF(C32=$C$71,1,0)*IF($F32=($A$7-12),1,0)+IF(C32=$C$71,1,0)*IF($F32=($A$7-13),1,0)+IF(C32=$C$72,1,0)*IF($F32=($A$7-14),1,0)+IF(C32=$C$72,1,0)*IF($F32=($A$7-15),1,0)+IF(C32=$C$73,1,0)*IF($F32=($A$7-16),1,0)+IF(C32=$C$74,1,0)*IF($F32=($A$7-17),1,0)+IF(C32=$C$74,1,0)*IF($F32=($A$7-18),1,0)+IF(C32=$C$75,1,0)*IF($F32&lt;($A$7-18),1,0))*(IF($G32="F",1,0)+IF($G32="M",1,0))</f>
        <v>0</v>
      </c>
      <c r="AS32" s="52">
        <f>(IF(C32=$C$76,1,0)*IF($F32=($A$7-10),1,0)+IF(C32=$C$76,1,0)*IF($F32=($A$7-11),1,0)+IF(C32=$C$77,1,0)*IF($F32=($A$7-12),1,0)+IF(C32=$C$77,1,0)*IF($F32=($A$7-13),1,0)+IF(C32=$C$78,1,0)*IF($F32=($A$7-14),1,0)+IF(C32=$C$78,1,0)*IF($F32=($A$7-15),1,0)+IF(C32=$C$79,1,0)*IF($F32=($A$7-16),1,0)+IF(C32=$C$80,1,0)*IF($F32=($A$7-17),1,0)+IF(C32=$C$80,1,0)*IF($F32=($A$7-18),1,0)+IF(C32=$C$81,1,0)*IF($F32&lt;($A$7-18),1,0))*(IF($G32="F",1,0)+IF($G32="M",1,0))</f>
        <v>0</v>
      </c>
      <c r="AT32" s="52">
        <f>(IF(C32=$C$82,1,0)*IF($F32=($A$7-10),1,0)+IF(C32=$C$82,1,0)*IF($F32=($A$7-11),1,0)+IF(C32=$C$83,1,0)*IF($F32=($A$7-12),1,0)+IF(C32=$C$83,1,0)*IF($F32=($A$7-13),1,0)+IF(C32=$C$84,1,0)*IF($F32=($A$7-14),1,0)+IF(C32=$C$84,1,0)*IF($F32=($A$7-15),1,0)+IF(C32=$C$85,1,0)*IF($F32=($A$7-16),1,0)+IF(C32=$C$86,1,0)*IF($F32=($A$7-17),1,0)+IF(C32=$C$86,1,0)*IF($F32=($A$7-18),1,0)+IF(C32=$C$87,1,0)*IF($F32&lt;($A$7-18),1,0))*(IF($G32="F",1,0)+IF($G32="M",1,0))</f>
        <v>0</v>
      </c>
      <c r="AU32" s="56">
        <f>IF(C32=C$69,1,0)+IF(C32=C$70,1,0)+IF(C32=C$71,1,0)+IF(C32=C$72,1,0)+IF(C32=C$73,1,0)+IF(C32=C$74,1,0)+IF(C32=C$75,1,0)+(SUM(W32:AD32))</f>
        <v>0</v>
      </c>
      <c r="AV32" s="18">
        <f t="shared" si="16"/>
        <v>0</v>
      </c>
    </row>
    <row r="33" spans="1:48" ht="21.6" customHeight="1" x14ac:dyDescent="0.3">
      <c r="A33" s="16">
        <v>26</v>
      </c>
      <c r="B33" s="24"/>
      <c r="C33" s="32"/>
      <c r="D33" s="80"/>
      <c r="E33" s="81"/>
      <c r="F33" s="61"/>
      <c r="G33" s="2"/>
      <c r="H33" s="2"/>
      <c r="I33" s="22"/>
      <c r="J33" s="3"/>
      <c r="K33" s="4"/>
      <c r="L33" s="46"/>
      <c r="M33" s="4"/>
      <c r="P33" s="27">
        <f t="shared" si="0"/>
        <v>1</v>
      </c>
      <c r="Q33" s="36">
        <f>R33+V33+AF33+AJ33+AK33</f>
        <v>1</v>
      </c>
      <c r="R33" s="26">
        <f t="shared" si="1"/>
        <v>1</v>
      </c>
      <c r="S33" s="26">
        <f t="shared" si="2"/>
        <v>0</v>
      </c>
      <c r="T33" s="26">
        <f t="shared" si="3"/>
        <v>0</v>
      </c>
      <c r="U33" s="26">
        <f t="shared" si="4"/>
        <v>0</v>
      </c>
      <c r="V33" s="39">
        <f t="shared" si="5"/>
        <v>0</v>
      </c>
      <c r="W33" s="39">
        <f t="shared" si="6"/>
        <v>0</v>
      </c>
      <c r="X33" s="39">
        <f t="shared" si="7"/>
        <v>0</v>
      </c>
      <c r="Y33" s="39">
        <f t="shared" si="8"/>
        <v>0</v>
      </c>
      <c r="Z33" s="39">
        <f t="shared" si="9"/>
        <v>0</v>
      </c>
      <c r="AA33" s="39">
        <f t="shared" si="10"/>
        <v>0</v>
      </c>
      <c r="AB33" s="39">
        <f t="shared" si="11"/>
        <v>0</v>
      </c>
      <c r="AC33" s="41">
        <f t="shared" si="12"/>
        <v>0</v>
      </c>
      <c r="AD33" s="41">
        <f t="shared" si="13"/>
        <v>0</v>
      </c>
      <c r="AE33" s="41">
        <f t="shared" si="14"/>
        <v>0</v>
      </c>
      <c r="AF33" s="59">
        <f t="shared" si="15"/>
        <v>0</v>
      </c>
      <c r="AG33" s="42">
        <f>(IF(K33=$K$149,1,0)*IF($F33=($A$7-7),1,0)+IF(K33=$K$149,1,0)*IF($F33=($A$7-8),1,0)+IF(K33=$K$150,1,0)*IF($F33=($A$7-9),1,0)+IF(K33=$K$150,1,0)*IF($F33=($A$7-10),1,0)+IF(K33=$K$151,1,0)*IF($F33=($A$7-11),1,0)+IF(K33=$K$151,1,0)*IF($F33=($A$7-12),1,0)+IF(K33=$K$151,1,0)*IF($F33=($A$7-13),1,0)+IF(K33=$K$152,1,0)*IF($F33&lt;($A$7-13),1,0)+IF(K33=$K$154,1,0)*IF($F33=($A$7-8),1,0)+IF(K33=$K$154,1,0)*IF($F33=($A$7-9),1,0)+IF(K33=$K$154,1,0)*IF($F33=($A$7-10),1,0)+IF(K33=$K$155,1,0)*IF($F33=($A$7-11),1,0)+IF(K33=$K$155,1,0)*IF($F33=($A$7-12),1,0)+IF(K33=$K$155,1,0)*IF($F33=($A$7-13),1,0)+IF(K33=$K$156,1,0)*IF($F33&lt;($A$7-13),1,0)+IF(K33=$K$158,1,0)*IF($F33=($A$7-9),1,0)+IF(K33=$K$158,1,0)*IF($F33=($A$7-10),1,0)+IF(K33=$K$158,1,0)*IF($F33=($A$7-11),1,0)+IF(K33=$K$159,1,0)*IF($F33=($A$7-12),1,0)+IF(K33=$K$159,1,0)*IF($F33=($A$7-13),1,0)+IF(K33=$K$159,1,0)*IF($F33=($A$7-14),1,0)+IF(K33=$K$160,1,0)*IF($F33&lt;($A$7-14),1,0))*(IF($G33="F",1,0)+IF($G33="M",0,0))</f>
        <v>0</v>
      </c>
      <c r="AH33" s="42">
        <f>(IF(K33=$K$162,1,0)*IF($F33=($A$7-10),1,0)+IF(K33=$K$162,1,0)*IF($F33=($A$7-11),1,0)+IF(K33=$K$162,1,0)*IF($F33=($A$7-12),1,0)+IF(K33=$K$163,1,0)*IF($F33=($A$7-13),1,0)+IF(K33=$K$163,1,0)*IF($F33=($A$7-14),1,0)+IF(K33=$K$163,1,0)*IF($F33=($A$7-15),1,0)+IF(K33=$K$164,1,0)*IF($F33&lt;($A$7-15),1,0)+IF(K33=$K$166,1,0)*IF($F33=($A$7-11),1,0)+IF(K33=$K$166,1,0)*IF($F33=($A$7-12),1,0)+IF(K33=$K$166,1,0)*IF($F33=($A$7-13),1,0)+IF(K33=$K$166,1,0)*IF($F33=($A$7-14),1,0)+IF(K33=$K$167,1,0)*IF($F33&lt;($A$7-14),1,0)+IF(K33=$K$169,1,0)*IF($F33&lt;($A$7-13),1,0))*(IF($G33="F",1,0)+IF($G33="M",0,0))</f>
        <v>0</v>
      </c>
      <c r="AI33" s="42">
        <f>(IF(K33=$K$153,1,0)*IF($F33&lt;($A$7-6),1,0)+IF(K33=$K$157,1,0)*IF($F33&lt;($A$7-7),1,0)+IF(K33=$K$161,1,0)*IF($F33&lt;($A$7-8),1,0)+IF(K33=$K$165,1,0)*IF($F33&lt;($A$7-9),1,0)+IF(K33=$K$168,1,0)*IF($F33&lt;($A$7-10),1,0)+IF(K33=$K$169,1,0)*IF($F33&lt;($A$7-13),1,0))*(IF($G33="F",0,0)+IF($G33="M",1,0))</f>
        <v>0</v>
      </c>
      <c r="AJ33" s="42">
        <f>(IF(K33=$K$170,1,0)*IF($F33=($A$7-5),1,0)+IF(K33=$K$171,1,0)*IF($F33=($A$7-6),1,0)+IF(K33=$K$172,1,0)*IF($F33=($A$7-7),1,0)+IF(K33=$K$173,1,0)*IF($F33=($A$7-8),1,0)+IF(K33=$K$173,1,0)*IF($F33=($A$7-9),1,0)+IF(K33=$K$174,1,0)*IF($F33=($A$7-10),1,0)+IF(K33=$K$174,1,0)*IF($F33=($A$7-11),1,0)+IF(K33=$K$175,1,0)*IF($F33&lt;($A$7-11),1,0)+IF(K33=$K$176,1,0)*IF($F33=($A$7-5),1,0)+IF(K33=$K$177,1,0)*IF($F33=($A$7-6),1,0)+IF(K33=$K$178,1,0)*IF($F33=($A$7-7),1,0)+IF(K33=$K$179,1,0)*IF($F33=($A$7-8),1,0)+IF(K33=$K$179,1,0)*IF($F33=($A$7-9),1,0)+IF(K33=$K$180,1,0)*IF($F33=($A$7-10),1,0)+IF(K33=$K$180,1,0)*IF($F33=($A$7-11),1,0)+IF(K33=$K$181,1,0)*IF($F33=($A$7-12),1,0)+IF(K33=$K$181,1,0)*IF($F33=($A$7-13),1,0)+IF(K33=$K$182,1,0)*IF($F33&lt;($A$7-13),1,0)+IF(K33=$K$183,1,0)*IF($F33=($A$7-5),1,0)+IF(K33=$K$184,1,0)*IF($F33=($A$7-6),1,0)+IF(K33=$K$185,1,0)*IF($F33=($A$7-7),1,0)+IF(K33=$K$186,1,0)*IF($F33=($A$7-8),1,0)+IF(K33=$K$186,1,0)*IF($F33=($A$7-9),1,0)+IF(K33=$K$187,1,0)*IF($F33=($A$7-10),1,0)+IF(K33=$K$187,1,0)*IF($F33=($A$7-11),1,0)+IF(K33=$K$188,1,0)*IF($F33=($A$7-12),1,0)+IF(K33=$K$188,1,0)*IF($F33=($A$7-13),1,0)+IF(K33=$K$189,1,0)*IF($F33&lt;($A$7-13),1,0))*(IF($G33="F",1,0)+IF($G33="M",1,0))</f>
        <v>0</v>
      </c>
      <c r="AK33" s="42">
        <f>(IF(K33=$K$190,1,0)*IF($F33=($A$7-5),1,0)+IF(K33=$K$191,1,0)*IF($F33=($A$7-6),1,0)+IF(K33=$K$192,1,0)*IF($F33=($A$7-7),1,0)+IF(K33=$K$193,1,0)*IF($F33=($A$7-8),1,0)+IF(K33=$K$193,1,0)*IF($F33=($A$7-9),1,0)+IF(K33=$K$194,1,0)*IF($F33=($A$7-10),1,0)+IF(K33=$K$194,1,0)*IF($F33=($A$7-11),1,0)+IF(K33=$K$195,1,0)*IF($F33=($A$7-12),1,0)+IF(K33=$K$195,1,0)*IF($F33=($A$7-13),1,0)+IF(K33=$K$196,1,0)*IF($F33&lt;($A$7-13),1,0))*(IF($G33="F",1,0)+IF($G33="M",1,0))</f>
        <v>0</v>
      </c>
      <c r="AL33" s="28">
        <f>AM33+AN33+AO33+AP33+IF(B33="",1,0)</f>
        <v>1</v>
      </c>
      <c r="AM33" s="28">
        <f>(IF(B33=$J$69,1,0)*IF($F33=($A$7-8),1,0)+IF(B33=$J$70,1,0)*IF($F33=($A$7-9),1,0)+IF(B33=$J$72,1,0)*IF($F33=($A$7-10),1,0)+IF(B33=$J$74,1,0)*IF($F33=($A$7-11),1,0)+IF(B33=$J$76,1,0)*IF($F33=($A$7-12),1,0)+IF(B33=$J$78,1,0)*IF($F33=($A$7-13),1,0)+IF(B33=$J$80,1,0)*IF($F33=($A$7-14),1,0)+IF(B33=$J$80,1,0)*IF($F33=($A$7-15),1,0)+IF(B33=$J$81,1,0)*IF($F33=($A$7-16),1,0)+IF(B33=$J$82,1,0)*IF($F33=($A$7-17),1,0)+IF(B33=$J$82,1,0)*IF($F33=($A$7-18),1,0)+IF(B33=$J$83,1,0)*IF($F33&lt;($A$7-18),1,0))*(IF($G33="F",1,0)+IF($G33="M",1,0))</f>
        <v>0</v>
      </c>
      <c r="AN33" s="28">
        <f>(IF(B33=$J$84,1,0)*IF($F33=($A$7-14),1,0)+IF(B33=$J$84,1,0)*IF($F33=($A$7-15),1,0)+IF(B33=$J$85,1,0)*IF($F33=($A$7-14),1,0)+IF(B33=$J$86,1,0)*IF($F33=($A$7-15),1,0)+IF(B33=$J$87,1,0)*IF($F33=($A$7-16),1,0)+IF(B33=$J$88,1,0)*IF($F33=($A$7-17),1,0)+IF(B33=$J$88,1,0)*IF($F33=($A$7-18),1,0)+IF(B33=$J$89,1,0)*IF($F33&lt;($A$7-18),1,0))*(IF($G33="F",1,0)+IF($G33="M",1,0))</f>
        <v>0</v>
      </c>
      <c r="AO33" s="28">
        <f>(IF(B33=$J$71,1,0)*IF($F33=($A$7-10),1,0)+IF(B33=$J$73,1,0)*IF($F33=($A$7-11),1,0)+IF(B33=$J$75,1,0)*IF($F33=($A$7-12),1,0)+IF(B33=$J$77,1,0)*IF($F33=($A$7-13),1,0)+IF(B33=$J$79,1,0)*IF($F33=($A$7-14),1,0))*(IF($G33="F",1,0)+IF($G33="M",1,0))</f>
        <v>0</v>
      </c>
      <c r="AP33" s="28">
        <f>(IF(B33=$J$90,1,0)*IF($F33&lt;($A$7),1,0)+IF(B33=$J$91,1,0)*IF($F33&lt;($A$7),1,0)+IF(B33=$J$92,1,0)*IF($F33&lt;($A$7),1,0)+IF(B33=$J$94,1,0)*IF($F33&lt;($A$7),1,0)+IF(B33=$J$95,1,0)*IF($F33&lt;($A$7),1,0)+IF(B33=$J$96,1,0)*IF($F33&lt;($A$7),1,0)+IF(B33=$J$97,1,0)*IF($F33&lt;($A$7),1,0)+IF(B33=$J$98,1,0)*IF($F33&lt;($A$7),1,0)+IF(B33=$J$99,1,0)*IF($F33&lt;($A$7),1,0)+IF(B33=$J$100,1,0)*IF($F33&lt;($A$7),1,0)+IF(B33=$J$101,1,0)*IF($F33&lt;($A$7-14),1,0))*(IF($G33="F",1,0)+IF($G33="M",1,0))</f>
        <v>0</v>
      </c>
      <c r="AQ33" s="51">
        <f>AR33+AS33+AT33+IF(C33="",1,0)</f>
        <v>1</v>
      </c>
      <c r="AR33" s="51">
        <f>(IF(C33=$C$69,1,0)*IF($F33=($A$7-8),1,0)+IF(C33=$C$69,1,0)*IF($F33=($A$7-9),1,0)+IF(C33=$C$70,1,0)*IF($F33=($A$7-10),1,0)+IF(C33=$C$70,1,0)*IF($F33=($A$7-11),1,0)+IF(C33=$C$71,1,0)*IF($F33=($A$7-12),1,0)+IF(C33=$C$71,1,0)*IF($F33=($A$7-13),1,0)+IF(C33=$C$72,1,0)*IF($F33=($A$7-14),1,0)+IF(C33=$C$72,1,0)*IF($F33=($A$7-15),1,0)+IF(C33=$C$73,1,0)*IF($F33=($A$7-16),1,0)+IF(C33=$C$74,1,0)*IF($F33=($A$7-17),1,0)+IF(C33=$C$74,1,0)*IF($F33=($A$7-18),1,0)+IF(C33=$C$75,1,0)*IF($F33&lt;($A$7-18),1,0))*(IF($G33="F",1,0)+IF($G33="M",1,0))</f>
        <v>0</v>
      </c>
      <c r="AS33" s="52">
        <f>(IF(C33=$C$76,1,0)*IF($F33=($A$7-10),1,0)+IF(C33=$C$76,1,0)*IF($F33=($A$7-11),1,0)+IF(C33=$C$77,1,0)*IF($F33=($A$7-12),1,0)+IF(C33=$C$77,1,0)*IF($F33=($A$7-13),1,0)+IF(C33=$C$78,1,0)*IF($F33=($A$7-14),1,0)+IF(C33=$C$78,1,0)*IF($F33=($A$7-15),1,0)+IF(C33=$C$79,1,0)*IF($F33=($A$7-16),1,0)+IF(C33=$C$80,1,0)*IF($F33=($A$7-17),1,0)+IF(C33=$C$80,1,0)*IF($F33=($A$7-18),1,0)+IF(C33=$C$81,1,0)*IF($F33&lt;($A$7-18),1,0))*(IF($G33="F",1,0)+IF($G33="M",1,0))</f>
        <v>0</v>
      </c>
      <c r="AT33" s="52">
        <f>(IF(C33=$C$82,1,0)*IF($F33=($A$7-10),1,0)+IF(C33=$C$82,1,0)*IF($F33=($A$7-11),1,0)+IF(C33=$C$83,1,0)*IF($F33=($A$7-12),1,0)+IF(C33=$C$83,1,0)*IF($F33=($A$7-13),1,0)+IF(C33=$C$84,1,0)*IF($F33=($A$7-14),1,0)+IF(C33=$C$84,1,0)*IF($F33=($A$7-15),1,0)+IF(C33=$C$85,1,0)*IF($F33=($A$7-16),1,0)+IF(C33=$C$86,1,0)*IF($F33=($A$7-17),1,0)+IF(C33=$C$86,1,0)*IF($F33=($A$7-18),1,0)+IF(C33=$C$87,1,0)*IF($F33&lt;($A$7-18),1,0))*(IF($G33="F",1,0)+IF($G33="M",1,0))</f>
        <v>0</v>
      </c>
      <c r="AU33" s="56">
        <f>IF(C33=C$69,1,0)+IF(C33=C$70,1,0)+IF(C33=C$71,1,0)+IF(C33=C$72,1,0)+IF(C33=C$73,1,0)+IF(C33=C$74,1,0)+IF(C33=C$75,1,0)+(SUM(W33:AD33))</f>
        <v>0</v>
      </c>
      <c r="AV33" s="18">
        <f t="shared" si="16"/>
        <v>0</v>
      </c>
    </row>
    <row r="34" spans="1:48" ht="21.6" customHeight="1" x14ac:dyDescent="0.3">
      <c r="A34" s="16">
        <v>27</v>
      </c>
      <c r="B34" s="24"/>
      <c r="C34" s="32"/>
      <c r="D34" s="80"/>
      <c r="E34" s="81"/>
      <c r="F34" s="61"/>
      <c r="G34" s="2"/>
      <c r="H34" s="2"/>
      <c r="I34" s="22"/>
      <c r="J34" s="3"/>
      <c r="K34" s="4"/>
      <c r="L34" s="46"/>
      <c r="M34" s="4"/>
      <c r="P34" s="27">
        <f t="shared" si="0"/>
        <v>1</v>
      </c>
      <c r="Q34" s="36">
        <f>R34+V34+AF34+AJ34+AK34</f>
        <v>1</v>
      </c>
      <c r="R34" s="26">
        <f t="shared" si="1"/>
        <v>1</v>
      </c>
      <c r="S34" s="26">
        <f t="shared" si="2"/>
        <v>0</v>
      </c>
      <c r="T34" s="26">
        <f t="shared" si="3"/>
        <v>0</v>
      </c>
      <c r="U34" s="26">
        <f t="shared" si="4"/>
        <v>0</v>
      </c>
      <c r="V34" s="39">
        <f t="shared" si="5"/>
        <v>0</v>
      </c>
      <c r="W34" s="39">
        <f t="shared" si="6"/>
        <v>0</v>
      </c>
      <c r="X34" s="39">
        <f t="shared" si="7"/>
        <v>0</v>
      </c>
      <c r="Y34" s="39">
        <f t="shared" si="8"/>
        <v>0</v>
      </c>
      <c r="Z34" s="39">
        <f t="shared" si="9"/>
        <v>0</v>
      </c>
      <c r="AA34" s="39">
        <f t="shared" si="10"/>
        <v>0</v>
      </c>
      <c r="AB34" s="39">
        <f t="shared" si="11"/>
        <v>0</v>
      </c>
      <c r="AC34" s="41">
        <f t="shared" si="12"/>
        <v>0</v>
      </c>
      <c r="AD34" s="41">
        <f t="shared" si="13"/>
        <v>0</v>
      </c>
      <c r="AE34" s="41">
        <f t="shared" si="14"/>
        <v>0</v>
      </c>
      <c r="AF34" s="59">
        <f t="shared" si="15"/>
        <v>0</v>
      </c>
      <c r="AG34" s="42">
        <f>(IF(K34=$K$149,1,0)*IF($F34=($A$7-7),1,0)+IF(K34=$K$149,1,0)*IF($F34=($A$7-8),1,0)+IF(K34=$K$150,1,0)*IF($F34=($A$7-9),1,0)+IF(K34=$K$150,1,0)*IF($F34=($A$7-10),1,0)+IF(K34=$K$151,1,0)*IF($F34=($A$7-11),1,0)+IF(K34=$K$151,1,0)*IF($F34=($A$7-12),1,0)+IF(K34=$K$151,1,0)*IF($F34=($A$7-13),1,0)+IF(K34=$K$152,1,0)*IF($F34&lt;($A$7-13),1,0)+IF(K34=$K$154,1,0)*IF($F34=($A$7-8),1,0)+IF(K34=$K$154,1,0)*IF($F34=($A$7-9),1,0)+IF(K34=$K$154,1,0)*IF($F34=($A$7-10),1,0)+IF(K34=$K$155,1,0)*IF($F34=($A$7-11),1,0)+IF(K34=$K$155,1,0)*IF($F34=($A$7-12),1,0)+IF(K34=$K$155,1,0)*IF($F34=($A$7-13),1,0)+IF(K34=$K$156,1,0)*IF($F34&lt;($A$7-13),1,0)+IF(K34=$K$158,1,0)*IF($F34=($A$7-9),1,0)+IF(K34=$K$158,1,0)*IF($F34=($A$7-10),1,0)+IF(K34=$K$158,1,0)*IF($F34=($A$7-11),1,0)+IF(K34=$K$159,1,0)*IF($F34=($A$7-12),1,0)+IF(K34=$K$159,1,0)*IF($F34=($A$7-13),1,0)+IF(K34=$K$159,1,0)*IF($F34=($A$7-14),1,0)+IF(K34=$K$160,1,0)*IF($F34&lt;($A$7-14),1,0))*(IF($G34="F",1,0)+IF($G34="M",0,0))</f>
        <v>0</v>
      </c>
      <c r="AH34" s="42">
        <f>(IF(K34=$K$162,1,0)*IF($F34=($A$7-10),1,0)+IF(K34=$K$162,1,0)*IF($F34=($A$7-11),1,0)+IF(K34=$K$162,1,0)*IF($F34=($A$7-12),1,0)+IF(K34=$K$163,1,0)*IF($F34=($A$7-13),1,0)+IF(K34=$K$163,1,0)*IF($F34=($A$7-14),1,0)+IF(K34=$K$163,1,0)*IF($F34=($A$7-15),1,0)+IF(K34=$K$164,1,0)*IF($F34&lt;($A$7-15),1,0)+IF(K34=$K$166,1,0)*IF($F34=($A$7-11),1,0)+IF(K34=$K$166,1,0)*IF($F34=($A$7-12),1,0)+IF(K34=$K$166,1,0)*IF($F34=($A$7-13),1,0)+IF(K34=$K$166,1,0)*IF($F34=($A$7-14),1,0)+IF(K34=$K$167,1,0)*IF($F34&lt;($A$7-14),1,0)+IF(K34=$K$169,1,0)*IF($F34&lt;($A$7-13),1,0))*(IF($G34="F",1,0)+IF($G34="M",0,0))</f>
        <v>0</v>
      </c>
      <c r="AI34" s="42">
        <f>(IF(K34=$K$153,1,0)*IF($F34&lt;($A$7-6),1,0)+IF(K34=$K$157,1,0)*IF($F34&lt;($A$7-7),1,0)+IF(K34=$K$161,1,0)*IF($F34&lt;($A$7-8),1,0)+IF(K34=$K$165,1,0)*IF($F34&lt;($A$7-9),1,0)+IF(K34=$K$168,1,0)*IF($F34&lt;($A$7-10),1,0)+IF(K34=$K$169,1,0)*IF($F34&lt;($A$7-13),1,0))*(IF($G34="F",0,0)+IF($G34="M",1,0))</f>
        <v>0</v>
      </c>
      <c r="AJ34" s="42">
        <f>(IF(K34=$K$170,1,0)*IF($F34=($A$7-5),1,0)+IF(K34=$K$171,1,0)*IF($F34=($A$7-6),1,0)+IF(K34=$K$172,1,0)*IF($F34=($A$7-7),1,0)+IF(K34=$K$173,1,0)*IF($F34=($A$7-8),1,0)+IF(K34=$K$173,1,0)*IF($F34=($A$7-9),1,0)+IF(K34=$K$174,1,0)*IF($F34=($A$7-10),1,0)+IF(K34=$K$174,1,0)*IF($F34=($A$7-11),1,0)+IF(K34=$K$175,1,0)*IF($F34&lt;($A$7-11),1,0)+IF(K34=$K$176,1,0)*IF($F34=($A$7-5),1,0)+IF(K34=$K$177,1,0)*IF($F34=($A$7-6),1,0)+IF(K34=$K$178,1,0)*IF($F34=($A$7-7),1,0)+IF(K34=$K$179,1,0)*IF($F34=($A$7-8),1,0)+IF(K34=$K$179,1,0)*IF($F34=($A$7-9),1,0)+IF(K34=$K$180,1,0)*IF($F34=($A$7-10),1,0)+IF(K34=$K$180,1,0)*IF($F34=($A$7-11),1,0)+IF(K34=$K$181,1,0)*IF($F34=($A$7-12),1,0)+IF(K34=$K$181,1,0)*IF($F34=($A$7-13),1,0)+IF(K34=$K$182,1,0)*IF($F34&lt;($A$7-13),1,0)+IF(K34=$K$183,1,0)*IF($F34=($A$7-5),1,0)+IF(K34=$K$184,1,0)*IF($F34=($A$7-6),1,0)+IF(K34=$K$185,1,0)*IF($F34=($A$7-7),1,0)+IF(K34=$K$186,1,0)*IF($F34=($A$7-8),1,0)+IF(K34=$K$186,1,0)*IF($F34=($A$7-9),1,0)+IF(K34=$K$187,1,0)*IF($F34=($A$7-10),1,0)+IF(K34=$K$187,1,0)*IF($F34=($A$7-11),1,0)+IF(K34=$K$188,1,0)*IF($F34=($A$7-12),1,0)+IF(K34=$K$188,1,0)*IF($F34=($A$7-13),1,0)+IF(K34=$K$189,1,0)*IF($F34&lt;($A$7-13),1,0))*(IF($G34="F",1,0)+IF($G34="M",1,0))</f>
        <v>0</v>
      </c>
      <c r="AK34" s="42">
        <f>(IF(K34=$K$190,1,0)*IF($F34=($A$7-5),1,0)+IF(K34=$K$191,1,0)*IF($F34=($A$7-6),1,0)+IF(K34=$K$192,1,0)*IF($F34=($A$7-7),1,0)+IF(K34=$K$193,1,0)*IF($F34=($A$7-8),1,0)+IF(K34=$K$193,1,0)*IF($F34=($A$7-9),1,0)+IF(K34=$K$194,1,0)*IF($F34=($A$7-10),1,0)+IF(K34=$K$194,1,0)*IF($F34=($A$7-11),1,0)+IF(K34=$K$195,1,0)*IF($F34=($A$7-12),1,0)+IF(K34=$K$195,1,0)*IF($F34=($A$7-13),1,0)+IF(K34=$K$196,1,0)*IF($F34&lt;($A$7-13),1,0))*(IF($G34="F",1,0)+IF($G34="M",1,0))</f>
        <v>0</v>
      </c>
      <c r="AL34" s="28">
        <f>AM34+AN34+AO34+AP34+IF(B34="",1,0)</f>
        <v>1</v>
      </c>
      <c r="AM34" s="28">
        <f>(IF(B34=$J$69,1,0)*IF($F34=($A$7-8),1,0)+IF(B34=$J$70,1,0)*IF($F34=($A$7-9),1,0)+IF(B34=$J$72,1,0)*IF($F34=($A$7-10),1,0)+IF(B34=$J$74,1,0)*IF($F34=($A$7-11),1,0)+IF(B34=$J$76,1,0)*IF($F34=($A$7-12),1,0)+IF(B34=$J$78,1,0)*IF($F34=($A$7-13),1,0)+IF(B34=$J$80,1,0)*IF($F34=($A$7-14),1,0)+IF(B34=$J$80,1,0)*IF($F34=($A$7-15),1,0)+IF(B34=$J$81,1,0)*IF($F34=($A$7-16),1,0)+IF(B34=$J$82,1,0)*IF($F34=($A$7-17),1,0)+IF(B34=$J$82,1,0)*IF($F34=($A$7-18),1,0)+IF(B34=$J$83,1,0)*IF($F34&lt;($A$7-18),1,0))*(IF($G34="F",1,0)+IF($G34="M",1,0))</f>
        <v>0</v>
      </c>
      <c r="AN34" s="28">
        <f>(IF(B34=$J$84,1,0)*IF($F34=($A$7-14),1,0)+IF(B34=$J$84,1,0)*IF($F34=($A$7-15),1,0)+IF(B34=$J$85,1,0)*IF($F34=($A$7-14),1,0)+IF(B34=$J$86,1,0)*IF($F34=($A$7-15),1,0)+IF(B34=$J$87,1,0)*IF($F34=($A$7-16),1,0)+IF(B34=$J$88,1,0)*IF($F34=($A$7-17),1,0)+IF(B34=$J$88,1,0)*IF($F34=($A$7-18),1,0)+IF(B34=$J$89,1,0)*IF($F34&lt;($A$7-18),1,0))*(IF($G34="F",1,0)+IF($G34="M",1,0))</f>
        <v>0</v>
      </c>
      <c r="AO34" s="28">
        <f>(IF(B34=$J$71,1,0)*IF($F34=($A$7-10),1,0)+IF(B34=$J$73,1,0)*IF($F34=($A$7-11),1,0)+IF(B34=$J$75,1,0)*IF($F34=($A$7-12),1,0)+IF(B34=$J$77,1,0)*IF($F34=($A$7-13),1,0)+IF(B34=$J$79,1,0)*IF($F34=($A$7-14),1,0))*(IF($G34="F",1,0)+IF($G34="M",1,0))</f>
        <v>0</v>
      </c>
      <c r="AP34" s="28">
        <f>(IF(B34=$J$90,1,0)*IF($F34&lt;($A$7),1,0)+IF(B34=$J$91,1,0)*IF($F34&lt;($A$7),1,0)+IF(B34=$J$92,1,0)*IF($F34&lt;($A$7),1,0)+IF(B34=$J$94,1,0)*IF($F34&lt;($A$7),1,0)+IF(B34=$J$95,1,0)*IF($F34&lt;($A$7),1,0)+IF(B34=$J$96,1,0)*IF($F34&lt;($A$7),1,0)+IF(B34=$J$97,1,0)*IF($F34&lt;($A$7),1,0)+IF(B34=$J$98,1,0)*IF($F34&lt;($A$7),1,0)+IF(B34=$J$99,1,0)*IF($F34&lt;($A$7),1,0)+IF(B34=$J$100,1,0)*IF($F34&lt;($A$7),1,0)+IF(B34=$J$101,1,0)*IF($F34&lt;($A$7-14),1,0))*(IF($G34="F",1,0)+IF($G34="M",1,0))</f>
        <v>0</v>
      </c>
      <c r="AQ34" s="51">
        <f>AR34+AS34+AT34+IF(C34="",1,0)</f>
        <v>1</v>
      </c>
      <c r="AR34" s="51">
        <f>(IF(C34=$C$69,1,0)*IF($F34=($A$7-8),1,0)+IF(C34=$C$69,1,0)*IF($F34=($A$7-9),1,0)+IF(C34=$C$70,1,0)*IF($F34=($A$7-10),1,0)+IF(C34=$C$70,1,0)*IF($F34=($A$7-11),1,0)+IF(C34=$C$71,1,0)*IF($F34=($A$7-12),1,0)+IF(C34=$C$71,1,0)*IF($F34=($A$7-13),1,0)+IF(C34=$C$72,1,0)*IF($F34=($A$7-14),1,0)+IF(C34=$C$72,1,0)*IF($F34=($A$7-15),1,0)+IF(C34=$C$73,1,0)*IF($F34=($A$7-16),1,0)+IF(C34=$C$74,1,0)*IF($F34=($A$7-17),1,0)+IF(C34=$C$74,1,0)*IF($F34=($A$7-18),1,0)+IF(C34=$C$75,1,0)*IF($F34&lt;($A$7-18),1,0))*(IF($G34="F",1,0)+IF($G34="M",1,0))</f>
        <v>0</v>
      </c>
      <c r="AS34" s="52">
        <f>(IF(C34=$C$76,1,0)*IF($F34=($A$7-10),1,0)+IF(C34=$C$76,1,0)*IF($F34=($A$7-11),1,0)+IF(C34=$C$77,1,0)*IF($F34=($A$7-12),1,0)+IF(C34=$C$77,1,0)*IF($F34=($A$7-13),1,0)+IF(C34=$C$78,1,0)*IF($F34=($A$7-14),1,0)+IF(C34=$C$78,1,0)*IF($F34=($A$7-15),1,0)+IF(C34=$C$79,1,0)*IF($F34=($A$7-16),1,0)+IF(C34=$C$80,1,0)*IF($F34=($A$7-17),1,0)+IF(C34=$C$80,1,0)*IF($F34=($A$7-18),1,0)+IF(C34=$C$81,1,0)*IF($F34&lt;($A$7-18),1,0))*(IF($G34="F",1,0)+IF($G34="M",1,0))</f>
        <v>0</v>
      </c>
      <c r="AT34" s="52">
        <f>(IF(C34=$C$82,1,0)*IF($F34=($A$7-10),1,0)+IF(C34=$C$82,1,0)*IF($F34=($A$7-11),1,0)+IF(C34=$C$83,1,0)*IF($F34=($A$7-12),1,0)+IF(C34=$C$83,1,0)*IF($F34=($A$7-13),1,0)+IF(C34=$C$84,1,0)*IF($F34=($A$7-14),1,0)+IF(C34=$C$84,1,0)*IF($F34=($A$7-15),1,0)+IF(C34=$C$85,1,0)*IF($F34=($A$7-16),1,0)+IF(C34=$C$86,1,0)*IF($F34=($A$7-17),1,0)+IF(C34=$C$86,1,0)*IF($F34=($A$7-18),1,0)+IF(C34=$C$87,1,0)*IF($F34&lt;($A$7-18),1,0))*(IF($G34="F",1,0)+IF($G34="M",1,0))</f>
        <v>0</v>
      </c>
      <c r="AU34" s="56">
        <f>IF(C34=C$69,1,0)+IF(C34=C$70,1,0)+IF(C34=C$71,1,0)+IF(C34=C$72,1,0)+IF(C34=C$73,1,0)+IF(C34=C$74,1,0)+IF(C34=C$75,1,0)+(SUM(W34:AD34))</f>
        <v>0</v>
      </c>
      <c r="AV34" s="18">
        <f t="shared" si="16"/>
        <v>0</v>
      </c>
    </row>
    <row r="35" spans="1:48" ht="21.6" customHeight="1" x14ac:dyDescent="0.3">
      <c r="A35" s="16">
        <v>28</v>
      </c>
      <c r="B35" s="24"/>
      <c r="C35" s="32"/>
      <c r="D35" s="80"/>
      <c r="E35" s="81"/>
      <c r="F35" s="61"/>
      <c r="G35" s="2"/>
      <c r="H35" s="2"/>
      <c r="I35" s="22"/>
      <c r="J35" s="3"/>
      <c r="K35" s="4"/>
      <c r="L35" s="46"/>
      <c r="M35" s="4"/>
      <c r="P35" s="27">
        <f t="shared" si="0"/>
        <v>1</v>
      </c>
      <c r="Q35" s="36">
        <f>R35+V35+AF35+AJ35+AK35</f>
        <v>1</v>
      </c>
      <c r="R35" s="26">
        <f t="shared" si="1"/>
        <v>1</v>
      </c>
      <c r="S35" s="26">
        <f t="shared" si="2"/>
        <v>0</v>
      </c>
      <c r="T35" s="26">
        <f t="shared" si="3"/>
        <v>0</v>
      </c>
      <c r="U35" s="26">
        <f t="shared" si="4"/>
        <v>0</v>
      </c>
      <c r="V35" s="39">
        <f t="shared" si="5"/>
        <v>0</v>
      </c>
      <c r="W35" s="39">
        <f t="shared" si="6"/>
        <v>0</v>
      </c>
      <c r="X35" s="39">
        <f t="shared" si="7"/>
        <v>0</v>
      </c>
      <c r="Y35" s="39">
        <f t="shared" si="8"/>
        <v>0</v>
      </c>
      <c r="Z35" s="39">
        <f t="shared" si="9"/>
        <v>0</v>
      </c>
      <c r="AA35" s="39">
        <f t="shared" si="10"/>
        <v>0</v>
      </c>
      <c r="AB35" s="39">
        <f t="shared" si="11"/>
        <v>0</v>
      </c>
      <c r="AC35" s="41">
        <f t="shared" si="12"/>
        <v>0</v>
      </c>
      <c r="AD35" s="41">
        <f t="shared" si="13"/>
        <v>0</v>
      </c>
      <c r="AE35" s="41">
        <f t="shared" si="14"/>
        <v>0</v>
      </c>
      <c r="AF35" s="59">
        <f t="shared" si="15"/>
        <v>0</v>
      </c>
      <c r="AG35" s="42">
        <f>(IF(K35=$K$149,1,0)*IF($F35=($A$7-7),1,0)+IF(K35=$K$149,1,0)*IF($F35=($A$7-8),1,0)+IF(K35=$K$150,1,0)*IF($F35=($A$7-9),1,0)+IF(K35=$K$150,1,0)*IF($F35=($A$7-10),1,0)+IF(K35=$K$151,1,0)*IF($F35=($A$7-11),1,0)+IF(K35=$K$151,1,0)*IF($F35=($A$7-12),1,0)+IF(K35=$K$151,1,0)*IF($F35=($A$7-13),1,0)+IF(K35=$K$152,1,0)*IF($F35&lt;($A$7-13),1,0)+IF(K35=$K$154,1,0)*IF($F35=($A$7-8),1,0)+IF(K35=$K$154,1,0)*IF($F35=($A$7-9),1,0)+IF(K35=$K$154,1,0)*IF($F35=($A$7-10),1,0)+IF(K35=$K$155,1,0)*IF($F35=($A$7-11),1,0)+IF(K35=$K$155,1,0)*IF($F35=($A$7-12),1,0)+IF(K35=$K$155,1,0)*IF($F35=($A$7-13),1,0)+IF(K35=$K$156,1,0)*IF($F35&lt;($A$7-13),1,0)+IF(K35=$K$158,1,0)*IF($F35=($A$7-9),1,0)+IF(K35=$K$158,1,0)*IF($F35=($A$7-10),1,0)+IF(K35=$K$158,1,0)*IF($F35=($A$7-11),1,0)+IF(K35=$K$159,1,0)*IF($F35=($A$7-12),1,0)+IF(K35=$K$159,1,0)*IF($F35=($A$7-13),1,0)+IF(K35=$K$159,1,0)*IF($F35=($A$7-14),1,0)+IF(K35=$K$160,1,0)*IF($F35&lt;($A$7-14),1,0))*(IF($G35="F",1,0)+IF($G35="M",0,0))</f>
        <v>0</v>
      </c>
      <c r="AH35" s="42">
        <f>(IF(K35=$K$162,1,0)*IF($F35=($A$7-10),1,0)+IF(K35=$K$162,1,0)*IF($F35=($A$7-11),1,0)+IF(K35=$K$162,1,0)*IF($F35=($A$7-12),1,0)+IF(K35=$K$163,1,0)*IF($F35=($A$7-13),1,0)+IF(K35=$K$163,1,0)*IF($F35=($A$7-14),1,0)+IF(K35=$K$163,1,0)*IF($F35=($A$7-15),1,0)+IF(K35=$K$164,1,0)*IF($F35&lt;($A$7-15),1,0)+IF(K35=$K$166,1,0)*IF($F35=($A$7-11),1,0)+IF(K35=$K$166,1,0)*IF($F35=($A$7-12),1,0)+IF(K35=$K$166,1,0)*IF($F35=($A$7-13),1,0)+IF(K35=$K$166,1,0)*IF($F35=($A$7-14),1,0)+IF(K35=$K$167,1,0)*IF($F35&lt;($A$7-14),1,0)+IF(K35=$K$169,1,0)*IF($F35&lt;($A$7-13),1,0))*(IF($G35="F",1,0)+IF($G35="M",0,0))</f>
        <v>0</v>
      </c>
      <c r="AI35" s="42">
        <f>(IF(K35=$K$153,1,0)*IF($F35&lt;($A$7-6),1,0)+IF(K35=$K$157,1,0)*IF($F35&lt;($A$7-7),1,0)+IF(K35=$K$161,1,0)*IF($F35&lt;($A$7-8),1,0)+IF(K35=$K$165,1,0)*IF($F35&lt;($A$7-9),1,0)+IF(K35=$K$168,1,0)*IF($F35&lt;($A$7-10),1,0)+IF(K35=$K$169,1,0)*IF($F35&lt;($A$7-13),1,0))*(IF($G35="F",0,0)+IF($G35="M",1,0))</f>
        <v>0</v>
      </c>
      <c r="AJ35" s="42">
        <f>(IF(K35=$K$170,1,0)*IF($F35=($A$7-5),1,0)+IF(K35=$K$171,1,0)*IF($F35=($A$7-6),1,0)+IF(K35=$K$172,1,0)*IF($F35=($A$7-7),1,0)+IF(K35=$K$173,1,0)*IF($F35=($A$7-8),1,0)+IF(K35=$K$173,1,0)*IF($F35=($A$7-9),1,0)+IF(K35=$K$174,1,0)*IF($F35=($A$7-10),1,0)+IF(K35=$K$174,1,0)*IF($F35=($A$7-11),1,0)+IF(K35=$K$175,1,0)*IF($F35&lt;($A$7-11),1,0)+IF(K35=$K$176,1,0)*IF($F35=($A$7-5),1,0)+IF(K35=$K$177,1,0)*IF($F35=($A$7-6),1,0)+IF(K35=$K$178,1,0)*IF($F35=($A$7-7),1,0)+IF(K35=$K$179,1,0)*IF($F35=($A$7-8),1,0)+IF(K35=$K$179,1,0)*IF($F35=($A$7-9),1,0)+IF(K35=$K$180,1,0)*IF($F35=($A$7-10),1,0)+IF(K35=$K$180,1,0)*IF($F35=($A$7-11),1,0)+IF(K35=$K$181,1,0)*IF($F35=($A$7-12),1,0)+IF(K35=$K$181,1,0)*IF($F35=($A$7-13),1,0)+IF(K35=$K$182,1,0)*IF($F35&lt;($A$7-13),1,0)+IF(K35=$K$183,1,0)*IF($F35=($A$7-5),1,0)+IF(K35=$K$184,1,0)*IF($F35=($A$7-6),1,0)+IF(K35=$K$185,1,0)*IF($F35=($A$7-7),1,0)+IF(K35=$K$186,1,0)*IF($F35=($A$7-8),1,0)+IF(K35=$K$186,1,0)*IF($F35=($A$7-9),1,0)+IF(K35=$K$187,1,0)*IF($F35=($A$7-10),1,0)+IF(K35=$K$187,1,0)*IF($F35=($A$7-11),1,0)+IF(K35=$K$188,1,0)*IF($F35=($A$7-12),1,0)+IF(K35=$K$188,1,0)*IF($F35=($A$7-13),1,0)+IF(K35=$K$189,1,0)*IF($F35&lt;($A$7-13),1,0))*(IF($G35="F",1,0)+IF($G35="M",1,0))</f>
        <v>0</v>
      </c>
      <c r="AK35" s="42">
        <f>(IF(K35=$K$190,1,0)*IF($F35=($A$7-5),1,0)+IF(K35=$K$191,1,0)*IF($F35=($A$7-6),1,0)+IF(K35=$K$192,1,0)*IF($F35=($A$7-7),1,0)+IF(K35=$K$193,1,0)*IF($F35=($A$7-8),1,0)+IF(K35=$K$193,1,0)*IF($F35=($A$7-9),1,0)+IF(K35=$K$194,1,0)*IF($F35=($A$7-10),1,0)+IF(K35=$K$194,1,0)*IF($F35=($A$7-11),1,0)+IF(K35=$K$195,1,0)*IF($F35=($A$7-12),1,0)+IF(K35=$K$195,1,0)*IF($F35=($A$7-13),1,0)+IF(K35=$K$196,1,0)*IF($F35&lt;($A$7-13),1,0))*(IF($G35="F",1,0)+IF($G35="M",1,0))</f>
        <v>0</v>
      </c>
      <c r="AL35" s="28">
        <f>AM35+AN35+AO35+AP35+IF(B35="",1,0)</f>
        <v>1</v>
      </c>
      <c r="AM35" s="28">
        <f>(IF(B35=$J$69,1,0)*IF($F35=($A$7-8),1,0)+IF(B35=$J$70,1,0)*IF($F35=($A$7-9),1,0)+IF(B35=$J$72,1,0)*IF($F35=($A$7-10),1,0)+IF(B35=$J$74,1,0)*IF($F35=($A$7-11),1,0)+IF(B35=$J$76,1,0)*IF($F35=($A$7-12),1,0)+IF(B35=$J$78,1,0)*IF($F35=($A$7-13),1,0)+IF(B35=$J$80,1,0)*IF($F35=($A$7-14),1,0)+IF(B35=$J$80,1,0)*IF($F35=($A$7-15),1,0)+IF(B35=$J$81,1,0)*IF($F35=($A$7-16),1,0)+IF(B35=$J$82,1,0)*IF($F35=($A$7-17),1,0)+IF(B35=$J$82,1,0)*IF($F35=($A$7-18),1,0)+IF(B35=$J$83,1,0)*IF($F35&lt;($A$7-18),1,0))*(IF($G35="F",1,0)+IF($G35="M",1,0))</f>
        <v>0</v>
      </c>
      <c r="AN35" s="28">
        <f>(IF(B35=$J$84,1,0)*IF($F35=($A$7-14),1,0)+IF(B35=$J$84,1,0)*IF($F35=($A$7-15),1,0)+IF(B35=$J$85,1,0)*IF($F35=($A$7-14),1,0)+IF(B35=$J$86,1,0)*IF($F35=($A$7-15),1,0)+IF(B35=$J$87,1,0)*IF($F35=($A$7-16),1,0)+IF(B35=$J$88,1,0)*IF($F35=($A$7-17),1,0)+IF(B35=$J$88,1,0)*IF($F35=($A$7-18),1,0)+IF(B35=$J$89,1,0)*IF($F35&lt;($A$7-18),1,0))*(IF($G35="F",1,0)+IF($G35="M",1,0))</f>
        <v>0</v>
      </c>
      <c r="AO35" s="28">
        <f>(IF(B35=$J$71,1,0)*IF($F35=($A$7-10),1,0)+IF(B35=$J$73,1,0)*IF($F35=($A$7-11),1,0)+IF(B35=$J$75,1,0)*IF($F35=($A$7-12),1,0)+IF(B35=$J$77,1,0)*IF($F35=($A$7-13),1,0)+IF(B35=$J$79,1,0)*IF($F35=($A$7-14),1,0))*(IF($G35="F",1,0)+IF($G35="M",1,0))</f>
        <v>0</v>
      </c>
      <c r="AP35" s="28">
        <f>(IF(B35=$J$90,1,0)*IF($F35&lt;($A$7),1,0)+IF(B35=$J$91,1,0)*IF($F35&lt;($A$7),1,0)+IF(B35=$J$92,1,0)*IF($F35&lt;($A$7),1,0)+IF(B35=$J$94,1,0)*IF($F35&lt;($A$7),1,0)+IF(B35=$J$95,1,0)*IF($F35&lt;($A$7),1,0)+IF(B35=$J$96,1,0)*IF($F35&lt;($A$7),1,0)+IF(B35=$J$97,1,0)*IF($F35&lt;($A$7),1,0)+IF(B35=$J$98,1,0)*IF($F35&lt;($A$7),1,0)+IF(B35=$J$99,1,0)*IF($F35&lt;($A$7),1,0)+IF(B35=$J$100,1,0)*IF($F35&lt;($A$7),1,0)+IF(B35=$J$101,1,0)*IF($F35&lt;($A$7-14),1,0))*(IF($G35="F",1,0)+IF($G35="M",1,0))</f>
        <v>0</v>
      </c>
      <c r="AQ35" s="51">
        <f>AR35+AS35+AT35+IF(C35="",1,0)</f>
        <v>1</v>
      </c>
      <c r="AR35" s="51">
        <f>(IF(C35=$C$69,1,0)*IF($F35=($A$7-8),1,0)+IF(C35=$C$69,1,0)*IF($F35=($A$7-9),1,0)+IF(C35=$C$70,1,0)*IF($F35=($A$7-10),1,0)+IF(C35=$C$70,1,0)*IF($F35=($A$7-11),1,0)+IF(C35=$C$71,1,0)*IF($F35=($A$7-12),1,0)+IF(C35=$C$71,1,0)*IF($F35=($A$7-13),1,0)+IF(C35=$C$72,1,0)*IF($F35=($A$7-14),1,0)+IF(C35=$C$72,1,0)*IF($F35=($A$7-15),1,0)+IF(C35=$C$73,1,0)*IF($F35=($A$7-16),1,0)+IF(C35=$C$74,1,0)*IF($F35=($A$7-17),1,0)+IF(C35=$C$74,1,0)*IF($F35=($A$7-18),1,0)+IF(C35=$C$75,1,0)*IF($F35&lt;($A$7-18),1,0))*(IF($G35="F",1,0)+IF($G35="M",1,0))</f>
        <v>0</v>
      </c>
      <c r="AS35" s="52">
        <f>(IF(C35=$C$76,1,0)*IF($F35=($A$7-10),1,0)+IF(C35=$C$76,1,0)*IF($F35=($A$7-11),1,0)+IF(C35=$C$77,1,0)*IF($F35=($A$7-12),1,0)+IF(C35=$C$77,1,0)*IF($F35=($A$7-13),1,0)+IF(C35=$C$78,1,0)*IF($F35=($A$7-14),1,0)+IF(C35=$C$78,1,0)*IF($F35=($A$7-15),1,0)+IF(C35=$C$79,1,0)*IF($F35=($A$7-16),1,0)+IF(C35=$C$80,1,0)*IF($F35=($A$7-17),1,0)+IF(C35=$C$80,1,0)*IF($F35=($A$7-18),1,0)+IF(C35=$C$81,1,0)*IF($F35&lt;($A$7-18),1,0))*(IF($G35="F",1,0)+IF($G35="M",1,0))</f>
        <v>0</v>
      </c>
      <c r="AT35" s="52">
        <f>(IF(C35=$C$82,1,0)*IF($F35=($A$7-10),1,0)+IF(C35=$C$82,1,0)*IF($F35=($A$7-11),1,0)+IF(C35=$C$83,1,0)*IF($F35=($A$7-12),1,0)+IF(C35=$C$83,1,0)*IF($F35=($A$7-13),1,0)+IF(C35=$C$84,1,0)*IF($F35=($A$7-14),1,0)+IF(C35=$C$84,1,0)*IF($F35=($A$7-15),1,0)+IF(C35=$C$85,1,0)*IF($F35=($A$7-16),1,0)+IF(C35=$C$86,1,0)*IF($F35=($A$7-17),1,0)+IF(C35=$C$86,1,0)*IF($F35=($A$7-18),1,0)+IF(C35=$C$87,1,0)*IF($F35&lt;($A$7-18),1,0))*(IF($G35="F",1,0)+IF($G35="M",1,0))</f>
        <v>0</v>
      </c>
      <c r="AU35" s="56">
        <f>IF(C35=C$69,1,0)+IF(C35=C$70,1,0)+IF(C35=C$71,1,0)+IF(C35=C$72,1,0)+IF(C35=C$73,1,0)+IF(C35=C$74,1,0)+IF(C35=C$75,1,0)+(SUM(W35:AD35))</f>
        <v>0</v>
      </c>
      <c r="AV35" s="18">
        <f t="shared" si="16"/>
        <v>0</v>
      </c>
    </row>
    <row r="36" spans="1:48" ht="21.6" customHeight="1" x14ac:dyDescent="0.3">
      <c r="A36" s="16">
        <v>29</v>
      </c>
      <c r="B36" s="24"/>
      <c r="C36" s="32"/>
      <c r="D36" s="80"/>
      <c r="E36" s="81"/>
      <c r="F36" s="61"/>
      <c r="G36" s="2"/>
      <c r="H36" s="2"/>
      <c r="I36" s="22"/>
      <c r="J36" s="3"/>
      <c r="K36" s="4"/>
      <c r="L36" s="46"/>
      <c r="M36" s="4"/>
      <c r="P36" s="27">
        <f t="shared" si="0"/>
        <v>1</v>
      </c>
      <c r="Q36" s="36">
        <f>R36+V36+AF36+AJ36+AK36</f>
        <v>1</v>
      </c>
      <c r="R36" s="26">
        <f t="shared" si="1"/>
        <v>1</v>
      </c>
      <c r="S36" s="26">
        <f t="shared" si="2"/>
        <v>0</v>
      </c>
      <c r="T36" s="26">
        <f t="shared" si="3"/>
        <v>0</v>
      </c>
      <c r="U36" s="26">
        <f t="shared" si="4"/>
        <v>0</v>
      </c>
      <c r="V36" s="39">
        <f t="shared" si="5"/>
        <v>0</v>
      </c>
      <c r="W36" s="39">
        <f t="shared" si="6"/>
        <v>0</v>
      </c>
      <c r="X36" s="39">
        <f t="shared" si="7"/>
        <v>0</v>
      </c>
      <c r="Y36" s="39">
        <f t="shared" si="8"/>
        <v>0</v>
      </c>
      <c r="Z36" s="39">
        <f t="shared" si="9"/>
        <v>0</v>
      </c>
      <c r="AA36" s="39">
        <f t="shared" si="10"/>
        <v>0</v>
      </c>
      <c r="AB36" s="39">
        <f t="shared" si="11"/>
        <v>0</v>
      </c>
      <c r="AC36" s="41">
        <f t="shared" si="12"/>
        <v>0</v>
      </c>
      <c r="AD36" s="41">
        <f t="shared" si="13"/>
        <v>0</v>
      </c>
      <c r="AE36" s="41">
        <f t="shared" si="14"/>
        <v>0</v>
      </c>
      <c r="AF36" s="59">
        <f t="shared" si="15"/>
        <v>0</v>
      </c>
      <c r="AG36" s="42">
        <f>(IF(K36=$K$149,1,0)*IF($F36=($A$7-7),1,0)+IF(K36=$K$149,1,0)*IF($F36=($A$7-8),1,0)+IF(K36=$K$150,1,0)*IF($F36=($A$7-9),1,0)+IF(K36=$K$150,1,0)*IF($F36=($A$7-10),1,0)+IF(K36=$K$151,1,0)*IF($F36=($A$7-11),1,0)+IF(K36=$K$151,1,0)*IF($F36=($A$7-12),1,0)+IF(K36=$K$151,1,0)*IF($F36=($A$7-13),1,0)+IF(K36=$K$152,1,0)*IF($F36&lt;($A$7-13),1,0)+IF(K36=$K$154,1,0)*IF($F36=($A$7-8),1,0)+IF(K36=$K$154,1,0)*IF($F36=($A$7-9),1,0)+IF(K36=$K$154,1,0)*IF($F36=($A$7-10),1,0)+IF(K36=$K$155,1,0)*IF($F36=($A$7-11),1,0)+IF(K36=$K$155,1,0)*IF($F36=($A$7-12),1,0)+IF(K36=$K$155,1,0)*IF($F36=($A$7-13),1,0)+IF(K36=$K$156,1,0)*IF($F36&lt;($A$7-13),1,0)+IF(K36=$K$158,1,0)*IF($F36=($A$7-9),1,0)+IF(K36=$K$158,1,0)*IF($F36=($A$7-10),1,0)+IF(K36=$K$158,1,0)*IF($F36=($A$7-11),1,0)+IF(K36=$K$159,1,0)*IF($F36=($A$7-12),1,0)+IF(K36=$K$159,1,0)*IF($F36=($A$7-13),1,0)+IF(K36=$K$159,1,0)*IF($F36=($A$7-14),1,0)+IF(K36=$K$160,1,0)*IF($F36&lt;($A$7-14),1,0))*(IF($G36="F",1,0)+IF($G36="M",0,0))</f>
        <v>0</v>
      </c>
      <c r="AH36" s="42">
        <f>(IF(K36=$K$162,1,0)*IF($F36=($A$7-10),1,0)+IF(K36=$K$162,1,0)*IF($F36=($A$7-11),1,0)+IF(K36=$K$162,1,0)*IF($F36=($A$7-12),1,0)+IF(K36=$K$163,1,0)*IF($F36=($A$7-13),1,0)+IF(K36=$K$163,1,0)*IF($F36=($A$7-14),1,0)+IF(K36=$K$163,1,0)*IF($F36=($A$7-15),1,0)+IF(K36=$K$164,1,0)*IF($F36&lt;($A$7-15),1,0)+IF(K36=$K$166,1,0)*IF($F36=($A$7-11),1,0)+IF(K36=$K$166,1,0)*IF($F36=($A$7-12),1,0)+IF(K36=$K$166,1,0)*IF($F36=($A$7-13),1,0)+IF(K36=$K$166,1,0)*IF($F36=($A$7-14),1,0)+IF(K36=$K$167,1,0)*IF($F36&lt;($A$7-14),1,0)+IF(K36=$K$169,1,0)*IF($F36&lt;($A$7-13),1,0))*(IF($G36="F",1,0)+IF($G36="M",0,0))</f>
        <v>0</v>
      </c>
      <c r="AI36" s="42">
        <f>(IF(K36=$K$153,1,0)*IF($F36&lt;($A$7-6),1,0)+IF(K36=$K$157,1,0)*IF($F36&lt;($A$7-7),1,0)+IF(K36=$K$161,1,0)*IF($F36&lt;($A$7-8),1,0)+IF(K36=$K$165,1,0)*IF($F36&lt;($A$7-9),1,0)+IF(K36=$K$168,1,0)*IF($F36&lt;($A$7-10),1,0)+IF(K36=$K$169,1,0)*IF($F36&lt;($A$7-13),1,0))*(IF($G36="F",0,0)+IF($G36="M",1,0))</f>
        <v>0</v>
      </c>
      <c r="AJ36" s="42">
        <f>(IF(K36=$K$170,1,0)*IF($F36=($A$7-5),1,0)+IF(K36=$K$171,1,0)*IF($F36=($A$7-6),1,0)+IF(K36=$K$172,1,0)*IF($F36=($A$7-7),1,0)+IF(K36=$K$173,1,0)*IF($F36=($A$7-8),1,0)+IF(K36=$K$173,1,0)*IF($F36=($A$7-9),1,0)+IF(K36=$K$174,1,0)*IF($F36=($A$7-10),1,0)+IF(K36=$K$174,1,0)*IF($F36=($A$7-11),1,0)+IF(K36=$K$175,1,0)*IF($F36&lt;($A$7-11),1,0)+IF(K36=$K$176,1,0)*IF($F36=($A$7-5),1,0)+IF(K36=$K$177,1,0)*IF($F36=($A$7-6),1,0)+IF(K36=$K$178,1,0)*IF($F36=($A$7-7),1,0)+IF(K36=$K$179,1,0)*IF($F36=($A$7-8),1,0)+IF(K36=$K$179,1,0)*IF($F36=($A$7-9),1,0)+IF(K36=$K$180,1,0)*IF($F36=($A$7-10),1,0)+IF(K36=$K$180,1,0)*IF($F36=($A$7-11),1,0)+IF(K36=$K$181,1,0)*IF($F36=($A$7-12),1,0)+IF(K36=$K$181,1,0)*IF($F36=($A$7-13),1,0)+IF(K36=$K$182,1,0)*IF($F36&lt;($A$7-13),1,0)+IF(K36=$K$183,1,0)*IF($F36=($A$7-5),1,0)+IF(K36=$K$184,1,0)*IF($F36=($A$7-6),1,0)+IF(K36=$K$185,1,0)*IF($F36=($A$7-7),1,0)+IF(K36=$K$186,1,0)*IF($F36=($A$7-8),1,0)+IF(K36=$K$186,1,0)*IF($F36=($A$7-9),1,0)+IF(K36=$K$187,1,0)*IF($F36=($A$7-10),1,0)+IF(K36=$K$187,1,0)*IF($F36=($A$7-11),1,0)+IF(K36=$K$188,1,0)*IF($F36=($A$7-12),1,0)+IF(K36=$K$188,1,0)*IF($F36=($A$7-13),1,0)+IF(K36=$K$189,1,0)*IF($F36&lt;($A$7-13),1,0))*(IF($G36="F",1,0)+IF($G36="M",1,0))</f>
        <v>0</v>
      </c>
      <c r="AK36" s="42">
        <f>(IF(K36=$K$190,1,0)*IF($F36=($A$7-5),1,0)+IF(K36=$K$191,1,0)*IF($F36=($A$7-6),1,0)+IF(K36=$K$192,1,0)*IF($F36=($A$7-7),1,0)+IF(K36=$K$193,1,0)*IF($F36=($A$7-8),1,0)+IF(K36=$K$193,1,0)*IF($F36=($A$7-9),1,0)+IF(K36=$K$194,1,0)*IF($F36=($A$7-10),1,0)+IF(K36=$K$194,1,0)*IF($F36=($A$7-11),1,0)+IF(K36=$K$195,1,0)*IF($F36=($A$7-12),1,0)+IF(K36=$K$195,1,0)*IF($F36=($A$7-13),1,0)+IF(K36=$K$196,1,0)*IF($F36&lt;($A$7-13),1,0))*(IF($G36="F",1,0)+IF($G36="M",1,0))</f>
        <v>0</v>
      </c>
      <c r="AL36" s="28">
        <f>AM36+AN36+AO36+AP36+IF(B36="",1,0)</f>
        <v>1</v>
      </c>
      <c r="AM36" s="28">
        <f>(IF(B36=$J$69,1,0)*IF($F36=($A$7-8),1,0)+IF(B36=$J$70,1,0)*IF($F36=($A$7-9),1,0)+IF(B36=$J$72,1,0)*IF($F36=($A$7-10),1,0)+IF(B36=$J$74,1,0)*IF($F36=($A$7-11),1,0)+IF(B36=$J$76,1,0)*IF($F36=($A$7-12),1,0)+IF(B36=$J$78,1,0)*IF($F36=($A$7-13),1,0)+IF(B36=$J$80,1,0)*IF($F36=($A$7-14),1,0)+IF(B36=$J$80,1,0)*IF($F36=($A$7-15),1,0)+IF(B36=$J$81,1,0)*IF($F36=($A$7-16),1,0)+IF(B36=$J$82,1,0)*IF($F36=($A$7-17),1,0)+IF(B36=$J$82,1,0)*IF($F36=($A$7-18),1,0)+IF(B36=$J$83,1,0)*IF($F36&lt;($A$7-18),1,0))*(IF($G36="F",1,0)+IF($G36="M",1,0))</f>
        <v>0</v>
      </c>
      <c r="AN36" s="28">
        <f>(IF(B36=$J$84,1,0)*IF($F36=($A$7-14),1,0)+IF(B36=$J$84,1,0)*IF($F36=($A$7-15),1,0)+IF(B36=$J$85,1,0)*IF($F36=($A$7-14),1,0)+IF(B36=$J$86,1,0)*IF($F36=($A$7-15),1,0)+IF(B36=$J$87,1,0)*IF($F36=($A$7-16),1,0)+IF(B36=$J$88,1,0)*IF($F36=($A$7-17),1,0)+IF(B36=$J$88,1,0)*IF($F36=($A$7-18),1,0)+IF(B36=$J$89,1,0)*IF($F36&lt;($A$7-18),1,0))*(IF($G36="F",1,0)+IF($G36="M",1,0))</f>
        <v>0</v>
      </c>
      <c r="AO36" s="28">
        <f>(IF(B36=$J$71,1,0)*IF($F36=($A$7-10),1,0)+IF(B36=$J$73,1,0)*IF($F36=($A$7-11),1,0)+IF(B36=$J$75,1,0)*IF($F36=($A$7-12),1,0)+IF(B36=$J$77,1,0)*IF($F36=($A$7-13),1,0)+IF(B36=$J$79,1,0)*IF($F36=($A$7-14),1,0))*(IF($G36="F",1,0)+IF($G36="M",1,0))</f>
        <v>0</v>
      </c>
      <c r="AP36" s="28">
        <f>(IF(B36=$J$90,1,0)*IF($F36&lt;($A$7),1,0)+IF(B36=$J$91,1,0)*IF($F36&lt;($A$7),1,0)+IF(B36=$J$92,1,0)*IF($F36&lt;($A$7),1,0)+IF(B36=$J$94,1,0)*IF($F36&lt;($A$7),1,0)+IF(B36=$J$95,1,0)*IF($F36&lt;($A$7),1,0)+IF(B36=$J$96,1,0)*IF($F36&lt;($A$7),1,0)+IF(B36=$J$97,1,0)*IF($F36&lt;($A$7),1,0)+IF(B36=$J$98,1,0)*IF($F36&lt;($A$7),1,0)+IF(B36=$J$99,1,0)*IF($F36&lt;($A$7),1,0)+IF(B36=$J$100,1,0)*IF($F36&lt;($A$7),1,0)+IF(B36=$J$101,1,0)*IF($F36&lt;($A$7-14),1,0))*(IF($G36="F",1,0)+IF($G36="M",1,0))</f>
        <v>0</v>
      </c>
      <c r="AQ36" s="51">
        <f>AR36+AS36+AT36+IF(C36="",1,0)</f>
        <v>1</v>
      </c>
      <c r="AR36" s="51">
        <f>(IF(C36=$C$69,1,0)*IF($F36=($A$7-8),1,0)+IF(C36=$C$69,1,0)*IF($F36=($A$7-9),1,0)+IF(C36=$C$70,1,0)*IF($F36=($A$7-10),1,0)+IF(C36=$C$70,1,0)*IF($F36=($A$7-11),1,0)+IF(C36=$C$71,1,0)*IF($F36=($A$7-12),1,0)+IF(C36=$C$71,1,0)*IF($F36=($A$7-13),1,0)+IF(C36=$C$72,1,0)*IF($F36=($A$7-14),1,0)+IF(C36=$C$72,1,0)*IF($F36=($A$7-15),1,0)+IF(C36=$C$73,1,0)*IF($F36=($A$7-16),1,0)+IF(C36=$C$74,1,0)*IF($F36=($A$7-17),1,0)+IF(C36=$C$74,1,0)*IF($F36=($A$7-18),1,0)+IF(C36=$C$75,1,0)*IF($F36&lt;($A$7-18),1,0))*(IF($G36="F",1,0)+IF($G36="M",1,0))</f>
        <v>0</v>
      </c>
      <c r="AS36" s="52">
        <f>(IF(C36=$C$76,1,0)*IF($F36=($A$7-10),1,0)+IF(C36=$C$76,1,0)*IF($F36=($A$7-11),1,0)+IF(C36=$C$77,1,0)*IF($F36=($A$7-12),1,0)+IF(C36=$C$77,1,0)*IF($F36=($A$7-13),1,0)+IF(C36=$C$78,1,0)*IF($F36=($A$7-14),1,0)+IF(C36=$C$78,1,0)*IF($F36=($A$7-15),1,0)+IF(C36=$C$79,1,0)*IF($F36=($A$7-16),1,0)+IF(C36=$C$80,1,0)*IF($F36=($A$7-17),1,0)+IF(C36=$C$80,1,0)*IF($F36=($A$7-18),1,0)+IF(C36=$C$81,1,0)*IF($F36&lt;($A$7-18),1,0))*(IF($G36="F",1,0)+IF($G36="M",1,0))</f>
        <v>0</v>
      </c>
      <c r="AT36" s="52">
        <f>(IF(C36=$C$82,1,0)*IF($F36=($A$7-10),1,0)+IF(C36=$C$82,1,0)*IF($F36=($A$7-11),1,0)+IF(C36=$C$83,1,0)*IF($F36=($A$7-12),1,0)+IF(C36=$C$83,1,0)*IF($F36=($A$7-13),1,0)+IF(C36=$C$84,1,0)*IF($F36=($A$7-14),1,0)+IF(C36=$C$84,1,0)*IF($F36=($A$7-15),1,0)+IF(C36=$C$85,1,0)*IF($F36=($A$7-16),1,0)+IF(C36=$C$86,1,0)*IF($F36=($A$7-17),1,0)+IF(C36=$C$86,1,0)*IF($F36=($A$7-18),1,0)+IF(C36=$C$87,1,0)*IF($F36&lt;($A$7-18),1,0))*(IF($G36="F",1,0)+IF($G36="M",1,0))</f>
        <v>0</v>
      </c>
      <c r="AU36" s="56">
        <f>IF(C36=C$69,1,0)+IF(C36=C$70,1,0)+IF(C36=C$71,1,0)+IF(C36=C$72,1,0)+IF(C36=C$73,1,0)+IF(C36=C$74,1,0)+IF(C36=C$75,1,0)+(SUM(W36:AD36))</f>
        <v>0</v>
      </c>
      <c r="AV36" s="18">
        <f t="shared" si="16"/>
        <v>0</v>
      </c>
    </row>
    <row r="37" spans="1:48" ht="21.6" customHeight="1" x14ac:dyDescent="0.3">
      <c r="A37" s="16">
        <v>30</v>
      </c>
      <c r="B37" s="24"/>
      <c r="C37" s="32"/>
      <c r="D37" s="80"/>
      <c r="E37" s="81"/>
      <c r="F37" s="61"/>
      <c r="G37" s="2"/>
      <c r="H37" s="2"/>
      <c r="I37" s="22"/>
      <c r="J37" s="3"/>
      <c r="K37" s="4"/>
      <c r="L37" s="46"/>
      <c r="M37" s="4"/>
      <c r="P37" s="27">
        <f t="shared" si="0"/>
        <v>1</v>
      </c>
      <c r="Q37" s="36">
        <f>R37+V37+AF37+AJ37+AK37</f>
        <v>1</v>
      </c>
      <c r="R37" s="26">
        <f t="shared" si="1"/>
        <v>1</v>
      </c>
      <c r="S37" s="26">
        <f t="shared" si="2"/>
        <v>0</v>
      </c>
      <c r="T37" s="26">
        <f t="shared" si="3"/>
        <v>0</v>
      </c>
      <c r="U37" s="26">
        <f t="shared" si="4"/>
        <v>0</v>
      </c>
      <c r="V37" s="39">
        <f t="shared" si="5"/>
        <v>0</v>
      </c>
      <c r="W37" s="39">
        <f t="shared" si="6"/>
        <v>0</v>
      </c>
      <c r="X37" s="39">
        <f t="shared" si="7"/>
        <v>0</v>
      </c>
      <c r="Y37" s="39">
        <f t="shared" si="8"/>
        <v>0</v>
      </c>
      <c r="Z37" s="39">
        <f t="shared" si="9"/>
        <v>0</v>
      </c>
      <c r="AA37" s="39">
        <f t="shared" si="10"/>
        <v>0</v>
      </c>
      <c r="AB37" s="39">
        <f t="shared" si="11"/>
        <v>0</v>
      </c>
      <c r="AC37" s="41">
        <f t="shared" si="12"/>
        <v>0</v>
      </c>
      <c r="AD37" s="41">
        <f t="shared" si="13"/>
        <v>0</v>
      </c>
      <c r="AE37" s="41">
        <f t="shared" si="14"/>
        <v>0</v>
      </c>
      <c r="AF37" s="59">
        <f t="shared" si="15"/>
        <v>0</v>
      </c>
      <c r="AG37" s="42">
        <f>(IF(K37=$K$149,1,0)*IF($F37=($A$7-7),1,0)+IF(K37=$K$149,1,0)*IF($F37=($A$7-8),1,0)+IF(K37=$K$150,1,0)*IF($F37=($A$7-9),1,0)+IF(K37=$K$150,1,0)*IF($F37=($A$7-10),1,0)+IF(K37=$K$151,1,0)*IF($F37=($A$7-11),1,0)+IF(K37=$K$151,1,0)*IF($F37=($A$7-12),1,0)+IF(K37=$K$151,1,0)*IF($F37=($A$7-13),1,0)+IF(K37=$K$152,1,0)*IF($F37&lt;($A$7-13),1,0)+IF(K37=$K$154,1,0)*IF($F37=($A$7-8),1,0)+IF(K37=$K$154,1,0)*IF($F37=($A$7-9),1,0)+IF(K37=$K$154,1,0)*IF($F37=($A$7-10),1,0)+IF(K37=$K$155,1,0)*IF($F37=($A$7-11),1,0)+IF(K37=$K$155,1,0)*IF($F37=($A$7-12),1,0)+IF(K37=$K$155,1,0)*IF($F37=($A$7-13),1,0)+IF(K37=$K$156,1,0)*IF($F37&lt;($A$7-13),1,0)+IF(K37=$K$158,1,0)*IF($F37=($A$7-9),1,0)+IF(K37=$K$158,1,0)*IF($F37=($A$7-10),1,0)+IF(K37=$K$158,1,0)*IF($F37=($A$7-11),1,0)+IF(K37=$K$159,1,0)*IF($F37=($A$7-12),1,0)+IF(K37=$K$159,1,0)*IF($F37=($A$7-13),1,0)+IF(K37=$K$159,1,0)*IF($F37=($A$7-14),1,0)+IF(K37=$K$160,1,0)*IF($F37&lt;($A$7-14),1,0))*(IF($G37="F",1,0)+IF($G37="M",0,0))</f>
        <v>0</v>
      </c>
      <c r="AH37" s="42">
        <f>(IF(K37=$K$162,1,0)*IF($F37=($A$7-10),1,0)+IF(K37=$K$162,1,0)*IF($F37=($A$7-11),1,0)+IF(K37=$K$162,1,0)*IF($F37=($A$7-12),1,0)+IF(K37=$K$163,1,0)*IF($F37=($A$7-13),1,0)+IF(K37=$K$163,1,0)*IF($F37=($A$7-14),1,0)+IF(K37=$K$163,1,0)*IF($F37=($A$7-15),1,0)+IF(K37=$K$164,1,0)*IF($F37&lt;($A$7-15),1,0)+IF(K37=$K$166,1,0)*IF($F37=($A$7-11),1,0)+IF(K37=$K$166,1,0)*IF($F37=($A$7-12),1,0)+IF(K37=$K$166,1,0)*IF($F37=($A$7-13),1,0)+IF(K37=$K$166,1,0)*IF($F37=($A$7-14),1,0)+IF(K37=$K$167,1,0)*IF($F37&lt;($A$7-14),1,0)+IF(K37=$K$169,1,0)*IF($F37&lt;($A$7-13),1,0))*(IF($G37="F",1,0)+IF($G37="M",0,0))</f>
        <v>0</v>
      </c>
      <c r="AI37" s="42">
        <f>(IF(K37=$K$153,1,0)*IF($F37&lt;($A$7-6),1,0)+IF(K37=$K$157,1,0)*IF($F37&lt;($A$7-7),1,0)+IF(K37=$K$161,1,0)*IF($F37&lt;($A$7-8),1,0)+IF(K37=$K$165,1,0)*IF($F37&lt;($A$7-9),1,0)+IF(K37=$K$168,1,0)*IF($F37&lt;($A$7-10),1,0)+IF(K37=$K$169,1,0)*IF($F37&lt;($A$7-13),1,0))*(IF($G37="F",0,0)+IF($G37="M",1,0))</f>
        <v>0</v>
      </c>
      <c r="AJ37" s="42">
        <f>(IF(K37=$K$170,1,0)*IF($F37=($A$7-5),1,0)+IF(K37=$K$171,1,0)*IF($F37=($A$7-6),1,0)+IF(K37=$K$172,1,0)*IF($F37=($A$7-7),1,0)+IF(K37=$K$173,1,0)*IF($F37=($A$7-8),1,0)+IF(K37=$K$173,1,0)*IF($F37=($A$7-9),1,0)+IF(K37=$K$174,1,0)*IF($F37=($A$7-10),1,0)+IF(K37=$K$174,1,0)*IF($F37=($A$7-11),1,0)+IF(K37=$K$175,1,0)*IF($F37&lt;($A$7-11),1,0)+IF(K37=$K$176,1,0)*IF($F37=($A$7-5),1,0)+IF(K37=$K$177,1,0)*IF($F37=($A$7-6),1,0)+IF(K37=$K$178,1,0)*IF($F37=($A$7-7),1,0)+IF(K37=$K$179,1,0)*IF($F37=($A$7-8),1,0)+IF(K37=$K$179,1,0)*IF($F37=($A$7-9),1,0)+IF(K37=$K$180,1,0)*IF($F37=($A$7-10),1,0)+IF(K37=$K$180,1,0)*IF($F37=($A$7-11),1,0)+IF(K37=$K$181,1,0)*IF($F37=($A$7-12),1,0)+IF(K37=$K$181,1,0)*IF($F37=($A$7-13),1,0)+IF(K37=$K$182,1,0)*IF($F37&lt;($A$7-13),1,0)+IF(K37=$K$183,1,0)*IF($F37=($A$7-5),1,0)+IF(K37=$K$184,1,0)*IF($F37=($A$7-6),1,0)+IF(K37=$K$185,1,0)*IF($F37=($A$7-7),1,0)+IF(K37=$K$186,1,0)*IF($F37=($A$7-8),1,0)+IF(K37=$K$186,1,0)*IF($F37=($A$7-9),1,0)+IF(K37=$K$187,1,0)*IF($F37=($A$7-10),1,0)+IF(K37=$K$187,1,0)*IF($F37=($A$7-11),1,0)+IF(K37=$K$188,1,0)*IF($F37=($A$7-12),1,0)+IF(K37=$K$188,1,0)*IF($F37=($A$7-13),1,0)+IF(K37=$K$189,1,0)*IF($F37&lt;($A$7-13),1,0))*(IF($G37="F",1,0)+IF($G37="M",1,0))</f>
        <v>0</v>
      </c>
      <c r="AK37" s="42">
        <f>(IF(K37=$K$190,1,0)*IF($F37=($A$7-5),1,0)+IF(K37=$K$191,1,0)*IF($F37=($A$7-6),1,0)+IF(K37=$K$192,1,0)*IF($F37=($A$7-7),1,0)+IF(K37=$K$193,1,0)*IF($F37=($A$7-8),1,0)+IF(K37=$K$193,1,0)*IF($F37=($A$7-9),1,0)+IF(K37=$K$194,1,0)*IF($F37=($A$7-10),1,0)+IF(K37=$K$194,1,0)*IF($F37=($A$7-11),1,0)+IF(K37=$K$195,1,0)*IF($F37=($A$7-12),1,0)+IF(K37=$K$195,1,0)*IF($F37=($A$7-13),1,0)+IF(K37=$K$196,1,0)*IF($F37&lt;($A$7-13),1,0))*(IF($G37="F",1,0)+IF($G37="M",1,0))</f>
        <v>0</v>
      </c>
      <c r="AL37" s="28">
        <f>AM37+AN37+AO37+AP37+IF(B37="",1,0)</f>
        <v>1</v>
      </c>
      <c r="AM37" s="28">
        <f>(IF(B37=$J$69,1,0)*IF($F37=($A$7-8),1,0)+IF(B37=$J$70,1,0)*IF($F37=($A$7-9),1,0)+IF(B37=$J$72,1,0)*IF($F37=($A$7-10),1,0)+IF(B37=$J$74,1,0)*IF($F37=($A$7-11),1,0)+IF(B37=$J$76,1,0)*IF($F37=($A$7-12),1,0)+IF(B37=$J$78,1,0)*IF($F37=($A$7-13),1,0)+IF(B37=$J$80,1,0)*IF($F37=($A$7-14),1,0)+IF(B37=$J$80,1,0)*IF($F37=($A$7-15),1,0)+IF(B37=$J$81,1,0)*IF($F37=($A$7-16),1,0)+IF(B37=$J$82,1,0)*IF($F37=($A$7-17),1,0)+IF(B37=$J$82,1,0)*IF($F37=($A$7-18),1,0)+IF(B37=$J$83,1,0)*IF($F37&lt;($A$7-18),1,0))*(IF($G37="F",1,0)+IF($G37="M",1,0))</f>
        <v>0</v>
      </c>
      <c r="AN37" s="28">
        <f>(IF(B37=$J$84,1,0)*IF($F37=($A$7-14),1,0)+IF(B37=$J$84,1,0)*IF($F37=($A$7-15),1,0)+IF(B37=$J$85,1,0)*IF($F37=($A$7-14),1,0)+IF(B37=$J$86,1,0)*IF($F37=($A$7-15),1,0)+IF(B37=$J$87,1,0)*IF($F37=($A$7-16),1,0)+IF(B37=$J$88,1,0)*IF($F37=($A$7-17),1,0)+IF(B37=$J$88,1,0)*IF($F37=($A$7-18),1,0)+IF(B37=$J$89,1,0)*IF($F37&lt;($A$7-18),1,0))*(IF($G37="F",1,0)+IF($G37="M",1,0))</f>
        <v>0</v>
      </c>
      <c r="AO37" s="28">
        <f>(IF(B37=$J$71,1,0)*IF($F37=($A$7-10),1,0)+IF(B37=$J$73,1,0)*IF($F37=($A$7-11),1,0)+IF(B37=$J$75,1,0)*IF($F37=($A$7-12),1,0)+IF(B37=$J$77,1,0)*IF($F37=($A$7-13),1,0)+IF(B37=$J$79,1,0)*IF($F37=($A$7-14),1,0))*(IF($G37="F",1,0)+IF($G37="M",1,0))</f>
        <v>0</v>
      </c>
      <c r="AP37" s="28">
        <f>(IF(B37=$J$90,1,0)*IF($F37&lt;($A$7),1,0)+IF(B37=$J$91,1,0)*IF($F37&lt;($A$7),1,0)+IF(B37=$J$92,1,0)*IF($F37&lt;($A$7),1,0)+IF(B37=$J$94,1,0)*IF($F37&lt;($A$7),1,0)+IF(B37=$J$95,1,0)*IF($F37&lt;($A$7),1,0)+IF(B37=$J$96,1,0)*IF($F37&lt;($A$7),1,0)+IF(B37=$J$97,1,0)*IF($F37&lt;($A$7),1,0)+IF(B37=$J$98,1,0)*IF($F37&lt;($A$7),1,0)+IF(B37=$J$99,1,0)*IF($F37&lt;($A$7),1,0)+IF(B37=$J$100,1,0)*IF($F37&lt;($A$7),1,0)+IF(B37=$J$101,1,0)*IF($F37&lt;($A$7-14),1,0))*(IF($G37="F",1,0)+IF($G37="M",1,0))</f>
        <v>0</v>
      </c>
      <c r="AQ37" s="51">
        <f>AR37+AS37+AT37+IF(C37="",1,0)</f>
        <v>1</v>
      </c>
      <c r="AR37" s="51">
        <f>(IF(C37=$C$69,1,0)*IF($F37=($A$7-8),1,0)+IF(C37=$C$69,1,0)*IF($F37=($A$7-9),1,0)+IF(C37=$C$70,1,0)*IF($F37=($A$7-10),1,0)+IF(C37=$C$70,1,0)*IF($F37=($A$7-11),1,0)+IF(C37=$C$71,1,0)*IF($F37=($A$7-12),1,0)+IF(C37=$C$71,1,0)*IF($F37=($A$7-13),1,0)+IF(C37=$C$72,1,0)*IF($F37=($A$7-14),1,0)+IF(C37=$C$72,1,0)*IF($F37=($A$7-15),1,0)+IF(C37=$C$73,1,0)*IF($F37=($A$7-16),1,0)+IF(C37=$C$74,1,0)*IF($F37=($A$7-17),1,0)+IF(C37=$C$74,1,0)*IF($F37=($A$7-18),1,0)+IF(C37=$C$75,1,0)*IF($F37&lt;($A$7-18),1,0))*(IF($G37="F",1,0)+IF($G37="M",1,0))</f>
        <v>0</v>
      </c>
      <c r="AS37" s="52">
        <f>(IF(C37=$C$76,1,0)*IF($F37=($A$7-10),1,0)+IF(C37=$C$76,1,0)*IF($F37=($A$7-11),1,0)+IF(C37=$C$77,1,0)*IF($F37=($A$7-12),1,0)+IF(C37=$C$77,1,0)*IF($F37=($A$7-13),1,0)+IF(C37=$C$78,1,0)*IF($F37=($A$7-14),1,0)+IF(C37=$C$78,1,0)*IF($F37=($A$7-15),1,0)+IF(C37=$C$79,1,0)*IF($F37=($A$7-16),1,0)+IF(C37=$C$80,1,0)*IF($F37=($A$7-17),1,0)+IF(C37=$C$80,1,0)*IF($F37=($A$7-18),1,0)+IF(C37=$C$81,1,0)*IF($F37&lt;($A$7-18),1,0))*(IF($G37="F",1,0)+IF($G37="M",1,0))</f>
        <v>0</v>
      </c>
      <c r="AT37" s="52">
        <f>(IF(C37=$C$82,1,0)*IF($F37=($A$7-10),1,0)+IF(C37=$C$82,1,0)*IF($F37=($A$7-11),1,0)+IF(C37=$C$83,1,0)*IF($F37=($A$7-12),1,0)+IF(C37=$C$83,1,0)*IF($F37=($A$7-13),1,0)+IF(C37=$C$84,1,0)*IF($F37=($A$7-14),1,0)+IF(C37=$C$84,1,0)*IF($F37=($A$7-15),1,0)+IF(C37=$C$85,1,0)*IF($F37=($A$7-16),1,0)+IF(C37=$C$86,1,0)*IF($F37=($A$7-17),1,0)+IF(C37=$C$86,1,0)*IF($F37=($A$7-18),1,0)+IF(C37=$C$87,1,0)*IF($F37&lt;($A$7-18),1,0))*(IF($G37="F",1,0)+IF($G37="M",1,0))</f>
        <v>0</v>
      </c>
      <c r="AU37" s="56">
        <f>IF(C37=C$69,1,0)+IF(C37=C$70,1,0)+IF(C37=C$71,1,0)+IF(C37=C$72,1,0)+IF(C37=C$73,1,0)+IF(C37=C$74,1,0)+IF(C37=C$75,1,0)+(SUM(W37:AD37))</f>
        <v>0</v>
      </c>
      <c r="AV37" s="18">
        <f t="shared" si="16"/>
        <v>0</v>
      </c>
    </row>
    <row r="38" spans="1:48" ht="21.6" customHeight="1" x14ac:dyDescent="0.3">
      <c r="A38" s="16">
        <v>31</v>
      </c>
      <c r="B38" s="24"/>
      <c r="C38" s="32"/>
      <c r="D38" s="80"/>
      <c r="E38" s="81"/>
      <c r="F38" s="61"/>
      <c r="G38" s="2"/>
      <c r="H38" s="2"/>
      <c r="I38" s="22"/>
      <c r="J38" s="3"/>
      <c r="K38" s="4"/>
      <c r="L38" s="46"/>
      <c r="M38" s="4"/>
      <c r="P38" s="27">
        <f t="shared" si="0"/>
        <v>1</v>
      </c>
      <c r="Q38" s="36">
        <f>R38+V38+AF38+AJ38+AK38</f>
        <v>1</v>
      </c>
      <c r="R38" s="26">
        <f t="shared" si="1"/>
        <v>1</v>
      </c>
      <c r="S38" s="26">
        <f t="shared" si="2"/>
        <v>0</v>
      </c>
      <c r="T38" s="26">
        <f t="shared" si="3"/>
        <v>0</v>
      </c>
      <c r="U38" s="26">
        <f t="shared" si="4"/>
        <v>0</v>
      </c>
      <c r="V38" s="39">
        <f t="shared" si="5"/>
        <v>0</v>
      </c>
      <c r="W38" s="39">
        <f t="shared" si="6"/>
        <v>0</v>
      </c>
      <c r="X38" s="39">
        <f t="shared" si="7"/>
        <v>0</v>
      </c>
      <c r="Y38" s="39">
        <f t="shared" si="8"/>
        <v>0</v>
      </c>
      <c r="Z38" s="39">
        <f t="shared" si="9"/>
        <v>0</v>
      </c>
      <c r="AA38" s="39">
        <f t="shared" si="10"/>
        <v>0</v>
      </c>
      <c r="AB38" s="39">
        <f t="shared" si="11"/>
        <v>0</v>
      </c>
      <c r="AC38" s="41">
        <f t="shared" si="12"/>
        <v>0</v>
      </c>
      <c r="AD38" s="41">
        <f t="shared" si="13"/>
        <v>0</v>
      </c>
      <c r="AE38" s="41">
        <f t="shared" si="14"/>
        <v>0</v>
      </c>
      <c r="AF38" s="59">
        <f t="shared" si="15"/>
        <v>0</v>
      </c>
      <c r="AG38" s="42">
        <f>(IF(K38=$K$149,1,0)*IF($F38=($A$7-7),1,0)+IF(K38=$K$149,1,0)*IF($F38=($A$7-8),1,0)+IF(K38=$K$150,1,0)*IF($F38=($A$7-9),1,0)+IF(K38=$K$150,1,0)*IF($F38=($A$7-10),1,0)+IF(K38=$K$151,1,0)*IF($F38=($A$7-11),1,0)+IF(K38=$K$151,1,0)*IF($F38=($A$7-12),1,0)+IF(K38=$K$151,1,0)*IF($F38=($A$7-13),1,0)+IF(K38=$K$152,1,0)*IF($F38&lt;($A$7-13),1,0)+IF(K38=$K$154,1,0)*IF($F38=($A$7-8),1,0)+IF(K38=$K$154,1,0)*IF($F38=($A$7-9),1,0)+IF(K38=$K$154,1,0)*IF($F38=($A$7-10),1,0)+IF(K38=$K$155,1,0)*IF($F38=($A$7-11),1,0)+IF(K38=$K$155,1,0)*IF($F38=($A$7-12),1,0)+IF(K38=$K$155,1,0)*IF($F38=($A$7-13),1,0)+IF(K38=$K$156,1,0)*IF($F38&lt;($A$7-13),1,0)+IF(K38=$K$158,1,0)*IF($F38=($A$7-9),1,0)+IF(K38=$K$158,1,0)*IF($F38=($A$7-10),1,0)+IF(K38=$K$158,1,0)*IF($F38=($A$7-11),1,0)+IF(K38=$K$159,1,0)*IF($F38=($A$7-12),1,0)+IF(K38=$K$159,1,0)*IF($F38=($A$7-13),1,0)+IF(K38=$K$159,1,0)*IF($F38=($A$7-14),1,0)+IF(K38=$K$160,1,0)*IF($F38&lt;($A$7-14),1,0))*(IF($G38="F",1,0)+IF($G38="M",0,0))</f>
        <v>0</v>
      </c>
      <c r="AH38" s="42">
        <f>(IF(K38=$K$162,1,0)*IF($F38=($A$7-10),1,0)+IF(K38=$K$162,1,0)*IF($F38=($A$7-11),1,0)+IF(K38=$K$162,1,0)*IF($F38=($A$7-12),1,0)+IF(K38=$K$163,1,0)*IF($F38=($A$7-13),1,0)+IF(K38=$K$163,1,0)*IF($F38=($A$7-14),1,0)+IF(K38=$K$163,1,0)*IF($F38=($A$7-15),1,0)+IF(K38=$K$164,1,0)*IF($F38&lt;($A$7-15),1,0)+IF(K38=$K$166,1,0)*IF($F38=($A$7-11),1,0)+IF(K38=$K$166,1,0)*IF($F38=($A$7-12),1,0)+IF(K38=$K$166,1,0)*IF($F38=($A$7-13),1,0)+IF(K38=$K$166,1,0)*IF($F38=($A$7-14),1,0)+IF(K38=$K$167,1,0)*IF($F38&lt;($A$7-14),1,0)+IF(K38=$K$169,1,0)*IF($F38&lt;($A$7-13),1,0))*(IF($G38="F",1,0)+IF($G38="M",0,0))</f>
        <v>0</v>
      </c>
      <c r="AI38" s="42">
        <f>(IF(K38=$K$153,1,0)*IF($F38&lt;($A$7-6),1,0)+IF(K38=$K$157,1,0)*IF($F38&lt;($A$7-7),1,0)+IF(K38=$K$161,1,0)*IF($F38&lt;($A$7-8),1,0)+IF(K38=$K$165,1,0)*IF($F38&lt;($A$7-9),1,0)+IF(K38=$K$168,1,0)*IF($F38&lt;($A$7-10),1,0)+IF(K38=$K$169,1,0)*IF($F38&lt;($A$7-13),1,0))*(IF($G38="F",0,0)+IF($G38="M",1,0))</f>
        <v>0</v>
      </c>
      <c r="AJ38" s="42">
        <f>(IF(K38=$K$170,1,0)*IF($F38=($A$7-5),1,0)+IF(K38=$K$171,1,0)*IF($F38=($A$7-6),1,0)+IF(K38=$K$172,1,0)*IF($F38=($A$7-7),1,0)+IF(K38=$K$173,1,0)*IF($F38=($A$7-8),1,0)+IF(K38=$K$173,1,0)*IF($F38=($A$7-9),1,0)+IF(K38=$K$174,1,0)*IF($F38=($A$7-10),1,0)+IF(K38=$K$174,1,0)*IF($F38=($A$7-11),1,0)+IF(K38=$K$175,1,0)*IF($F38&lt;($A$7-11),1,0)+IF(K38=$K$176,1,0)*IF($F38=($A$7-5),1,0)+IF(K38=$K$177,1,0)*IF($F38=($A$7-6),1,0)+IF(K38=$K$178,1,0)*IF($F38=($A$7-7),1,0)+IF(K38=$K$179,1,0)*IF($F38=($A$7-8),1,0)+IF(K38=$K$179,1,0)*IF($F38=($A$7-9),1,0)+IF(K38=$K$180,1,0)*IF($F38=($A$7-10),1,0)+IF(K38=$K$180,1,0)*IF($F38=($A$7-11),1,0)+IF(K38=$K$181,1,0)*IF($F38=($A$7-12),1,0)+IF(K38=$K$181,1,0)*IF($F38=($A$7-13),1,0)+IF(K38=$K$182,1,0)*IF($F38&lt;($A$7-13),1,0)+IF(K38=$K$183,1,0)*IF($F38=($A$7-5),1,0)+IF(K38=$K$184,1,0)*IF($F38=($A$7-6),1,0)+IF(K38=$K$185,1,0)*IF($F38=($A$7-7),1,0)+IF(K38=$K$186,1,0)*IF($F38=($A$7-8),1,0)+IF(K38=$K$186,1,0)*IF($F38=($A$7-9),1,0)+IF(K38=$K$187,1,0)*IF($F38=($A$7-10),1,0)+IF(K38=$K$187,1,0)*IF($F38=($A$7-11),1,0)+IF(K38=$K$188,1,0)*IF($F38=($A$7-12),1,0)+IF(K38=$K$188,1,0)*IF($F38=($A$7-13),1,0)+IF(K38=$K$189,1,0)*IF($F38&lt;($A$7-13),1,0))*(IF($G38="F",1,0)+IF($G38="M",1,0))</f>
        <v>0</v>
      </c>
      <c r="AK38" s="42">
        <f>(IF(K38=$K$190,1,0)*IF($F38=($A$7-5),1,0)+IF(K38=$K$191,1,0)*IF($F38=($A$7-6),1,0)+IF(K38=$K$192,1,0)*IF($F38=($A$7-7),1,0)+IF(K38=$K$193,1,0)*IF($F38=($A$7-8),1,0)+IF(K38=$K$193,1,0)*IF($F38=($A$7-9),1,0)+IF(K38=$K$194,1,0)*IF($F38=($A$7-10),1,0)+IF(K38=$K$194,1,0)*IF($F38=($A$7-11),1,0)+IF(K38=$K$195,1,0)*IF($F38=($A$7-12),1,0)+IF(K38=$K$195,1,0)*IF($F38=($A$7-13),1,0)+IF(K38=$K$196,1,0)*IF($F38&lt;($A$7-13),1,0))*(IF($G38="F",1,0)+IF($G38="M",1,0))</f>
        <v>0</v>
      </c>
      <c r="AL38" s="28">
        <f>AM38+AN38+AO38+AP38+IF(B38="",1,0)</f>
        <v>1</v>
      </c>
      <c r="AM38" s="28">
        <f>(IF(B38=$J$69,1,0)*IF($F38=($A$7-8),1,0)+IF(B38=$J$70,1,0)*IF($F38=($A$7-9),1,0)+IF(B38=$J$72,1,0)*IF($F38=($A$7-10),1,0)+IF(B38=$J$74,1,0)*IF($F38=($A$7-11),1,0)+IF(B38=$J$76,1,0)*IF($F38=($A$7-12),1,0)+IF(B38=$J$78,1,0)*IF($F38=($A$7-13),1,0)+IF(B38=$J$80,1,0)*IF($F38=($A$7-14),1,0)+IF(B38=$J$80,1,0)*IF($F38=($A$7-15),1,0)+IF(B38=$J$81,1,0)*IF($F38=($A$7-16),1,0)+IF(B38=$J$82,1,0)*IF($F38=($A$7-17),1,0)+IF(B38=$J$82,1,0)*IF($F38=($A$7-18),1,0)+IF(B38=$J$83,1,0)*IF($F38&lt;($A$7-18),1,0))*(IF($G38="F",1,0)+IF($G38="M",1,0))</f>
        <v>0</v>
      </c>
      <c r="AN38" s="28">
        <f>(IF(B38=$J$84,1,0)*IF($F38=($A$7-14),1,0)+IF(B38=$J$84,1,0)*IF($F38=($A$7-15),1,0)+IF(B38=$J$85,1,0)*IF($F38=($A$7-14),1,0)+IF(B38=$J$86,1,0)*IF($F38=($A$7-15),1,0)+IF(B38=$J$87,1,0)*IF($F38=($A$7-16),1,0)+IF(B38=$J$88,1,0)*IF($F38=($A$7-17),1,0)+IF(B38=$J$88,1,0)*IF($F38=($A$7-18),1,0)+IF(B38=$J$89,1,0)*IF($F38&lt;($A$7-18),1,0))*(IF($G38="F",1,0)+IF($G38="M",1,0))</f>
        <v>0</v>
      </c>
      <c r="AO38" s="28">
        <f>(IF(B38=$J$71,1,0)*IF($F38=($A$7-10),1,0)+IF(B38=$J$73,1,0)*IF($F38=($A$7-11),1,0)+IF(B38=$J$75,1,0)*IF($F38=($A$7-12),1,0)+IF(B38=$J$77,1,0)*IF($F38=($A$7-13),1,0)+IF(B38=$J$79,1,0)*IF($F38=($A$7-14),1,0))*(IF($G38="F",1,0)+IF($G38="M",1,0))</f>
        <v>0</v>
      </c>
      <c r="AP38" s="28">
        <f>(IF(B38=$J$90,1,0)*IF($F38&lt;($A$7),1,0)+IF(B38=$J$91,1,0)*IF($F38&lt;($A$7),1,0)+IF(B38=$J$92,1,0)*IF($F38&lt;($A$7),1,0)+IF(B38=$J$94,1,0)*IF($F38&lt;($A$7),1,0)+IF(B38=$J$95,1,0)*IF($F38&lt;($A$7),1,0)+IF(B38=$J$96,1,0)*IF($F38&lt;($A$7),1,0)+IF(B38=$J$97,1,0)*IF($F38&lt;($A$7),1,0)+IF(B38=$J$98,1,0)*IF($F38&lt;($A$7),1,0)+IF(B38=$J$99,1,0)*IF($F38&lt;($A$7),1,0)+IF(B38=$J$100,1,0)*IF($F38&lt;($A$7),1,0)+IF(B38=$J$101,1,0)*IF($F38&lt;($A$7-14),1,0))*(IF($G38="F",1,0)+IF($G38="M",1,0))</f>
        <v>0</v>
      </c>
      <c r="AQ38" s="51">
        <f>AR38+AS38+AT38+IF(C38="",1,0)</f>
        <v>1</v>
      </c>
      <c r="AR38" s="51">
        <f>(IF(C38=$C$69,1,0)*IF($F38=($A$7-8),1,0)+IF(C38=$C$69,1,0)*IF($F38=($A$7-9),1,0)+IF(C38=$C$70,1,0)*IF($F38=($A$7-10),1,0)+IF(C38=$C$70,1,0)*IF($F38=($A$7-11),1,0)+IF(C38=$C$71,1,0)*IF($F38=($A$7-12),1,0)+IF(C38=$C$71,1,0)*IF($F38=($A$7-13),1,0)+IF(C38=$C$72,1,0)*IF($F38=($A$7-14),1,0)+IF(C38=$C$72,1,0)*IF($F38=($A$7-15),1,0)+IF(C38=$C$73,1,0)*IF($F38=($A$7-16),1,0)+IF(C38=$C$74,1,0)*IF($F38=($A$7-17),1,0)+IF(C38=$C$74,1,0)*IF($F38=($A$7-18),1,0)+IF(C38=$C$75,1,0)*IF($F38&lt;($A$7-18),1,0))*(IF($G38="F",1,0)+IF($G38="M",1,0))</f>
        <v>0</v>
      </c>
      <c r="AS38" s="52">
        <f>(IF(C38=$C$76,1,0)*IF($F38=($A$7-10),1,0)+IF(C38=$C$76,1,0)*IF($F38=($A$7-11),1,0)+IF(C38=$C$77,1,0)*IF($F38=($A$7-12),1,0)+IF(C38=$C$77,1,0)*IF($F38=($A$7-13),1,0)+IF(C38=$C$78,1,0)*IF($F38=($A$7-14),1,0)+IF(C38=$C$78,1,0)*IF($F38=($A$7-15),1,0)+IF(C38=$C$79,1,0)*IF($F38=($A$7-16),1,0)+IF(C38=$C$80,1,0)*IF($F38=($A$7-17),1,0)+IF(C38=$C$80,1,0)*IF($F38=($A$7-18),1,0)+IF(C38=$C$81,1,0)*IF($F38&lt;($A$7-18),1,0))*(IF($G38="F",1,0)+IF($G38="M",1,0))</f>
        <v>0</v>
      </c>
      <c r="AT38" s="52">
        <f>(IF(C38=$C$82,1,0)*IF($F38=($A$7-10),1,0)+IF(C38=$C$82,1,0)*IF($F38=($A$7-11),1,0)+IF(C38=$C$83,1,0)*IF($F38=($A$7-12),1,0)+IF(C38=$C$83,1,0)*IF($F38=($A$7-13),1,0)+IF(C38=$C$84,1,0)*IF($F38=($A$7-14),1,0)+IF(C38=$C$84,1,0)*IF($F38=($A$7-15),1,0)+IF(C38=$C$85,1,0)*IF($F38=($A$7-16),1,0)+IF(C38=$C$86,1,0)*IF($F38=($A$7-17),1,0)+IF(C38=$C$86,1,0)*IF($F38=($A$7-18),1,0)+IF(C38=$C$87,1,0)*IF($F38&lt;($A$7-18),1,0))*(IF($G38="F",1,0)+IF($G38="M",1,0))</f>
        <v>0</v>
      </c>
      <c r="AU38" s="56">
        <f>IF(C38=C$69,1,0)+IF(C38=C$70,1,0)+IF(C38=C$71,1,0)+IF(C38=C$72,1,0)+IF(C38=C$73,1,0)+IF(C38=C$74,1,0)+IF(C38=C$75,1,0)+(SUM(W38:AD38))</f>
        <v>0</v>
      </c>
      <c r="AV38" s="18">
        <f t="shared" si="16"/>
        <v>0</v>
      </c>
    </row>
    <row r="39" spans="1:48" ht="21.6" customHeight="1" x14ac:dyDescent="0.3">
      <c r="A39" s="16">
        <v>32</v>
      </c>
      <c r="B39" s="24"/>
      <c r="C39" s="32"/>
      <c r="D39" s="80"/>
      <c r="E39" s="81"/>
      <c r="F39" s="61"/>
      <c r="G39" s="2"/>
      <c r="H39" s="2"/>
      <c r="I39" s="22"/>
      <c r="J39" s="3"/>
      <c r="K39" s="4"/>
      <c r="L39" s="46"/>
      <c r="M39" s="4"/>
      <c r="P39" s="27">
        <f t="shared" si="0"/>
        <v>1</v>
      </c>
      <c r="Q39" s="36">
        <f>R39+V39+AF39+AJ39+AK39</f>
        <v>1</v>
      </c>
      <c r="R39" s="26">
        <f t="shared" si="1"/>
        <v>1</v>
      </c>
      <c r="S39" s="26">
        <f t="shared" si="2"/>
        <v>0</v>
      </c>
      <c r="T39" s="26">
        <f t="shared" si="3"/>
        <v>0</v>
      </c>
      <c r="U39" s="26">
        <f t="shared" si="4"/>
        <v>0</v>
      </c>
      <c r="V39" s="39">
        <f t="shared" si="5"/>
        <v>0</v>
      </c>
      <c r="W39" s="39">
        <f t="shared" si="6"/>
        <v>0</v>
      </c>
      <c r="X39" s="39">
        <f t="shared" si="7"/>
        <v>0</v>
      </c>
      <c r="Y39" s="39">
        <f t="shared" si="8"/>
        <v>0</v>
      </c>
      <c r="Z39" s="39">
        <f t="shared" si="9"/>
        <v>0</v>
      </c>
      <c r="AA39" s="39">
        <f t="shared" si="10"/>
        <v>0</v>
      </c>
      <c r="AB39" s="39">
        <f t="shared" si="11"/>
        <v>0</v>
      </c>
      <c r="AC39" s="41">
        <f t="shared" si="12"/>
        <v>0</v>
      </c>
      <c r="AD39" s="41">
        <f t="shared" si="13"/>
        <v>0</v>
      </c>
      <c r="AE39" s="41">
        <f t="shared" si="14"/>
        <v>0</v>
      </c>
      <c r="AF39" s="59">
        <f t="shared" si="15"/>
        <v>0</v>
      </c>
      <c r="AG39" s="42">
        <f>(IF(K39=$K$149,1,0)*IF($F39=($A$7-7),1,0)+IF(K39=$K$149,1,0)*IF($F39=($A$7-8),1,0)+IF(K39=$K$150,1,0)*IF($F39=($A$7-9),1,0)+IF(K39=$K$150,1,0)*IF($F39=($A$7-10),1,0)+IF(K39=$K$151,1,0)*IF($F39=($A$7-11),1,0)+IF(K39=$K$151,1,0)*IF($F39=($A$7-12),1,0)+IF(K39=$K$151,1,0)*IF($F39=($A$7-13),1,0)+IF(K39=$K$152,1,0)*IF($F39&lt;($A$7-13),1,0)+IF(K39=$K$154,1,0)*IF($F39=($A$7-8),1,0)+IF(K39=$K$154,1,0)*IF($F39=($A$7-9),1,0)+IF(K39=$K$154,1,0)*IF($F39=($A$7-10),1,0)+IF(K39=$K$155,1,0)*IF($F39=($A$7-11),1,0)+IF(K39=$K$155,1,0)*IF($F39=($A$7-12),1,0)+IF(K39=$K$155,1,0)*IF($F39=($A$7-13),1,0)+IF(K39=$K$156,1,0)*IF($F39&lt;($A$7-13),1,0)+IF(K39=$K$158,1,0)*IF($F39=($A$7-9),1,0)+IF(K39=$K$158,1,0)*IF($F39=($A$7-10),1,0)+IF(K39=$K$158,1,0)*IF($F39=($A$7-11),1,0)+IF(K39=$K$159,1,0)*IF($F39=($A$7-12),1,0)+IF(K39=$K$159,1,0)*IF($F39=($A$7-13),1,0)+IF(K39=$K$159,1,0)*IF($F39=($A$7-14),1,0)+IF(K39=$K$160,1,0)*IF($F39&lt;($A$7-14),1,0))*(IF($G39="F",1,0)+IF($G39="M",0,0))</f>
        <v>0</v>
      </c>
      <c r="AH39" s="42">
        <f>(IF(K39=$K$162,1,0)*IF($F39=($A$7-10),1,0)+IF(K39=$K$162,1,0)*IF($F39=($A$7-11),1,0)+IF(K39=$K$162,1,0)*IF($F39=($A$7-12),1,0)+IF(K39=$K$163,1,0)*IF($F39=($A$7-13),1,0)+IF(K39=$K$163,1,0)*IF($F39=($A$7-14),1,0)+IF(K39=$K$163,1,0)*IF($F39=($A$7-15),1,0)+IF(K39=$K$164,1,0)*IF($F39&lt;($A$7-15),1,0)+IF(K39=$K$166,1,0)*IF($F39=($A$7-11),1,0)+IF(K39=$K$166,1,0)*IF($F39=($A$7-12),1,0)+IF(K39=$K$166,1,0)*IF($F39=($A$7-13),1,0)+IF(K39=$K$166,1,0)*IF($F39=($A$7-14),1,0)+IF(K39=$K$167,1,0)*IF($F39&lt;($A$7-14),1,0)+IF(K39=$K$169,1,0)*IF($F39&lt;($A$7-13),1,0))*(IF($G39="F",1,0)+IF($G39="M",0,0))</f>
        <v>0</v>
      </c>
      <c r="AI39" s="42">
        <f>(IF(K39=$K$153,1,0)*IF($F39&lt;($A$7-6),1,0)+IF(K39=$K$157,1,0)*IF($F39&lt;($A$7-7),1,0)+IF(K39=$K$161,1,0)*IF($F39&lt;($A$7-8),1,0)+IF(K39=$K$165,1,0)*IF($F39&lt;($A$7-9),1,0)+IF(K39=$K$168,1,0)*IF($F39&lt;($A$7-10),1,0)+IF(K39=$K$169,1,0)*IF($F39&lt;($A$7-13),1,0))*(IF($G39="F",0,0)+IF($G39="M",1,0))</f>
        <v>0</v>
      </c>
      <c r="AJ39" s="42">
        <f>(IF(K39=$K$170,1,0)*IF($F39=($A$7-5),1,0)+IF(K39=$K$171,1,0)*IF($F39=($A$7-6),1,0)+IF(K39=$K$172,1,0)*IF($F39=($A$7-7),1,0)+IF(K39=$K$173,1,0)*IF($F39=($A$7-8),1,0)+IF(K39=$K$173,1,0)*IF($F39=($A$7-9),1,0)+IF(K39=$K$174,1,0)*IF($F39=($A$7-10),1,0)+IF(K39=$K$174,1,0)*IF($F39=($A$7-11),1,0)+IF(K39=$K$175,1,0)*IF($F39&lt;($A$7-11),1,0)+IF(K39=$K$176,1,0)*IF($F39=($A$7-5),1,0)+IF(K39=$K$177,1,0)*IF($F39=($A$7-6),1,0)+IF(K39=$K$178,1,0)*IF($F39=($A$7-7),1,0)+IF(K39=$K$179,1,0)*IF($F39=($A$7-8),1,0)+IF(K39=$K$179,1,0)*IF($F39=($A$7-9),1,0)+IF(K39=$K$180,1,0)*IF($F39=($A$7-10),1,0)+IF(K39=$K$180,1,0)*IF($F39=($A$7-11),1,0)+IF(K39=$K$181,1,0)*IF($F39=($A$7-12),1,0)+IF(K39=$K$181,1,0)*IF($F39=($A$7-13),1,0)+IF(K39=$K$182,1,0)*IF($F39&lt;($A$7-13),1,0)+IF(K39=$K$183,1,0)*IF($F39=($A$7-5),1,0)+IF(K39=$K$184,1,0)*IF($F39=($A$7-6),1,0)+IF(K39=$K$185,1,0)*IF($F39=($A$7-7),1,0)+IF(K39=$K$186,1,0)*IF($F39=($A$7-8),1,0)+IF(K39=$K$186,1,0)*IF($F39=($A$7-9),1,0)+IF(K39=$K$187,1,0)*IF($F39=($A$7-10),1,0)+IF(K39=$K$187,1,0)*IF($F39=($A$7-11),1,0)+IF(K39=$K$188,1,0)*IF($F39=($A$7-12),1,0)+IF(K39=$K$188,1,0)*IF($F39=($A$7-13),1,0)+IF(K39=$K$189,1,0)*IF($F39&lt;($A$7-13),1,0))*(IF($G39="F",1,0)+IF($G39="M",1,0))</f>
        <v>0</v>
      </c>
      <c r="AK39" s="42">
        <f>(IF(K39=$K$190,1,0)*IF($F39=($A$7-5),1,0)+IF(K39=$K$191,1,0)*IF($F39=($A$7-6),1,0)+IF(K39=$K$192,1,0)*IF($F39=($A$7-7),1,0)+IF(K39=$K$193,1,0)*IF($F39=($A$7-8),1,0)+IF(K39=$K$193,1,0)*IF($F39=($A$7-9),1,0)+IF(K39=$K$194,1,0)*IF($F39=($A$7-10),1,0)+IF(K39=$K$194,1,0)*IF($F39=($A$7-11),1,0)+IF(K39=$K$195,1,0)*IF($F39=($A$7-12),1,0)+IF(K39=$K$195,1,0)*IF($F39=($A$7-13),1,0)+IF(K39=$K$196,1,0)*IF($F39&lt;($A$7-13),1,0))*(IF($G39="F",1,0)+IF($G39="M",1,0))</f>
        <v>0</v>
      </c>
      <c r="AL39" s="28">
        <f>AM39+AN39+AO39+AP39+IF(B39="",1,0)</f>
        <v>1</v>
      </c>
      <c r="AM39" s="28">
        <f>(IF(B39=$J$69,1,0)*IF($F39=($A$7-8),1,0)+IF(B39=$J$70,1,0)*IF($F39=($A$7-9),1,0)+IF(B39=$J$72,1,0)*IF($F39=($A$7-10),1,0)+IF(B39=$J$74,1,0)*IF($F39=($A$7-11),1,0)+IF(B39=$J$76,1,0)*IF($F39=($A$7-12),1,0)+IF(B39=$J$78,1,0)*IF($F39=($A$7-13),1,0)+IF(B39=$J$80,1,0)*IF($F39=($A$7-14),1,0)+IF(B39=$J$80,1,0)*IF($F39=($A$7-15),1,0)+IF(B39=$J$81,1,0)*IF($F39=($A$7-16),1,0)+IF(B39=$J$82,1,0)*IF($F39=($A$7-17),1,0)+IF(B39=$J$82,1,0)*IF($F39=($A$7-18),1,0)+IF(B39=$J$83,1,0)*IF($F39&lt;($A$7-18),1,0))*(IF($G39="F",1,0)+IF($G39="M",1,0))</f>
        <v>0</v>
      </c>
      <c r="AN39" s="28">
        <f>(IF(B39=$J$84,1,0)*IF($F39=($A$7-14),1,0)+IF(B39=$J$84,1,0)*IF($F39=($A$7-15),1,0)+IF(B39=$J$85,1,0)*IF($F39=($A$7-14),1,0)+IF(B39=$J$86,1,0)*IF($F39=($A$7-15),1,0)+IF(B39=$J$87,1,0)*IF($F39=($A$7-16),1,0)+IF(B39=$J$88,1,0)*IF($F39=($A$7-17),1,0)+IF(B39=$J$88,1,0)*IF($F39=($A$7-18),1,0)+IF(B39=$J$89,1,0)*IF($F39&lt;($A$7-18),1,0))*(IF($G39="F",1,0)+IF($G39="M",1,0))</f>
        <v>0</v>
      </c>
      <c r="AO39" s="28">
        <f>(IF(B39=$J$71,1,0)*IF($F39=($A$7-10),1,0)+IF(B39=$J$73,1,0)*IF($F39=($A$7-11),1,0)+IF(B39=$J$75,1,0)*IF($F39=($A$7-12),1,0)+IF(B39=$J$77,1,0)*IF($F39=($A$7-13),1,0)+IF(B39=$J$79,1,0)*IF($F39=($A$7-14),1,0))*(IF($G39="F",1,0)+IF($G39="M",1,0))</f>
        <v>0</v>
      </c>
      <c r="AP39" s="28">
        <f>(IF(B39=$J$90,1,0)*IF($F39&lt;($A$7),1,0)+IF(B39=$J$91,1,0)*IF($F39&lt;($A$7),1,0)+IF(B39=$J$92,1,0)*IF($F39&lt;($A$7),1,0)+IF(B39=$J$94,1,0)*IF($F39&lt;($A$7),1,0)+IF(B39=$J$95,1,0)*IF($F39&lt;($A$7),1,0)+IF(B39=$J$96,1,0)*IF($F39&lt;($A$7),1,0)+IF(B39=$J$97,1,0)*IF($F39&lt;($A$7),1,0)+IF(B39=$J$98,1,0)*IF($F39&lt;($A$7),1,0)+IF(B39=$J$99,1,0)*IF($F39&lt;($A$7),1,0)+IF(B39=$J$100,1,0)*IF($F39&lt;($A$7),1,0)+IF(B39=$J$101,1,0)*IF($F39&lt;($A$7-14),1,0))*(IF($G39="F",1,0)+IF($G39="M",1,0))</f>
        <v>0</v>
      </c>
      <c r="AQ39" s="51">
        <f>AR39+AS39+AT39+IF(C39="",1,0)</f>
        <v>1</v>
      </c>
      <c r="AR39" s="51">
        <f>(IF(C39=$C$69,1,0)*IF($F39=($A$7-8),1,0)+IF(C39=$C$69,1,0)*IF($F39=($A$7-9),1,0)+IF(C39=$C$70,1,0)*IF($F39=($A$7-10),1,0)+IF(C39=$C$70,1,0)*IF($F39=($A$7-11),1,0)+IF(C39=$C$71,1,0)*IF($F39=($A$7-12),1,0)+IF(C39=$C$71,1,0)*IF($F39=($A$7-13),1,0)+IF(C39=$C$72,1,0)*IF($F39=($A$7-14),1,0)+IF(C39=$C$72,1,0)*IF($F39=($A$7-15),1,0)+IF(C39=$C$73,1,0)*IF($F39=($A$7-16),1,0)+IF(C39=$C$74,1,0)*IF($F39=($A$7-17),1,0)+IF(C39=$C$74,1,0)*IF($F39=($A$7-18),1,0)+IF(C39=$C$75,1,0)*IF($F39&lt;($A$7-18),1,0))*(IF($G39="F",1,0)+IF($G39="M",1,0))</f>
        <v>0</v>
      </c>
      <c r="AS39" s="52">
        <f>(IF(C39=$C$76,1,0)*IF($F39=($A$7-10),1,0)+IF(C39=$C$76,1,0)*IF($F39=($A$7-11),1,0)+IF(C39=$C$77,1,0)*IF($F39=($A$7-12),1,0)+IF(C39=$C$77,1,0)*IF($F39=($A$7-13),1,0)+IF(C39=$C$78,1,0)*IF($F39=($A$7-14),1,0)+IF(C39=$C$78,1,0)*IF($F39=($A$7-15),1,0)+IF(C39=$C$79,1,0)*IF($F39=($A$7-16),1,0)+IF(C39=$C$80,1,0)*IF($F39=($A$7-17),1,0)+IF(C39=$C$80,1,0)*IF($F39=($A$7-18),1,0)+IF(C39=$C$81,1,0)*IF($F39&lt;($A$7-18),1,0))*(IF($G39="F",1,0)+IF($G39="M",1,0))</f>
        <v>0</v>
      </c>
      <c r="AT39" s="52">
        <f>(IF(C39=$C$82,1,0)*IF($F39=($A$7-10),1,0)+IF(C39=$C$82,1,0)*IF($F39=($A$7-11),1,0)+IF(C39=$C$83,1,0)*IF($F39=($A$7-12),1,0)+IF(C39=$C$83,1,0)*IF($F39=($A$7-13),1,0)+IF(C39=$C$84,1,0)*IF($F39=($A$7-14),1,0)+IF(C39=$C$84,1,0)*IF($F39=($A$7-15),1,0)+IF(C39=$C$85,1,0)*IF($F39=($A$7-16),1,0)+IF(C39=$C$86,1,0)*IF($F39=($A$7-17),1,0)+IF(C39=$C$86,1,0)*IF($F39=($A$7-18),1,0)+IF(C39=$C$87,1,0)*IF($F39&lt;($A$7-18),1,0))*(IF($G39="F",1,0)+IF($G39="M",1,0))</f>
        <v>0</v>
      </c>
      <c r="AU39" s="56">
        <f>IF(C39=C$69,1,0)+IF(C39=C$70,1,0)+IF(C39=C$71,1,0)+IF(C39=C$72,1,0)+IF(C39=C$73,1,0)+IF(C39=C$74,1,0)+IF(C39=C$75,1,0)+(SUM(W39:AD39))</f>
        <v>0</v>
      </c>
      <c r="AV39" s="18">
        <f t="shared" si="16"/>
        <v>0</v>
      </c>
    </row>
    <row r="40" spans="1:48" ht="21.6" customHeight="1" x14ac:dyDescent="0.3">
      <c r="A40" s="16">
        <v>33</v>
      </c>
      <c r="B40" s="24"/>
      <c r="C40" s="32"/>
      <c r="D40" s="80"/>
      <c r="E40" s="81"/>
      <c r="F40" s="61"/>
      <c r="G40" s="2"/>
      <c r="H40" s="2"/>
      <c r="I40" s="22"/>
      <c r="J40" s="3"/>
      <c r="K40" s="4"/>
      <c r="L40" s="46"/>
      <c r="M40" s="4"/>
      <c r="P40" s="27">
        <f t="shared" si="0"/>
        <v>1</v>
      </c>
      <c r="Q40" s="36">
        <f>R40+V40+AF40+AJ40+AK40</f>
        <v>1</v>
      </c>
      <c r="R40" s="26">
        <f t="shared" si="1"/>
        <v>1</v>
      </c>
      <c r="S40" s="26">
        <f t="shared" si="2"/>
        <v>0</v>
      </c>
      <c r="T40" s="26">
        <f t="shared" si="3"/>
        <v>0</v>
      </c>
      <c r="U40" s="26">
        <f t="shared" si="4"/>
        <v>0</v>
      </c>
      <c r="V40" s="39">
        <f t="shared" si="5"/>
        <v>0</v>
      </c>
      <c r="W40" s="39">
        <f t="shared" si="6"/>
        <v>0</v>
      </c>
      <c r="X40" s="39">
        <f t="shared" si="7"/>
        <v>0</v>
      </c>
      <c r="Y40" s="39">
        <f t="shared" si="8"/>
        <v>0</v>
      </c>
      <c r="Z40" s="39">
        <f t="shared" si="9"/>
        <v>0</v>
      </c>
      <c r="AA40" s="39">
        <f t="shared" si="10"/>
        <v>0</v>
      </c>
      <c r="AB40" s="39">
        <f t="shared" si="11"/>
        <v>0</v>
      </c>
      <c r="AC40" s="41">
        <f t="shared" si="12"/>
        <v>0</v>
      </c>
      <c r="AD40" s="41">
        <f t="shared" si="13"/>
        <v>0</v>
      </c>
      <c r="AE40" s="41">
        <f t="shared" si="14"/>
        <v>0</v>
      </c>
      <c r="AF40" s="59">
        <f t="shared" si="15"/>
        <v>0</v>
      </c>
      <c r="AG40" s="42">
        <f t="shared" ref="AG40:AG67" si="17">(IF(K40=$K$149,1,0)*IF($F40=($A$7-7),1,0)+IF(K40=$K$149,1,0)*IF($F40=($A$7-8),1,0)+IF(K40=$K$150,1,0)*IF($F40=($A$7-9),1,0)+IF(K40=$K$150,1,0)*IF($F40=($A$7-10),1,0)+IF(K40=$K$151,1,0)*IF($F40=($A$7-11),1,0)+IF(K40=$K$151,1,0)*IF($F40=($A$7-12),1,0)+IF(K40=$K$151,1,0)*IF($F40=($A$7-13),1,0)+IF(K40=$K$152,1,0)*IF($F40&lt;($A$7-13),1,0)+IF(K40=$K$154,1,0)*IF($F40=($A$7-8),1,0)+IF(K40=$K$154,1,0)*IF($F40=($A$7-9),1,0)+IF(K40=$K$154,1,0)*IF($F40=($A$7-10),1,0)+IF(K40=$K$155,1,0)*IF($F40=($A$7-11),1,0)+IF(K40=$K$155,1,0)*IF($F40=($A$7-12),1,0)+IF(K40=$K$155,1,0)*IF($F40=($A$7-13),1,0)+IF(K40=$K$156,1,0)*IF($F40&lt;($A$7-13),1,0)+IF(K40=$K$158,1,0)*IF($F40=($A$7-9),1,0)+IF(K40=$K$158,1,0)*IF($F40=($A$7-10),1,0)+IF(K40=$K$158,1,0)*IF($F40=($A$7-11),1,0)+IF(K40=$K$159,1,0)*IF($F40=($A$7-12),1,0)+IF(K40=$K$159,1,0)*IF($F40=($A$7-13),1,0)+IF(K40=$K$159,1,0)*IF($F40=($A$7-14),1,0)+IF(K40=$K$160,1,0)*IF($F40&lt;($A$7-14),1,0))*(IF($G40="F",1,0)+IF($G40="M",0,0))</f>
        <v>0</v>
      </c>
      <c r="AH40" s="42">
        <f t="shared" ref="AH40:AH67" si="18">(IF(K40=$K$162,1,0)*IF($F40=($A$7-10),1,0)+IF(K40=$K$162,1,0)*IF($F40=($A$7-11),1,0)+IF(K40=$K$162,1,0)*IF($F40=($A$7-12),1,0)+IF(K40=$K$163,1,0)*IF($F40=($A$7-13),1,0)+IF(K40=$K$163,1,0)*IF($F40=($A$7-14),1,0)+IF(K40=$K$163,1,0)*IF($F40=($A$7-15),1,0)+IF(K40=$K$164,1,0)*IF($F40&lt;($A$7-15),1,0)+IF(K40=$K$166,1,0)*IF($F40=($A$7-11),1,0)+IF(K40=$K$166,1,0)*IF($F40=($A$7-12),1,0)+IF(K40=$K$166,1,0)*IF($F40=($A$7-13),1,0)+IF(K40=$K$166,1,0)*IF($F40=($A$7-14),1,0)+IF(K40=$K$167,1,0)*IF($F40&lt;($A$7-14),1,0)+IF(K40=$K$169,1,0)*IF($F40&lt;($A$7-13),1,0))*(IF($G40="F",1,0)+IF($G40="M",0,0))</f>
        <v>0</v>
      </c>
      <c r="AI40" s="42">
        <f t="shared" ref="AI40:AI67" si="19">(IF(K40=$K$153,1,0)*IF($F40&lt;($A$7-6),1,0)+IF(K40=$K$157,1,0)*IF($F40&lt;($A$7-7),1,0)+IF(K40=$K$161,1,0)*IF($F40&lt;($A$7-8),1,0)+IF(K40=$K$165,1,0)*IF($F40&lt;($A$7-9),1,0)+IF(K40=$K$168,1,0)*IF($F40&lt;($A$7-10),1,0)+IF(K40=$K$169,1,0)*IF($F40&lt;($A$7-13),1,0))*(IF($G40="F",0,0)+IF($G40="M",1,0))</f>
        <v>0</v>
      </c>
      <c r="AJ40" s="42">
        <f t="shared" ref="AJ40:AJ67" si="20">(IF(K40=$K$170,1,0)*IF($F40=($A$7-5),1,0)+IF(K40=$K$171,1,0)*IF($F40=($A$7-6),1,0)+IF(K40=$K$172,1,0)*IF($F40=($A$7-7),1,0)+IF(K40=$K$173,1,0)*IF($F40=($A$7-8),1,0)+IF(K40=$K$173,1,0)*IF($F40=($A$7-9),1,0)+IF(K40=$K$174,1,0)*IF($F40=($A$7-10),1,0)+IF(K40=$K$174,1,0)*IF($F40=($A$7-11),1,0)+IF(K40=$K$175,1,0)*IF($F40&lt;($A$7-11),1,0)+IF(K40=$K$176,1,0)*IF($F40=($A$7-5),1,0)+IF(K40=$K$177,1,0)*IF($F40=($A$7-6),1,0)+IF(K40=$K$178,1,0)*IF($F40=($A$7-7),1,0)+IF(K40=$K$179,1,0)*IF($F40=($A$7-8),1,0)+IF(K40=$K$179,1,0)*IF($F40=($A$7-9),1,0)+IF(K40=$K$180,1,0)*IF($F40=($A$7-10),1,0)+IF(K40=$K$180,1,0)*IF($F40=($A$7-11),1,0)+IF(K40=$K$181,1,0)*IF($F40=($A$7-12),1,0)+IF(K40=$K$181,1,0)*IF($F40=($A$7-13),1,0)+IF(K40=$K$182,1,0)*IF($F40&lt;($A$7-13),1,0)+IF(K40=$K$183,1,0)*IF($F40=($A$7-5),1,0)+IF(K40=$K$184,1,0)*IF($F40=($A$7-6),1,0)+IF(K40=$K$185,1,0)*IF($F40=($A$7-7),1,0)+IF(K40=$K$186,1,0)*IF($F40=($A$7-8),1,0)+IF(K40=$K$186,1,0)*IF($F40=($A$7-9),1,0)+IF(K40=$K$187,1,0)*IF($F40=($A$7-10),1,0)+IF(K40=$K$187,1,0)*IF($F40=($A$7-11),1,0)+IF(K40=$K$188,1,0)*IF($F40=($A$7-12),1,0)+IF(K40=$K$188,1,0)*IF($F40=($A$7-13),1,0)+IF(K40=$K$189,1,0)*IF($F40&lt;($A$7-13),1,0))*(IF($G40="F",1,0)+IF($G40="M",1,0))</f>
        <v>0</v>
      </c>
      <c r="AK40" s="42">
        <f t="shared" ref="AK40:AK67" si="21">(IF(K40=$K$190,1,0)*IF($F40=($A$7-5),1,0)+IF(K40=$K$191,1,0)*IF($F40=($A$7-6),1,0)+IF(K40=$K$192,1,0)*IF($F40=($A$7-7),1,0)+IF(K40=$K$193,1,0)*IF($F40=($A$7-8),1,0)+IF(K40=$K$193,1,0)*IF($F40=($A$7-9),1,0)+IF(K40=$K$194,1,0)*IF($F40=($A$7-10),1,0)+IF(K40=$K$194,1,0)*IF($F40=($A$7-11),1,0)+IF(K40=$K$195,1,0)*IF($F40=($A$7-12),1,0)+IF(K40=$K$195,1,0)*IF($F40=($A$7-13),1,0)+IF(K40=$K$196,1,0)*IF($F40&lt;($A$7-13),1,0))*(IF($G40="F",1,0)+IF($G40="M",1,0))</f>
        <v>0</v>
      </c>
      <c r="AL40" s="28">
        <f>AM40+AN40+AO40+AP40+IF(B40="",1,0)</f>
        <v>1</v>
      </c>
      <c r="AM40" s="28">
        <f t="shared" ref="AM40:AM67" si="22">(IF(B40=$J$69,1,0)*IF($F40=($A$7-8),1,0)+IF(B40=$J$70,1,0)*IF($F40=($A$7-9),1,0)+IF(B40=$J$72,1,0)*IF($F40=($A$7-10),1,0)+IF(B40=$J$74,1,0)*IF($F40=($A$7-11),1,0)+IF(B40=$J$76,1,0)*IF($F40=($A$7-12),1,0)+IF(B40=$J$78,1,0)*IF($F40=($A$7-13),1,0)+IF(B40=$J$80,1,0)*IF($F40=($A$7-14),1,0)+IF(B40=$J$80,1,0)*IF($F40=($A$7-15),1,0)+IF(B40=$J$81,1,0)*IF($F40=($A$7-16),1,0)+IF(B40=$J$82,1,0)*IF($F40=($A$7-17),1,0)+IF(B40=$J$82,1,0)*IF($F40=($A$7-18),1,0)+IF(B40=$J$83,1,0)*IF($F40&lt;($A$7-18),1,0))*(IF($G40="F",1,0)+IF($G40="M",1,0))</f>
        <v>0</v>
      </c>
      <c r="AN40" s="28">
        <f t="shared" ref="AN40:AN67" si="23">(IF(B40=$J$84,1,0)*IF($F40=($A$7-14),1,0)+IF(B40=$J$84,1,0)*IF($F40=($A$7-15),1,0)+IF(B40=$J$85,1,0)*IF($F40=($A$7-14),1,0)+IF(B40=$J$86,1,0)*IF($F40=($A$7-15),1,0)+IF(B40=$J$87,1,0)*IF($F40=($A$7-16),1,0)+IF(B40=$J$88,1,0)*IF($F40=($A$7-17),1,0)+IF(B40=$J$88,1,0)*IF($F40=($A$7-18),1,0)+IF(B40=$J$89,1,0)*IF($F40&lt;($A$7-18),1,0))*(IF($G40="F",1,0)+IF($G40="M",1,0))</f>
        <v>0</v>
      </c>
      <c r="AO40" s="28">
        <f>(IF(B40=$J$71,1,0)*IF($F40=($A$7-10),1,0)+IF(B40=$J$73,1,0)*IF($F40=($A$7-11),1,0)+IF(B40=$J$75,1,0)*IF($F40=($A$7-12),1,0)+IF(B40=$J$77,1,0)*IF($F40=($A$7-13),1,0)+IF(B40=$J$79,1,0)*IF($F40=($A$7-14),1,0))*(IF($G40="F",1,0)+IF($G40="M",1,0))</f>
        <v>0</v>
      </c>
      <c r="AP40" s="28">
        <f t="shared" ref="AP40:AP67" si="24">(IF(B40=$J$90,1,0)*IF($F40&lt;($A$7),1,0)+IF(B40=$J$91,1,0)*IF($F40&lt;($A$7),1,0)+IF(B40=$J$92,1,0)*IF($F40&lt;($A$7),1,0)+IF(B40=$J$94,1,0)*IF($F40&lt;($A$7),1,0)+IF(B40=$J$95,1,0)*IF($F40&lt;($A$7),1,0)+IF(B40=$J$96,1,0)*IF($F40&lt;($A$7),1,0)+IF(B40=$J$97,1,0)*IF($F40&lt;($A$7),1,0)+IF(B40=$J$98,1,0)*IF($F40&lt;($A$7),1,0)+IF(B40=$J$99,1,0)*IF($F40&lt;($A$7),1,0)+IF(B40=$J$100,1,0)*IF($F40&lt;($A$7),1,0)+IF(B40=$J$101,1,0)*IF($F40&lt;($A$7-14),1,0))*(IF($G40="F",1,0)+IF($G40="M",1,0))</f>
        <v>0</v>
      </c>
      <c r="AQ40" s="51">
        <f>AR40+AS40+AT40+IF(C40="",1,0)</f>
        <v>1</v>
      </c>
      <c r="AR40" s="51">
        <f>(IF(C40=$C$69,1,0)*IF($F40=($A$7-8),1,0)+IF(C40=$C$69,1,0)*IF($F40=($A$7-9),1,0)+IF(C40=$C$70,1,0)*IF($F40=($A$7-10),1,0)+IF(C40=$C$70,1,0)*IF($F40=($A$7-11),1,0)+IF(C40=$C$71,1,0)*IF($F40=($A$7-12),1,0)+IF(C40=$C$71,1,0)*IF($F40=($A$7-13),1,0)+IF(C40=$C$72,1,0)*IF($F40=($A$7-14),1,0)+IF(C40=$C$72,1,0)*IF($F40=($A$7-15),1,0)+IF(C40=$C$73,1,0)*IF($F40=($A$7-16),1,0)+IF(C40=$C$74,1,0)*IF($F40=($A$7-17),1,0)+IF(C40=$C$74,1,0)*IF($F40=($A$7-18),1,0)+IF(C40=$C$75,1,0)*IF($F40&lt;($A$7-18),1,0))*(IF($G40="F",1,0)+IF($G40="M",1,0))</f>
        <v>0</v>
      </c>
      <c r="AS40" s="52">
        <f>(IF(C40=$C$76,1,0)*IF($F40=($A$7-10),1,0)+IF(C40=$C$76,1,0)*IF($F40=($A$7-11),1,0)+IF(C40=$C$77,1,0)*IF($F40=($A$7-12),1,0)+IF(C40=$C$77,1,0)*IF($F40=($A$7-13),1,0)+IF(C40=$C$78,1,0)*IF($F40=($A$7-14),1,0)+IF(C40=$C$78,1,0)*IF($F40=($A$7-15),1,0)+IF(C40=$C$79,1,0)*IF($F40=($A$7-16),1,0)+IF(C40=$C$80,1,0)*IF($F40=($A$7-17),1,0)+IF(C40=$C$80,1,0)*IF($F40=($A$7-18),1,0)+IF(C40=$C$81,1,0)*IF($F40&lt;($A$7-18),1,0))*(IF($G40="F",1,0)+IF($G40="M",1,0))</f>
        <v>0</v>
      </c>
      <c r="AT40" s="52">
        <f>(IF(C40=$C$82,1,0)*IF($F40=($A$7-10),1,0)+IF(C40=$C$82,1,0)*IF($F40=($A$7-11),1,0)+IF(C40=$C$83,1,0)*IF($F40=($A$7-12),1,0)+IF(C40=$C$83,1,0)*IF($F40=($A$7-13),1,0)+IF(C40=$C$84,1,0)*IF($F40=($A$7-14),1,0)+IF(C40=$C$84,1,0)*IF($F40=($A$7-15),1,0)+IF(C40=$C$85,1,0)*IF($F40=($A$7-16),1,0)+IF(C40=$C$86,1,0)*IF($F40=($A$7-17),1,0)+IF(C40=$C$86,1,0)*IF($F40=($A$7-18),1,0)+IF(C40=$C$87,1,0)*IF($F40&lt;($A$7-18),1,0))*(IF($G40="F",1,0)+IF($G40="M",1,0))</f>
        <v>0</v>
      </c>
      <c r="AU40" s="56">
        <f>IF(C40=C$69,1,0)+IF(C40=C$70,1,0)+IF(C40=C$71,1,0)+IF(C40=C$72,1,0)+IF(C40=C$73,1,0)+IF(C40=C$74,1,0)+IF(C40=C$75,1,0)+(SUM(W40:AD40))</f>
        <v>0</v>
      </c>
      <c r="AV40" s="18">
        <f t="shared" si="16"/>
        <v>0</v>
      </c>
    </row>
    <row r="41" spans="1:48" ht="21.6" customHeight="1" x14ac:dyDescent="0.3">
      <c r="A41" s="16">
        <v>34</v>
      </c>
      <c r="B41" s="24"/>
      <c r="C41" s="32"/>
      <c r="D41" s="80"/>
      <c r="E41" s="81"/>
      <c r="F41" s="61"/>
      <c r="G41" s="2"/>
      <c r="H41" s="2"/>
      <c r="I41" s="22"/>
      <c r="J41" s="3"/>
      <c r="K41" s="4"/>
      <c r="L41" s="46"/>
      <c r="M41" s="4"/>
      <c r="P41" s="27">
        <f t="shared" si="0"/>
        <v>1</v>
      </c>
      <c r="Q41" s="36">
        <f>R41+V41+AF41+AJ41+AK41</f>
        <v>1</v>
      </c>
      <c r="R41" s="26">
        <f t="shared" si="1"/>
        <v>1</v>
      </c>
      <c r="S41" s="26">
        <f t="shared" si="2"/>
        <v>0</v>
      </c>
      <c r="T41" s="26">
        <f t="shared" si="3"/>
        <v>0</v>
      </c>
      <c r="U41" s="26">
        <f t="shared" si="4"/>
        <v>0</v>
      </c>
      <c r="V41" s="39">
        <f t="shared" si="5"/>
        <v>0</v>
      </c>
      <c r="W41" s="39">
        <f t="shared" si="6"/>
        <v>0</v>
      </c>
      <c r="X41" s="39">
        <f t="shared" si="7"/>
        <v>0</v>
      </c>
      <c r="Y41" s="39">
        <f t="shared" si="8"/>
        <v>0</v>
      </c>
      <c r="Z41" s="39">
        <f t="shared" si="9"/>
        <v>0</v>
      </c>
      <c r="AA41" s="39">
        <f t="shared" si="10"/>
        <v>0</v>
      </c>
      <c r="AB41" s="39">
        <f t="shared" si="11"/>
        <v>0</v>
      </c>
      <c r="AC41" s="41">
        <f t="shared" si="12"/>
        <v>0</v>
      </c>
      <c r="AD41" s="41">
        <f t="shared" si="13"/>
        <v>0</v>
      </c>
      <c r="AE41" s="41">
        <f t="shared" si="14"/>
        <v>0</v>
      </c>
      <c r="AF41" s="59">
        <f t="shared" si="15"/>
        <v>0</v>
      </c>
      <c r="AG41" s="42">
        <f t="shared" si="17"/>
        <v>0</v>
      </c>
      <c r="AH41" s="42">
        <f t="shared" si="18"/>
        <v>0</v>
      </c>
      <c r="AI41" s="42">
        <f t="shared" si="19"/>
        <v>0</v>
      </c>
      <c r="AJ41" s="42">
        <f t="shared" si="20"/>
        <v>0</v>
      </c>
      <c r="AK41" s="42">
        <f t="shared" si="21"/>
        <v>0</v>
      </c>
      <c r="AL41" s="28">
        <f>AM41+AN41+AO41+AP41+IF(B41="",1,0)</f>
        <v>1</v>
      </c>
      <c r="AM41" s="28">
        <f t="shared" si="22"/>
        <v>0</v>
      </c>
      <c r="AN41" s="28">
        <f t="shared" si="23"/>
        <v>0</v>
      </c>
      <c r="AO41" s="28">
        <f>(IF(B41=$J$71,1,0)*IF($F41=($A$7-10),1,0)+IF(B41=$J$73,1,0)*IF($F41=($A$7-11),1,0)+IF(B41=$J$75,1,0)*IF($F41=($A$7-12),1,0)+IF(B41=$J$77,1,0)*IF($F41=($A$7-13),1,0)+IF(B41=$J$79,1,0)*IF($F41=($A$7-14),1,0))*(IF($G41="F",1,0)+IF($G41="M",1,0))</f>
        <v>0</v>
      </c>
      <c r="AP41" s="28">
        <f t="shared" si="24"/>
        <v>0</v>
      </c>
      <c r="AQ41" s="51">
        <f>AR41+AS41+AT41+IF(C41="",1,0)</f>
        <v>1</v>
      </c>
      <c r="AR41" s="51">
        <f>(IF(C41=$C$69,1,0)*IF($F41=($A$7-8),1,0)+IF(C41=$C$69,1,0)*IF($F41=($A$7-9),1,0)+IF(C41=$C$70,1,0)*IF($F41=($A$7-10),1,0)+IF(C41=$C$70,1,0)*IF($F41=($A$7-11),1,0)+IF(C41=$C$71,1,0)*IF($F41=($A$7-12),1,0)+IF(C41=$C$71,1,0)*IF($F41=($A$7-13),1,0)+IF(C41=$C$72,1,0)*IF($F41=($A$7-14),1,0)+IF(C41=$C$72,1,0)*IF($F41=($A$7-15),1,0)+IF(C41=$C$73,1,0)*IF($F41=($A$7-16),1,0)+IF(C41=$C$74,1,0)*IF($F41=($A$7-17),1,0)+IF(C41=$C$74,1,0)*IF($F41=($A$7-18),1,0)+IF(C41=$C$75,1,0)*IF($F41&lt;($A$7-18),1,0))*(IF($G41="F",1,0)+IF($G41="M",1,0))</f>
        <v>0</v>
      </c>
      <c r="AS41" s="52">
        <f>(IF(C41=$C$76,1,0)*IF($F41=($A$7-10),1,0)+IF(C41=$C$76,1,0)*IF($F41=($A$7-11),1,0)+IF(C41=$C$77,1,0)*IF($F41=($A$7-12),1,0)+IF(C41=$C$77,1,0)*IF($F41=($A$7-13),1,0)+IF(C41=$C$78,1,0)*IF($F41=($A$7-14),1,0)+IF(C41=$C$78,1,0)*IF($F41=($A$7-15),1,0)+IF(C41=$C$79,1,0)*IF($F41=($A$7-16),1,0)+IF(C41=$C$80,1,0)*IF($F41=($A$7-17),1,0)+IF(C41=$C$80,1,0)*IF($F41=($A$7-18),1,0)+IF(C41=$C$81,1,0)*IF($F41&lt;($A$7-18),1,0))*(IF($G41="F",1,0)+IF($G41="M",1,0))</f>
        <v>0</v>
      </c>
      <c r="AT41" s="52">
        <f>(IF(C41=$C$82,1,0)*IF($F41=($A$7-10),1,0)+IF(C41=$C$82,1,0)*IF($F41=($A$7-11),1,0)+IF(C41=$C$83,1,0)*IF($F41=($A$7-12),1,0)+IF(C41=$C$83,1,0)*IF($F41=($A$7-13),1,0)+IF(C41=$C$84,1,0)*IF($F41=($A$7-14),1,0)+IF(C41=$C$84,1,0)*IF($F41=($A$7-15),1,0)+IF(C41=$C$85,1,0)*IF($F41=($A$7-16),1,0)+IF(C41=$C$86,1,0)*IF($F41=($A$7-17),1,0)+IF(C41=$C$86,1,0)*IF($F41=($A$7-18),1,0)+IF(C41=$C$87,1,0)*IF($F41&lt;($A$7-18),1,0))*(IF($G41="F",1,0)+IF($G41="M",1,0))</f>
        <v>0</v>
      </c>
      <c r="AU41" s="56">
        <f>IF(C41=C$69,1,0)+IF(C41=C$70,1,0)+IF(C41=C$71,1,0)+IF(C41=C$72,1,0)+IF(C41=C$73,1,0)+IF(C41=C$74,1,0)+IF(C41=C$75,1,0)+(SUM(W41:AD41))</f>
        <v>0</v>
      </c>
      <c r="AV41" s="18">
        <f t="shared" si="16"/>
        <v>0</v>
      </c>
    </row>
    <row r="42" spans="1:48" ht="21.6" customHeight="1" x14ac:dyDescent="0.3">
      <c r="A42" s="16">
        <v>35</v>
      </c>
      <c r="B42" s="24"/>
      <c r="C42" s="32"/>
      <c r="D42" s="80"/>
      <c r="E42" s="81"/>
      <c r="F42" s="61"/>
      <c r="G42" s="2"/>
      <c r="H42" s="2"/>
      <c r="I42" s="22"/>
      <c r="J42" s="3"/>
      <c r="K42" s="4"/>
      <c r="L42" s="46"/>
      <c r="M42" s="4"/>
      <c r="P42" s="27">
        <f t="shared" si="0"/>
        <v>1</v>
      </c>
      <c r="Q42" s="36">
        <f>R42+V42+AF42+AJ42+AK42</f>
        <v>1</v>
      </c>
      <c r="R42" s="26">
        <f t="shared" si="1"/>
        <v>1</v>
      </c>
      <c r="S42" s="26">
        <f t="shared" si="2"/>
        <v>0</v>
      </c>
      <c r="T42" s="26">
        <f t="shared" si="3"/>
        <v>0</v>
      </c>
      <c r="U42" s="26">
        <f t="shared" si="4"/>
        <v>0</v>
      </c>
      <c r="V42" s="39">
        <f t="shared" si="5"/>
        <v>0</v>
      </c>
      <c r="W42" s="39">
        <f t="shared" si="6"/>
        <v>0</v>
      </c>
      <c r="X42" s="39">
        <f t="shared" si="7"/>
        <v>0</v>
      </c>
      <c r="Y42" s="39">
        <f t="shared" si="8"/>
        <v>0</v>
      </c>
      <c r="Z42" s="39">
        <f t="shared" si="9"/>
        <v>0</v>
      </c>
      <c r="AA42" s="39">
        <f t="shared" si="10"/>
        <v>0</v>
      </c>
      <c r="AB42" s="39">
        <f t="shared" si="11"/>
        <v>0</v>
      </c>
      <c r="AC42" s="41">
        <f t="shared" si="12"/>
        <v>0</v>
      </c>
      <c r="AD42" s="41">
        <f t="shared" si="13"/>
        <v>0</v>
      </c>
      <c r="AE42" s="41">
        <f t="shared" si="14"/>
        <v>0</v>
      </c>
      <c r="AF42" s="59">
        <f t="shared" si="15"/>
        <v>0</v>
      </c>
      <c r="AG42" s="42">
        <f t="shared" si="17"/>
        <v>0</v>
      </c>
      <c r="AH42" s="42">
        <f t="shared" si="18"/>
        <v>0</v>
      </c>
      <c r="AI42" s="42">
        <f t="shared" si="19"/>
        <v>0</v>
      </c>
      <c r="AJ42" s="42">
        <f t="shared" si="20"/>
        <v>0</v>
      </c>
      <c r="AK42" s="42">
        <f t="shared" si="21"/>
        <v>0</v>
      </c>
      <c r="AL42" s="28">
        <f>AM42+AN42+AO42+AP42+IF(B42="",1,0)</f>
        <v>1</v>
      </c>
      <c r="AM42" s="28">
        <f t="shared" si="22"/>
        <v>0</v>
      </c>
      <c r="AN42" s="28">
        <f t="shared" si="23"/>
        <v>0</v>
      </c>
      <c r="AO42" s="28">
        <f>(IF(B42=$J$71,1,0)*IF($F42=($A$7-10),1,0)+IF(B42=$J$73,1,0)*IF($F42=($A$7-11),1,0)+IF(B42=$J$75,1,0)*IF($F42=($A$7-12),1,0)+IF(B42=$J$77,1,0)*IF($F42=($A$7-13),1,0)+IF(B42=$J$79,1,0)*IF($F42=($A$7-14),1,0))*(IF($G42="F",1,0)+IF($G42="M",1,0))</f>
        <v>0</v>
      </c>
      <c r="AP42" s="28">
        <f t="shared" si="24"/>
        <v>0</v>
      </c>
      <c r="AQ42" s="51">
        <f>AR42+AS42+AT42+IF(C42="",1,0)</f>
        <v>1</v>
      </c>
      <c r="AR42" s="51">
        <f>(IF(C42=$C$69,1,0)*IF($F42=($A$7-8),1,0)+IF(C42=$C$69,1,0)*IF($F42=($A$7-9),1,0)+IF(C42=$C$70,1,0)*IF($F42=($A$7-10),1,0)+IF(C42=$C$70,1,0)*IF($F42=($A$7-11),1,0)+IF(C42=$C$71,1,0)*IF($F42=($A$7-12),1,0)+IF(C42=$C$71,1,0)*IF($F42=($A$7-13),1,0)+IF(C42=$C$72,1,0)*IF($F42=($A$7-14),1,0)+IF(C42=$C$72,1,0)*IF($F42=($A$7-15),1,0)+IF(C42=$C$73,1,0)*IF($F42=($A$7-16),1,0)+IF(C42=$C$74,1,0)*IF($F42=($A$7-17),1,0)+IF(C42=$C$74,1,0)*IF($F42=($A$7-18),1,0)+IF(C42=$C$75,1,0)*IF($F42&lt;($A$7-18),1,0))*(IF($G42="F",1,0)+IF($G42="M",1,0))</f>
        <v>0</v>
      </c>
      <c r="AS42" s="52">
        <f>(IF(C42=$C$76,1,0)*IF($F42=($A$7-10),1,0)+IF(C42=$C$76,1,0)*IF($F42=($A$7-11),1,0)+IF(C42=$C$77,1,0)*IF($F42=($A$7-12),1,0)+IF(C42=$C$77,1,0)*IF($F42=($A$7-13),1,0)+IF(C42=$C$78,1,0)*IF($F42=($A$7-14),1,0)+IF(C42=$C$78,1,0)*IF($F42=($A$7-15),1,0)+IF(C42=$C$79,1,0)*IF($F42=($A$7-16),1,0)+IF(C42=$C$80,1,0)*IF($F42=($A$7-17),1,0)+IF(C42=$C$80,1,0)*IF($F42=($A$7-18),1,0)+IF(C42=$C$81,1,0)*IF($F42&lt;($A$7-18),1,0))*(IF($G42="F",1,0)+IF($G42="M",1,0))</f>
        <v>0</v>
      </c>
      <c r="AT42" s="52">
        <f>(IF(C42=$C$82,1,0)*IF($F42=($A$7-10),1,0)+IF(C42=$C$82,1,0)*IF($F42=($A$7-11),1,0)+IF(C42=$C$83,1,0)*IF($F42=($A$7-12),1,0)+IF(C42=$C$83,1,0)*IF($F42=($A$7-13),1,0)+IF(C42=$C$84,1,0)*IF($F42=($A$7-14),1,0)+IF(C42=$C$84,1,0)*IF($F42=($A$7-15),1,0)+IF(C42=$C$85,1,0)*IF($F42=($A$7-16),1,0)+IF(C42=$C$86,1,0)*IF($F42=($A$7-17),1,0)+IF(C42=$C$86,1,0)*IF($F42=($A$7-18),1,0)+IF(C42=$C$87,1,0)*IF($F42&lt;($A$7-18),1,0))*(IF($G42="F",1,0)+IF($G42="M",1,0))</f>
        <v>0</v>
      </c>
      <c r="AU42" s="56">
        <f>IF(C42=C$69,1,0)+IF(C42=C$70,1,0)+IF(C42=C$71,1,0)+IF(C42=C$72,1,0)+IF(C42=C$73,1,0)+IF(C42=C$74,1,0)+IF(C42=C$75,1,0)+(SUM(W42:AD42))</f>
        <v>0</v>
      </c>
      <c r="AV42" s="18">
        <f t="shared" si="16"/>
        <v>0</v>
      </c>
    </row>
    <row r="43" spans="1:48" ht="21.6" customHeight="1" x14ac:dyDescent="0.3">
      <c r="A43" s="16">
        <v>36</v>
      </c>
      <c r="B43" s="24"/>
      <c r="C43" s="32"/>
      <c r="D43" s="80"/>
      <c r="E43" s="81"/>
      <c r="F43" s="61"/>
      <c r="G43" s="2"/>
      <c r="H43" s="2"/>
      <c r="I43" s="22"/>
      <c r="J43" s="3"/>
      <c r="K43" s="4"/>
      <c r="L43" s="46"/>
      <c r="M43" s="4"/>
      <c r="P43" s="27">
        <f t="shared" si="0"/>
        <v>1</v>
      </c>
      <c r="Q43" s="36">
        <f>R43+V43+AF43+AJ43+AK43</f>
        <v>1</v>
      </c>
      <c r="R43" s="26">
        <f t="shared" si="1"/>
        <v>1</v>
      </c>
      <c r="S43" s="26">
        <f t="shared" si="2"/>
        <v>0</v>
      </c>
      <c r="T43" s="26">
        <f t="shared" si="3"/>
        <v>0</v>
      </c>
      <c r="U43" s="26">
        <f t="shared" si="4"/>
        <v>0</v>
      </c>
      <c r="V43" s="39">
        <f t="shared" si="5"/>
        <v>0</v>
      </c>
      <c r="W43" s="39">
        <f t="shared" si="6"/>
        <v>0</v>
      </c>
      <c r="X43" s="39">
        <f t="shared" si="7"/>
        <v>0</v>
      </c>
      <c r="Y43" s="39">
        <f t="shared" si="8"/>
        <v>0</v>
      </c>
      <c r="Z43" s="39">
        <f t="shared" si="9"/>
        <v>0</v>
      </c>
      <c r="AA43" s="39">
        <f t="shared" si="10"/>
        <v>0</v>
      </c>
      <c r="AB43" s="39">
        <f t="shared" si="11"/>
        <v>0</v>
      </c>
      <c r="AC43" s="41">
        <f t="shared" si="12"/>
        <v>0</v>
      </c>
      <c r="AD43" s="41">
        <f t="shared" si="13"/>
        <v>0</v>
      </c>
      <c r="AE43" s="41">
        <f t="shared" si="14"/>
        <v>0</v>
      </c>
      <c r="AF43" s="59">
        <f t="shared" si="15"/>
        <v>0</v>
      </c>
      <c r="AG43" s="42">
        <f t="shared" si="17"/>
        <v>0</v>
      </c>
      <c r="AH43" s="42">
        <f t="shared" si="18"/>
        <v>0</v>
      </c>
      <c r="AI43" s="42">
        <f t="shared" si="19"/>
        <v>0</v>
      </c>
      <c r="AJ43" s="42">
        <f t="shared" si="20"/>
        <v>0</v>
      </c>
      <c r="AK43" s="42">
        <f t="shared" si="21"/>
        <v>0</v>
      </c>
      <c r="AL43" s="28">
        <f>AM43+AN43+AO43+AP43+IF(B43="",1,0)</f>
        <v>1</v>
      </c>
      <c r="AM43" s="28">
        <f t="shared" si="22"/>
        <v>0</v>
      </c>
      <c r="AN43" s="28">
        <f t="shared" si="23"/>
        <v>0</v>
      </c>
      <c r="AO43" s="28">
        <f>(IF(B43=$J$71,1,0)*IF($F43=($A$7-10),1,0)+IF(B43=$J$73,1,0)*IF($F43=($A$7-11),1,0)+IF(B43=$J$75,1,0)*IF($F43=($A$7-12),1,0)+IF(B43=$J$77,1,0)*IF($F43=($A$7-13),1,0)+IF(B43=$J$79,1,0)*IF($F43=($A$7-14),1,0))*(IF($G43="F",1,0)+IF($G43="M",1,0))</f>
        <v>0</v>
      </c>
      <c r="AP43" s="28">
        <f t="shared" si="24"/>
        <v>0</v>
      </c>
      <c r="AQ43" s="51">
        <f>AR43+AS43+AT43+IF(C43="",1,0)</f>
        <v>1</v>
      </c>
      <c r="AR43" s="51">
        <f>(IF(C43=$C$69,1,0)*IF($F43=($A$7-8),1,0)+IF(C43=$C$69,1,0)*IF($F43=($A$7-9),1,0)+IF(C43=$C$70,1,0)*IF($F43=($A$7-10),1,0)+IF(C43=$C$70,1,0)*IF($F43=($A$7-11),1,0)+IF(C43=$C$71,1,0)*IF($F43=($A$7-12),1,0)+IF(C43=$C$71,1,0)*IF($F43=($A$7-13),1,0)+IF(C43=$C$72,1,0)*IF($F43=($A$7-14),1,0)+IF(C43=$C$72,1,0)*IF($F43=($A$7-15),1,0)+IF(C43=$C$73,1,0)*IF($F43=($A$7-16),1,0)+IF(C43=$C$74,1,0)*IF($F43=($A$7-17),1,0)+IF(C43=$C$74,1,0)*IF($F43=($A$7-18),1,0)+IF(C43=$C$75,1,0)*IF($F43&lt;($A$7-18),1,0))*(IF($G43="F",1,0)+IF($G43="M",1,0))</f>
        <v>0</v>
      </c>
      <c r="AS43" s="52">
        <f>(IF(C43=$C$76,1,0)*IF($F43=($A$7-10),1,0)+IF(C43=$C$76,1,0)*IF($F43=($A$7-11),1,0)+IF(C43=$C$77,1,0)*IF($F43=($A$7-12),1,0)+IF(C43=$C$77,1,0)*IF($F43=($A$7-13),1,0)+IF(C43=$C$78,1,0)*IF($F43=($A$7-14),1,0)+IF(C43=$C$78,1,0)*IF($F43=($A$7-15),1,0)+IF(C43=$C$79,1,0)*IF($F43=($A$7-16),1,0)+IF(C43=$C$80,1,0)*IF($F43=($A$7-17),1,0)+IF(C43=$C$80,1,0)*IF($F43=($A$7-18),1,0)+IF(C43=$C$81,1,0)*IF($F43&lt;($A$7-18),1,0))*(IF($G43="F",1,0)+IF($G43="M",1,0))</f>
        <v>0</v>
      </c>
      <c r="AT43" s="52">
        <f>(IF(C43=$C$82,1,0)*IF($F43=($A$7-10),1,0)+IF(C43=$C$82,1,0)*IF($F43=($A$7-11),1,0)+IF(C43=$C$83,1,0)*IF($F43=($A$7-12),1,0)+IF(C43=$C$83,1,0)*IF($F43=($A$7-13),1,0)+IF(C43=$C$84,1,0)*IF($F43=($A$7-14),1,0)+IF(C43=$C$84,1,0)*IF($F43=($A$7-15),1,0)+IF(C43=$C$85,1,0)*IF($F43=($A$7-16),1,0)+IF(C43=$C$86,1,0)*IF($F43=($A$7-17),1,0)+IF(C43=$C$86,1,0)*IF($F43=($A$7-18),1,0)+IF(C43=$C$87,1,0)*IF($F43&lt;($A$7-18),1,0))*(IF($G43="F",1,0)+IF($G43="M",1,0))</f>
        <v>0</v>
      </c>
      <c r="AU43" s="56">
        <f>IF(C43=C$69,1,0)+IF(C43=C$70,1,0)+IF(C43=C$71,1,0)+IF(C43=C$72,1,0)+IF(C43=C$73,1,0)+IF(C43=C$74,1,0)+IF(C43=C$75,1,0)+(SUM(W43:AD43))</f>
        <v>0</v>
      </c>
      <c r="AV43" s="18">
        <f t="shared" si="16"/>
        <v>0</v>
      </c>
    </row>
    <row r="44" spans="1:48" ht="21.6" customHeight="1" x14ac:dyDescent="0.3">
      <c r="A44" s="16">
        <v>37</v>
      </c>
      <c r="B44" s="24"/>
      <c r="C44" s="32"/>
      <c r="D44" s="80"/>
      <c r="E44" s="81"/>
      <c r="F44" s="61"/>
      <c r="G44" s="2"/>
      <c r="H44" s="2"/>
      <c r="I44" s="22"/>
      <c r="J44" s="3"/>
      <c r="K44" s="4"/>
      <c r="L44" s="46"/>
      <c r="M44" s="4"/>
      <c r="P44" s="27">
        <f t="shared" si="0"/>
        <v>1</v>
      </c>
      <c r="Q44" s="36">
        <f>R44+V44+AF44+AJ44+AK44</f>
        <v>1</v>
      </c>
      <c r="R44" s="26">
        <f t="shared" si="1"/>
        <v>1</v>
      </c>
      <c r="S44" s="26">
        <f t="shared" si="2"/>
        <v>0</v>
      </c>
      <c r="T44" s="26">
        <f t="shared" si="3"/>
        <v>0</v>
      </c>
      <c r="U44" s="26">
        <f t="shared" si="4"/>
        <v>0</v>
      </c>
      <c r="V44" s="39">
        <f t="shared" si="5"/>
        <v>0</v>
      </c>
      <c r="W44" s="39">
        <f t="shared" si="6"/>
        <v>0</v>
      </c>
      <c r="X44" s="39">
        <f t="shared" si="7"/>
        <v>0</v>
      </c>
      <c r="Y44" s="39">
        <f t="shared" si="8"/>
        <v>0</v>
      </c>
      <c r="Z44" s="39">
        <f t="shared" si="9"/>
        <v>0</v>
      </c>
      <c r="AA44" s="39">
        <f t="shared" si="10"/>
        <v>0</v>
      </c>
      <c r="AB44" s="39">
        <f t="shared" si="11"/>
        <v>0</v>
      </c>
      <c r="AC44" s="41">
        <f t="shared" si="12"/>
        <v>0</v>
      </c>
      <c r="AD44" s="41">
        <f t="shared" si="13"/>
        <v>0</v>
      </c>
      <c r="AE44" s="41">
        <f t="shared" si="14"/>
        <v>0</v>
      </c>
      <c r="AF44" s="59">
        <f t="shared" si="15"/>
        <v>0</v>
      </c>
      <c r="AG44" s="42">
        <f t="shared" si="17"/>
        <v>0</v>
      </c>
      <c r="AH44" s="42">
        <f t="shared" si="18"/>
        <v>0</v>
      </c>
      <c r="AI44" s="42">
        <f t="shared" si="19"/>
        <v>0</v>
      </c>
      <c r="AJ44" s="42">
        <f t="shared" si="20"/>
        <v>0</v>
      </c>
      <c r="AK44" s="42">
        <f t="shared" si="21"/>
        <v>0</v>
      </c>
      <c r="AL44" s="28">
        <f>AM44+AN44+AO44+AP44+IF(B44="",1,0)</f>
        <v>1</v>
      </c>
      <c r="AM44" s="28">
        <f t="shared" si="22"/>
        <v>0</v>
      </c>
      <c r="AN44" s="28">
        <f t="shared" si="23"/>
        <v>0</v>
      </c>
      <c r="AO44" s="28">
        <f>(IF(B44=$J$71,1,0)*IF($F44=($A$7-10),1,0)+IF(B44=$J$73,1,0)*IF($F44=($A$7-11),1,0)+IF(B44=$J$75,1,0)*IF($F44=($A$7-12),1,0)+IF(B44=$J$77,1,0)*IF($F44=($A$7-13),1,0)+IF(B44=$J$79,1,0)*IF($F44=($A$7-14),1,0))*(IF($G44="F",1,0)+IF($G44="M",1,0))</f>
        <v>0</v>
      </c>
      <c r="AP44" s="28">
        <f t="shared" si="24"/>
        <v>0</v>
      </c>
      <c r="AQ44" s="51">
        <f>AR44+AS44+AT44+IF(C44="",1,0)</f>
        <v>1</v>
      </c>
      <c r="AR44" s="51">
        <f>(IF(C44=$C$69,1,0)*IF($F44=($A$7-8),1,0)+IF(C44=$C$69,1,0)*IF($F44=($A$7-9),1,0)+IF(C44=$C$70,1,0)*IF($F44=($A$7-10),1,0)+IF(C44=$C$70,1,0)*IF($F44=($A$7-11),1,0)+IF(C44=$C$71,1,0)*IF($F44=($A$7-12),1,0)+IF(C44=$C$71,1,0)*IF($F44=($A$7-13),1,0)+IF(C44=$C$72,1,0)*IF($F44=($A$7-14),1,0)+IF(C44=$C$72,1,0)*IF($F44=($A$7-15),1,0)+IF(C44=$C$73,1,0)*IF($F44=($A$7-16),1,0)+IF(C44=$C$74,1,0)*IF($F44=($A$7-17),1,0)+IF(C44=$C$74,1,0)*IF($F44=($A$7-18),1,0)+IF(C44=$C$75,1,0)*IF($F44&lt;($A$7-18),1,0))*(IF($G44="F",1,0)+IF($G44="M",1,0))</f>
        <v>0</v>
      </c>
      <c r="AS44" s="52">
        <f>(IF(C44=$C$76,1,0)*IF($F44=($A$7-10),1,0)+IF(C44=$C$76,1,0)*IF($F44=($A$7-11),1,0)+IF(C44=$C$77,1,0)*IF($F44=($A$7-12),1,0)+IF(C44=$C$77,1,0)*IF($F44=($A$7-13),1,0)+IF(C44=$C$78,1,0)*IF($F44=($A$7-14),1,0)+IF(C44=$C$78,1,0)*IF($F44=($A$7-15),1,0)+IF(C44=$C$79,1,0)*IF($F44=($A$7-16),1,0)+IF(C44=$C$80,1,0)*IF($F44=($A$7-17),1,0)+IF(C44=$C$80,1,0)*IF($F44=($A$7-18),1,0)+IF(C44=$C$81,1,0)*IF($F44&lt;($A$7-18),1,0))*(IF($G44="F",1,0)+IF($G44="M",1,0))</f>
        <v>0</v>
      </c>
      <c r="AT44" s="52">
        <f>(IF(C44=$C$82,1,0)*IF($F44=($A$7-10),1,0)+IF(C44=$C$82,1,0)*IF($F44=($A$7-11),1,0)+IF(C44=$C$83,1,0)*IF($F44=($A$7-12),1,0)+IF(C44=$C$83,1,0)*IF($F44=($A$7-13),1,0)+IF(C44=$C$84,1,0)*IF($F44=($A$7-14),1,0)+IF(C44=$C$84,1,0)*IF($F44=($A$7-15),1,0)+IF(C44=$C$85,1,0)*IF($F44=($A$7-16),1,0)+IF(C44=$C$86,1,0)*IF($F44=($A$7-17),1,0)+IF(C44=$C$86,1,0)*IF($F44=($A$7-18),1,0)+IF(C44=$C$87,1,0)*IF($F44&lt;($A$7-18),1,0))*(IF($G44="F",1,0)+IF($G44="M",1,0))</f>
        <v>0</v>
      </c>
      <c r="AU44" s="56">
        <f>IF(C44=C$69,1,0)+IF(C44=C$70,1,0)+IF(C44=C$71,1,0)+IF(C44=C$72,1,0)+IF(C44=C$73,1,0)+IF(C44=C$74,1,0)+IF(C44=C$75,1,0)+(SUM(W44:AD44))</f>
        <v>0</v>
      </c>
      <c r="AV44" s="18">
        <f t="shared" si="16"/>
        <v>0</v>
      </c>
    </row>
    <row r="45" spans="1:48" ht="21.6" customHeight="1" x14ac:dyDescent="0.3">
      <c r="A45" s="16">
        <v>38</v>
      </c>
      <c r="B45" s="24"/>
      <c r="C45" s="32"/>
      <c r="D45" s="80"/>
      <c r="E45" s="81"/>
      <c r="F45" s="61"/>
      <c r="G45" s="2"/>
      <c r="H45" s="2"/>
      <c r="I45" s="22"/>
      <c r="J45" s="3"/>
      <c r="K45" s="4"/>
      <c r="L45" s="46"/>
      <c r="M45" s="4"/>
      <c r="P45" s="27">
        <f t="shared" si="0"/>
        <v>1</v>
      </c>
      <c r="Q45" s="36">
        <f>R45+V45+AF45+AJ45+AK45</f>
        <v>1</v>
      </c>
      <c r="R45" s="26">
        <f t="shared" si="1"/>
        <v>1</v>
      </c>
      <c r="S45" s="26">
        <f t="shared" si="2"/>
        <v>0</v>
      </c>
      <c r="T45" s="26">
        <f t="shared" si="3"/>
        <v>0</v>
      </c>
      <c r="U45" s="26">
        <f t="shared" si="4"/>
        <v>0</v>
      </c>
      <c r="V45" s="39">
        <f t="shared" si="5"/>
        <v>0</v>
      </c>
      <c r="W45" s="39">
        <f t="shared" si="6"/>
        <v>0</v>
      </c>
      <c r="X45" s="39">
        <f t="shared" si="7"/>
        <v>0</v>
      </c>
      <c r="Y45" s="39">
        <f t="shared" si="8"/>
        <v>0</v>
      </c>
      <c r="Z45" s="39">
        <f t="shared" si="9"/>
        <v>0</v>
      </c>
      <c r="AA45" s="39">
        <f t="shared" si="10"/>
        <v>0</v>
      </c>
      <c r="AB45" s="39">
        <f t="shared" si="11"/>
        <v>0</v>
      </c>
      <c r="AC45" s="41">
        <f t="shared" si="12"/>
        <v>0</v>
      </c>
      <c r="AD45" s="41">
        <f t="shared" si="13"/>
        <v>0</v>
      </c>
      <c r="AE45" s="41">
        <f t="shared" si="14"/>
        <v>0</v>
      </c>
      <c r="AF45" s="59">
        <f t="shared" si="15"/>
        <v>0</v>
      </c>
      <c r="AG45" s="42">
        <f t="shared" si="17"/>
        <v>0</v>
      </c>
      <c r="AH45" s="42">
        <f t="shared" si="18"/>
        <v>0</v>
      </c>
      <c r="AI45" s="42">
        <f t="shared" si="19"/>
        <v>0</v>
      </c>
      <c r="AJ45" s="42">
        <f t="shared" si="20"/>
        <v>0</v>
      </c>
      <c r="AK45" s="42">
        <f t="shared" si="21"/>
        <v>0</v>
      </c>
      <c r="AL45" s="28">
        <f>AM45+AN45+AO45+AP45+IF(B45="",1,0)</f>
        <v>1</v>
      </c>
      <c r="AM45" s="28">
        <f t="shared" si="22"/>
        <v>0</v>
      </c>
      <c r="AN45" s="28">
        <f t="shared" si="23"/>
        <v>0</v>
      </c>
      <c r="AO45" s="28">
        <f>(IF(B45=$J$71,1,0)*IF($F45=($A$7-10),1,0)+IF(B45=$J$73,1,0)*IF($F45=($A$7-11),1,0)+IF(B45=$J$75,1,0)*IF($F45=($A$7-12),1,0)+IF(B45=$J$77,1,0)*IF($F45=($A$7-13),1,0)+IF(B45=$J$79,1,0)*IF($F45=($A$7-14),1,0))*(IF($G45="F",1,0)+IF($G45="M",1,0))</f>
        <v>0</v>
      </c>
      <c r="AP45" s="28">
        <f t="shared" si="24"/>
        <v>0</v>
      </c>
      <c r="AQ45" s="51">
        <f>AR45+AS45+AT45+IF(C45="",1,0)</f>
        <v>1</v>
      </c>
      <c r="AR45" s="51">
        <f>(IF(C45=$C$69,1,0)*IF($F45=($A$7-8),1,0)+IF(C45=$C$69,1,0)*IF($F45=($A$7-9),1,0)+IF(C45=$C$70,1,0)*IF($F45=($A$7-10),1,0)+IF(C45=$C$70,1,0)*IF($F45=($A$7-11),1,0)+IF(C45=$C$71,1,0)*IF($F45=($A$7-12),1,0)+IF(C45=$C$71,1,0)*IF($F45=($A$7-13),1,0)+IF(C45=$C$72,1,0)*IF($F45=($A$7-14),1,0)+IF(C45=$C$72,1,0)*IF($F45=($A$7-15),1,0)+IF(C45=$C$73,1,0)*IF($F45=($A$7-16),1,0)+IF(C45=$C$74,1,0)*IF($F45=($A$7-17),1,0)+IF(C45=$C$74,1,0)*IF($F45=($A$7-18),1,0)+IF(C45=$C$75,1,0)*IF($F45&lt;($A$7-18),1,0))*(IF($G45="F",1,0)+IF($G45="M",1,0))</f>
        <v>0</v>
      </c>
      <c r="AS45" s="52">
        <f>(IF(C45=$C$76,1,0)*IF($F45=($A$7-10),1,0)+IF(C45=$C$76,1,0)*IF($F45=($A$7-11),1,0)+IF(C45=$C$77,1,0)*IF($F45=($A$7-12),1,0)+IF(C45=$C$77,1,0)*IF($F45=($A$7-13),1,0)+IF(C45=$C$78,1,0)*IF($F45=($A$7-14),1,0)+IF(C45=$C$78,1,0)*IF($F45=($A$7-15),1,0)+IF(C45=$C$79,1,0)*IF($F45=($A$7-16),1,0)+IF(C45=$C$80,1,0)*IF($F45=($A$7-17),1,0)+IF(C45=$C$80,1,0)*IF($F45=($A$7-18),1,0)+IF(C45=$C$81,1,0)*IF($F45&lt;($A$7-18),1,0))*(IF($G45="F",1,0)+IF($G45="M",1,0))</f>
        <v>0</v>
      </c>
      <c r="AT45" s="52">
        <f>(IF(C45=$C$82,1,0)*IF($F45=($A$7-10),1,0)+IF(C45=$C$82,1,0)*IF($F45=($A$7-11),1,0)+IF(C45=$C$83,1,0)*IF($F45=($A$7-12),1,0)+IF(C45=$C$83,1,0)*IF($F45=($A$7-13),1,0)+IF(C45=$C$84,1,0)*IF($F45=($A$7-14),1,0)+IF(C45=$C$84,1,0)*IF($F45=($A$7-15),1,0)+IF(C45=$C$85,1,0)*IF($F45=($A$7-16),1,0)+IF(C45=$C$86,1,0)*IF($F45=($A$7-17),1,0)+IF(C45=$C$86,1,0)*IF($F45=($A$7-18),1,0)+IF(C45=$C$87,1,0)*IF($F45&lt;($A$7-18),1,0))*(IF($G45="F",1,0)+IF($G45="M",1,0))</f>
        <v>0</v>
      </c>
      <c r="AU45" s="56">
        <f>IF(C45=C$69,1,0)+IF(C45=C$70,1,0)+IF(C45=C$71,1,0)+IF(C45=C$72,1,0)+IF(C45=C$73,1,0)+IF(C45=C$74,1,0)+IF(C45=C$75,1,0)+(SUM(W45:AD45))</f>
        <v>0</v>
      </c>
      <c r="AV45" s="18">
        <f t="shared" si="16"/>
        <v>0</v>
      </c>
    </row>
    <row r="46" spans="1:48" ht="21.6" customHeight="1" x14ac:dyDescent="0.3">
      <c r="A46" s="16">
        <v>39</v>
      </c>
      <c r="B46" s="24"/>
      <c r="C46" s="32"/>
      <c r="D46" s="80"/>
      <c r="E46" s="81"/>
      <c r="F46" s="61"/>
      <c r="G46" s="2"/>
      <c r="H46" s="2"/>
      <c r="I46" s="22"/>
      <c r="J46" s="3"/>
      <c r="K46" s="4"/>
      <c r="L46" s="46"/>
      <c r="M46" s="4"/>
      <c r="P46" s="27">
        <f t="shared" si="0"/>
        <v>1</v>
      </c>
      <c r="Q46" s="36">
        <f>R46+V46+AF46+AJ46+AK46</f>
        <v>1</v>
      </c>
      <c r="R46" s="26">
        <f t="shared" si="1"/>
        <v>1</v>
      </c>
      <c r="S46" s="26">
        <f t="shared" si="2"/>
        <v>0</v>
      </c>
      <c r="T46" s="26">
        <f t="shared" si="3"/>
        <v>0</v>
      </c>
      <c r="U46" s="26">
        <f t="shared" si="4"/>
        <v>0</v>
      </c>
      <c r="V46" s="39">
        <f t="shared" si="5"/>
        <v>0</v>
      </c>
      <c r="W46" s="39">
        <f t="shared" si="6"/>
        <v>0</v>
      </c>
      <c r="X46" s="39">
        <f t="shared" si="7"/>
        <v>0</v>
      </c>
      <c r="Y46" s="39">
        <f t="shared" si="8"/>
        <v>0</v>
      </c>
      <c r="Z46" s="39">
        <f t="shared" si="9"/>
        <v>0</v>
      </c>
      <c r="AA46" s="39">
        <f t="shared" si="10"/>
        <v>0</v>
      </c>
      <c r="AB46" s="39">
        <f t="shared" si="11"/>
        <v>0</v>
      </c>
      <c r="AC46" s="41">
        <f t="shared" si="12"/>
        <v>0</v>
      </c>
      <c r="AD46" s="41">
        <f t="shared" si="13"/>
        <v>0</v>
      </c>
      <c r="AE46" s="41">
        <f t="shared" si="14"/>
        <v>0</v>
      </c>
      <c r="AF46" s="59">
        <f t="shared" si="15"/>
        <v>0</v>
      </c>
      <c r="AG46" s="42">
        <f t="shared" si="17"/>
        <v>0</v>
      </c>
      <c r="AH46" s="42">
        <f t="shared" si="18"/>
        <v>0</v>
      </c>
      <c r="AI46" s="42">
        <f t="shared" si="19"/>
        <v>0</v>
      </c>
      <c r="AJ46" s="42">
        <f t="shared" si="20"/>
        <v>0</v>
      </c>
      <c r="AK46" s="42">
        <f t="shared" si="21"/>
        <v>0</v>
      </c>
      <c r="AL46" s="28">
        <f>AM46+AN46+AO46+AP46+IF(B46="",1,0)</f>
        <v>1</v>
      </c>
      <c r="AM46" s="28">
        <f t="shared" si="22"/>
        <v>0</v>
      </c>
      <c r="AN46" s="28">
        <f t="shared" si="23"/>
        <v>0</v>
      </c>
      <c r="AO46" s="28">
        <f>(IF(B46=$J$71,1,0)*IF($F46=($A$7-10),1,0)+IF(B46=$J$73,1,0)*IF($F46=($A$7-11),1,0)+IF(B46=$J$75,1,0)*IF($F46=($A$7-12),1,0)+IF(B46=$J$77,1,0)*IF($F46=($A$7-13),1,0)+IF(B46=$J$79,1,0)*IF($F46=($A$7-14),1,0))*(IF($G46="F",1,0)+IF($G46="M",1,0))</f>
        <v>0</v>
      </c>
      <c r="AP46" s="28">
        <f t="shared" si="24"/>
        <v>0</v>
      </c>
      <c r="AQ46" s="51">
        <f>AR46+AS46+AT46+IF(C46="",1,0)</f>
        <v>1</v>
      </c>
      <c r="AR46" s="51">
        <f>(IF(C46=$C$69,1,0)*IF($F46=($A$7-8),1,0)+IF(C46=$C$69,1,0)*IF($F46=($A$7-9),1,0)+IF(C46=$C$70,1,0)*IF($F46=($A$7-10),1,0)+IF(C46=$C$70,1,0)*IF($F46=($A$7-11),1,0)+IF(C46=$C$71,1,0)*IF($F46=($A$7-12),1,0)+IF(C46=$C$71,1,0)*IF($F46=($A$7-13),1,0)+IF(C46=$C$72,1,0)*IF($F46=($A$7-14),1,0)+IF(C46=$C$72,1,0)*IF($F46=($A$7-15),1,0)+IF(C46=$C$73,1,0)*IF($F46=($A$7-16),1,0)+IF(C46=$C$74,1,0)*IF($F46=($A$7-17),1,0)+IF(C46=$C$74,1,0)*IF($F46=($A$7-18),1,0)+IF(C46=$C$75,1,0)*IF($F46&lt;($A$7-18),1,0))*(IF($G46="F",1,0)+IF($G46="M",1,0))</f>
        <v>0</v>
      </c>
      <c r="AS46" s="52">
        <f>(IF(C46=$C$76,1,0)*IF($F46=($A$7-10),1,0)+IF(C46=$C$76,1,0)*IF($F46=($A$7-11),1,0)+IF(C46=$C$77,1,0)*IF($F46=($A$7-12),1,0)+IF(C46=$C$77,1,0)*IF($F46=($A$7-13),1,0)+IF(C46=$C$78,1,0)*IF($F46=($A$7-14),1,0)+IF(C46=$C$78,1,0)*IF($F46=($A$7-15),1,0)+IF(C46=$C$79,1,0)*IF($F46=($A$7-16),1,0)+IF(C46=$C$80,1,0)*IF($F46=($A$7-17),1,0)+IF(C46=$C$80,1,0)*IF($F46=($A$7-18),1,0)+IF(C46=$C$81,1,0)*IF($F46&lt;($A$7-18),1,0))*(IF($G46="F",1,0)+IF($G46="M",1,0))</f>
        <v>0</v>
      </c>
      <c r="AT46" s="52">
        <f>(IF(C46=$C$82,1,0)*IF($F46=($A$7-10),1,0)+IF(C46=$C$82,1,0)*IF($F46=($A$7-11),1,0)+IF(C46=$C$83,1,0)*IF($F46=($A$7-12),1,0)+IF(C46=$C$83,1,0)*IF($F46=($A$7-13),1,0)+IF(C46=$C$84,1,0)*IF($F46=($A$7-14),1,0)+IF(C46=$C$84,1,0)*IF($F46=($A$7-15),1,0)+IF(C46=$C$85,1,0)*IF($F46=($A$7-16),1,0)+IF(C46=$C$86,1,0)*IF($F46=($A$7-17),1,0)+IF(C46=$C$86,1,0)*IF($F46=($A$7-18),1,0)+IF(C46=$C$87,1,0)*IF($F46&lt;($A$7-18),1,0))*(IF($G46="F",1,0)+IF($G46="M",1,0))</f>
        <v>0</v>
      </c>
      <c r="AU46" s="56">
        <f>IF(C46=C$69,1,0)+IF(C46=C$70,1,0)+IF(C46=C$71,1,0)+IF(C46=C$72,1,0)+IF(C46=C$73,1,0)+IF(C46=C$74,1,0)+IF(C46=C$75,1,0)+(SUM(W46:AD46))</f>
        <v>0</v>
      </c>
      <c r="AV46" s="18">
        <f t="shared" si="16"/>
        <v>0</v>
      </c>
    </row>
    <row r="47" spans="1:48" ht="21.6" customHeight="1" thickBot="1" x14ac:dyDescent="0.35">
      <c r="A47" s="16">
        <v>40</v>
      </c>
      <c r="B47" s="24"/>
      <c r="C47" s="32"/>
      <c r="D47" s="80"/>
      <c r="E47" s="81"/>
      <c r="F47" s="61"/>
      <c r="G47" s="2"/>
      <c r="H47" s="2"/>
      <c r="I47" s="22"/>
      <c r="J47" s="3"/>
      <c r="K47" s="4"/>
      <c r="L47" s="48"/>
      <c r="M47" s="7"/>
      <c r="P47" s="27">
        <f t="shared" si="0"/>
        <v>1</v>
      </c>
      <c r="Q47" s="36">
        <f>R47+V47+AF47+AJ47+AK47</f>
        <v>1</v>
      </c>
      <c r="R47" s="26">
        <f t="shared" si="1"/>
        <v>1</v>
      </c>
      <c r="S47" s="26">
        <f t="shared" si="2"/>
        <v>0</v>
      </c>
      <c r="T47" s="26">
        <f t="shared" si="3"/>
        <v>0</v>
      </c>
      <c r="U47" s="26">
        <f t="shared" si="4"/>
        <v>0</v>
      </c>
      <c r="V47" s="39">
        <f t="shared" si="5"/>
        <v>0</v>
      </c>
      <c r="W47" s="39">
        <f t="shared" si="6"/>
        <v>0</v>
      </c>
      <c r="X47" s="39">
        <f t="shared" si="7"/>
        <v>0</v>
      </c>
      <c r="Y47" s="39">
        <f t="shared" si="8"/>
        <v>0</v>
      </c>
      <c r="Z47" s="39">
        <f t="shared" si="9"/>
        <v>0</v>
      </c>
      <c r="AA47" s="39">
        <f t="shared" si="10"/>
        <v>0</v>
      </c>
      <c r="AB47" s="39">
        <f t="shared" si="11"/>
        <v>0</v>
      </c>
      <c r="AC47" s="41">
        <f t="shared" si="12"/>
        <v>0</v>
      </c>
      <c r="AD47" s="41">
        <f t="shared" si="13"/>
        <v>0</v>
      </c>
      <c r="AE47" s="41">
        <f t="shared" si="14"/>
        <v>0</v>
      </c>
      <c r="AF47" s="59">
        <f t="shared" si="15"/>
        <v>0</v>
      </c>
      <c r="AG47" s="42">
        <f t="shared" si="17"/>
        <v>0</v>
      </c>
      <c r="AH47" s="42">
        <f t="shared" si="18"/>
        <v>0</v>
      </c>
      <c r="AI47" s="42">
        <f t="shared" si="19"/>
        <v>0</v>
      </c>
      <c r="AJ47" s="42">
        <f t="shared" si="20"/>
        <v>0</v>
      </c>
      <c r="AK47" s="42">
        <f t="shared" si="21"/>
        <v>0</v>
      </c>
      <c r="AL47" s="28">
        <f>AM47+AN47+AO47+AP47+IF(B47="",1,0)</f>
        <v>1</v>
      </c>
      <c r="AM47" s="28">
        <f t="shared" si="22"/>
        <v>0</v>
      </c>
      <c r="AN47" s="28">
        <f t="shared" si="23"/>
        <v>0</v>
      </c>
      <c r="AO47" s="28">
        <f>(IF(B47=$J$71,1,0)*IF($F47=($A$7-10),1,0)+IF(B47=$J$73,1,0)*IF($F47=($A$7-11),1,0)+IF(B47=$J$75,1,0)*IF($F47=($A$7-12),1,0)+IF(B47=$J$77,1,0)*IF($F47=($A$7-13),1,0)+IF(B47=$J$79,1,0)*IF($F47=($A$7-14),1,0))*(IF($G47="F",1,0)+IF($G47="M",1,0))</f>
        <v>0</v>
      </c>
      <c r="AP47" s="28">
        <f t="shared" si="24"/>
        <v>0</v>
      </c>
      <c r="AQ47" s="51">
        <f>AR47+AS47+AT47+IF(C47="",1,0)</f>
        <v>1</v>
      </c>
      <c r="AR47" s="51">
        <f>(IF(C47=$C$69,1,0)*IF($F47=($A$7-8),1,0)+IF(C47=$C$69,1,0)*IF($F47=($A$7-9),1,0)+IF(C47=$C$70,1,0)*IF($F47=($A$7-10),1,0)+IF(C47=$C$70,1,0)*IF($F47=($A$7-11),1,0)+IF(C47=$C$71,1,0)*IF($F47=($A$7-12),1,0)+IF(C47=$C$71,1,0)*IF($F47=($A$7-13),1,0)+IF(C47=$C$72,1,0)*IF($F47=($A$7-14),1,0)+IF(C47=$C$72,1,0)*IF($F47=($A$7-15),1,0)+IF(C47=$C$73,1,0)*IF($F47=($A$7-16),1,0)+IF(C47=$C$74,1,0)*IF($F47=($A$7-17),1,0)+IF(C47=$C$74,1,0)*IF($F47=($A$7-18),1,0)+IF(C47=$C$75,1,0)*IF($F47&lt;($A$7-18),1,0))*(IF($G47="F",1,0)+IF($G47="M",1,0))</f>
        <v>0</v>
      </c>
      <c r="AS47" s="52">
        <f>(IF(C47=$C$76,1,0)*IF($F47=($A$7-10),1,0)+IF(C47=$C$76,1,0)*IF($F47=($A$7-11),1,0)+IF(C47=$C$77,1,0)*IF($F47=($A$7-12),1,0)+IF(C47=$C$77,1,0)*IF($F47=($A$7-13),1,0)+IF(C47=$C$78,1,0)*IF($F47=($A$7-14),1,0)+IF(C47=$C$78,1,0)*IF($F47=($A$7-15),1,0)+IF(C47=$C$79,1,0)*IF($F47=($A$7-16),1,0)+IF(C47=$C$80,1,0)*IF($F47=($A$7-17),1,0)+IF(C47=$C$80,1,0)*IF($F47=($A$7-18),1,0)+IF(C47=$C$81,1,0)*IF($F47&lt;($A$7-18),1,0))*(IF($G47="F",1,0)+IF($G47="M",1,0))</f>
        <v>0</v>
      </c>
      <c r="AT47" s="52">
        <f>(IF(C47=$C$82,1,0)*IF($F47=($A$7-10),1,0)+IF(C47=$C$82,1,0)*IF($F47=($A$7-11),1,0)+IF(C47=$C$83,1,0)*IF($F47=($A$7-12),1,0)+IF(C47=$C$83,1,0)*IF($F47=($A$7-13),1,0)+IF(C47=$C$84,1,0)*IF($F47=($A$7-14),1,0)+IF(C47=$C$84,1,0)*IF($F47=($A$7-15),1,0)+IF(C47=$C$85,1,0)*IF($F47=($A$7-16),1,0)+IF(C47=$C$86,1,0)*IF($F47=($A$7-17),1,0)+IF(C47=$C$86,1,0)*IF($F47=($A$7-18),1,0)+IF(C47=$C$87,1,0)*IF($F47&lt;($A$7-18),1,0))*(IF($G47="F",1,0)+IF($G47="M",1,0))</f>
        <v>0</v>
      </c>
      <c r="AU47" s="56">
        <f>IF(C47=C$69,1,0)+IF(C47=C$70,1,0)+IF(C47=C$71,1,0)+IF(C47=C$72,1,0)+IF(C47=C$73,1,0)+IF(C47=C$74,1,0)+IF(C47=C$75,1,0)+(SUM(W47:AD47))</f>
        <v>0</v>
      </c>
      <c r="AV47" s="18">
        <f t="shared" si="16"/>
        <v>0</v>
      </c>
    </row>
    <row r="48" spans="1:48" ht="21.6" customHeight="1" x14ac:dyDescent="0.3">
      <c r="A48" s="16">
        <v>41</v>
      </c>
      <c r="B48" s="24"/>
      <c r="C48" s="24"/>
      <c r="D48" s="80"/>
      <c r="E48" s="81"/>
      <c r="F48" s="2"/>
      <c r="G48" s="2"/>
      <c r="H48" s="2"/>
      <c r="I48" s="22"/>
      <c r="J48" s="3"/>
      <c r="K48" s="4"/>
      <c r="L48" s="45"/>
      <c r="M48" s="1"/>
      <c r="P48" s="27">
        <f t="shared" si="0"/>
        <v>1</v>
      </c>
      <c r="Q48" s="36">
        <f>R48+V48+AF48+AJ48+AK48</f>
        <v>1</v>
      </c>
      <c r="R48" s="26">
        <f t="shared" si="1"/>
        <v>1</v>
      </c>
      <c r="S48" s="26">
        <f t="shared" si="2"/>
        <v>0</v>
      </c>
      <c r="T48" s="26">
        <f t="shared" si="3"/>
        <v>0</v>
      </c>
      <c r="U48" s="26">
        <f t="shared" si="4"/>
        <v>0</v>
      </c>
      <c r="V48" s="39">
        <f t="shared" si="5"/>
        <v>0</v>
      </c>
      <c r="W48" s="39">
        <f t="shared" si="6"/>
        <v>0</v>
      </c>
      <c r="X48" s="39">
        <f t="shared" si="7"/>
        <v>0</v>
      </c>
      <c r="Y48" s="39">
        <f t="shared" si="8"/>
        <v>0</v>
      </c>
      <c r="Z48" s="39">
        <f t="shared" si="9"/>
        <v>0</v>
      </c>
      <c r="AA48" s="39">
        <f t="shared" si="10"/>
        <v>0</v>
      </c>
      <c r="AB48" s="39">
        <f t="shared" si="11"/>
        <v>0</v>
      </c>
      <c r="AC48" s="41">
        <f t="shared" si="12"/>
        <v>0</v>
      </c>
      <c r="AD48" s="41">
        <f t="shared" si="13"/>
        <v>0</v>
      </c>
      <c r="AE48" s="41">
        <f t="shared" si="14"/>
        <v>0</v>
      </c>
      <c r="AF48" s="59">
        <f t="shared" si="15"/>
        <v>0</v>
      </c>
      <c r="AG48" s="42">
        <f t="shared" si="17"/>
        <v>0</v>
      </c>
      <c r="AH48" s="42">
        <f t="shared" si="18"/>
        <v>0</v>
      </c>
      <c r="AI48" s="42">
        <f t="shared" si="19"/>
        <v>0</v>
      </c>
      <c r="AJ48" s="42">
        <f t="shared" si="20"/>
        <v>0</v>
      </c>
      <c r="AK48" s="42">
        <f t="shared" si="21"/>
        <v>0</v>
      </c>
      <c r="AL48" s="28">
        <f>AM48+AN48+AO48+AP48+IF(B48="",1,0)</f>
        <v>1</v>
      </c>
      <c r="AM48" s="28">
        <f t="shared" si="22"/>
        <v>0</v>
      </c>
      <c r="AN48" s="28">
        <f t="shared" si="23"/>
        <v>0</v>
      </c>
      <c r="AO48" s="28">
        <f>(IF(B48=$J$71,1,0)*IF($F48=($A$7-10),1,0)+IF(B48=$J$73,1,0)*IF($F48=($A$7-11),1,0)+IF(B48=$J$75,1,0)*IF($F48=($A$7-12),1,0)+IF(B48=$J$77,1,0)*IF($F48=($A$7-13),1,0)+IF(B48=$J$79,1,0)*IF($F48=($A$7-14),1,0))*(IF($G48="F",1,0)+IF($G48="M",1,0))</f>
        <v>0</v>
      </c>
      <c r="AP48" s="28">
        <f t="shared" si="24"/>
        <v>0</v>
      </c>
      <c r="AQ48" s="51">
        <f>AR48+AS48+AT48+IF(C48="",1,0)</f>
        <v>1</v>
      </c>
      <c r="AR48" s="51">
        <f>(IF(C48=$C$69,1,0)*IF($F48=($A$7-8),1,0)+IF(C48=$C$69,1,0)*IF($F48=($A$7-9),1,0)+IF(C48=$C$70,1,0)*IF($F48=($A$7-10),1,0)+IF(C48=$C$70,1,0)*IF($F48=($A$7-11),1,0)+IF(C48=$C$71,1,0)*IF($F48=($A$7-12),1,0)+IF(C48=$C$71,1,0)*IF($F48=($A$7-13),1,0)+IF(C48=$C$72,1,0)*IF($F48=($A$7-14),1,0)+IF(C48=$C$72,1,0)*IF($F48=($A$7-15),1,0)+IF(C48=$C$73,1,0)*IF($F48=($A$7-16),1,0)+IF(C48=$C$74,1,0)*IF($F48=($A$7-17),1,0)+IF(C48=$C$74,1,0)*IF($F48=($A$7-18),1,0)+IF(C48=$C$75,1,0)*IF($F48&lt;($A$7-18),1,0))*(IF($G48="F",1,0)+IF($G48="M",1,0))</f>
        <v>0</v>
      </c>
      <c r="AS48" s="52">
        <f>(IF(C48=$C$76,1,0)*IF($F48=($A$7-10),1,0)+IF(C48=$C$76,1,0)*IF($F48=($A$7-11),1,0)+IF(C48=$C$77,1,0)*IF($F48=($A$7-12),1,0)+IF(C48=$C$77,1,0)*IF($F48=($A$7-13),1,0)+IF(C48=$C$78,1,0)*IF($F48=($A$7-14),1,0)+IF(C48=$C$78,1,0)*IF($F48=($A$7-15),1,0)+IF(C48=$C$79,1,0)*IF($F48=($A$7-16),1,0)+IF(C48=$C$80,1,0)*IF($F48=($A$7-17),1,0)+IF(C48=$C$80,1,0)*IF($F48=($A$7-18),1,0)+IF(C48=$C$81,1,0)*IF($F48&lt;($A$7-18),1,0))*(IF($G48="F",1,0)+IF($G48="M",1,0))</f>
        <v>0</v>
      </c>
      <c r="AT48" s="52">
        <f>(IF(C48=$C$82,1,0)*IF($F48=($A$7-10),1,0)+IF(C48=$C$82,1,0)*IF($F48=($A$7-11),1,0)+IF(C48=$C$83,1,0)*IF($F48=($A$7-12),1,0)+IF(C48=$C$83,1,0)*IF($F48=($A$7-13),1,0)+IF(C48=$C$84,1,0)*IF($F48=($A$7-14),1,0)+IF(C48=$C$84,1,0)*IF($F48=($A$7-15),1,0)+IF(C48=$C$85,1,0)*IF($F48=($A$7-16),1,0)+IF(C48=$C$86,1,0)*IF($F48=($A$7-17),1,0)+IF(C48=$C$86,1,0)*IF($F48=($A$7-18),1,0)+IF(C48=$C$87,1,0)*IF($F48&lt;($A$7-18),1,0))*(IF($G48="F",1,0)+IF($G48="M",1,0))</f>
        <v>0</v>
      </c>
      <c r="AU48" s="56">
        <f>IF(C48=C$69,1,0)+IF(C48=C$70,1,0)+IF(C48=C$71,1,0)+IF(C48=C$72,1,0)+IF(C48=C$73,1,0)+IF(C48=C$74,1,0)+IF(C48=C$75,1,0)+(SUM(W48:AD48))</f>
        <v>0</v>
      </c>
      <c r="AV48" s="18">
        <f t="shared" si="16"/>
        <v>0</v>
      </c>
    </row>
    <row r="49" spans="1:48" ht="21.6" customHeight="1" x14ac:dyDescent="0.3">
      <c r="A49" s="16">
        <v>42</v>
      </c>
      <c r="B49" s="24"/>
      <c r="C49" s="24"/>
      <c r="D49" s="80"/>
      <c r="E49" s="81"/>
      <c r="F49" s="2"/>
      <c r="G49" s="2"/>
      <c r="H49" s="2"/>
      <c r="I49" s="22"/>
      <c r="J49" s="3"/>
      <c r="K49" s="4"/>
      <c r="L49" s="46"/>
      <c r="M49" s="4"/>
      <c r="P49" s="27">
        <f t="shared" si="0"/>
        <v>1</v>
      </c>
      <c r="Q49" s="36">
        <f>R49+V49+AF49+AJ49+AK49</f>
        <v>1</v>
      </c>
      <c r="R49" s="26">
        <f t="shared" si="1"/>
        <v>1</v>
      </c>
      <c r="S49" s="26">
        <f t="shared" si="2"/>
        <v>0</v>
      </c>
      <c r="T49" s="26">
        <f t="shared" si="3"/>
        <v>0</v>
      </c>
      <c r="U49" s="26">
        <f t="shared" si="4"/>
        <v>0</v>
      </c>
      <c r="V49" s="39">
        <f t="shared" si="5"/>
        <v>0</v>
      </c>
      <c r="W49" s="39">
        <f t="shared" si="6"/>
        <v>0</v>
      </c>
      <c r="X49" s="39">
        <f t="shared" si="7"/>
        <v>0</v>
      </c>
      <c r="Y49" s="39">
        <f t="shared" si="8"/>
        <v>0</v>
      </c>
      <c r="Z49" s="39">
        <f t="shared" si="9"/>
        <v>0</v>
      </c>
      <c r="AA49" s="39">
        <f t="shared" si="10"/>
        <v>0</v>
      </c>
      <c r="AB49" s="39">
        <f t="shared" si="11"/>
        <v>0</v>
      </c>
      <c r="AC49" s="41">
        <f t="shared" si="12"/>
        <v>0</v>
      </c>
      <c r="AD49" s="41">
        <f t="shared" si="13"/>
        <v>0</v>
      </c>
      <c r="AE49" s="41">
        <f t="shared" si="14"/>
        <v>0</v>
      </c>
      <c r="AF49" s="59">
        <f t="shared" si="15"/>
        <v>0</v>
      </c>
      <c r="AG49" s="42">
        <f t="shared" si="17"/>
        <v>0</v>
      </c>
      <c r="AH49" s="42">
        <f t="shared" si="18"/>
        <v>0</v>
      </c>
      <c r="AI49" s="42">
        <f t="shared" si="19"/>
        <v>0</v>
      </c>
      <c r="AJ49" s="42">
        <f t="shared" si="20"/>
        <v>0</v>
      </c>
      <c r="AK49" s="42">
        <f t="shared" si="21"/>
        <v>0</v>
      </c>
      <c r="AL49" s="28">
        <f>AM49+AN49+AO49+AP49+IF(B49="",1,0)</f>
        <v>1</v>
      </c>
      <c r="AM49" s="28">
        <f t="shared" si="22"/>
        <v>0</v>
      </c>
      <c r="AN49" s="28">
        <f t="shared" si="23"/>
        <v>0</v>
      </c>
      <c r="AO49" s="28">
        <f>(IF(B49=$J$71,1,0)*IF($F49=($A$7-10),1,0)+IF(B49=$J$73,1,0)*IF($F49=($A$7-11),1,0)+IF(B49=$J$75,1,0)*IF($F49=($A$7-12),1,0)+IF(B49=$J$77,1,0)*IF($F49=($A$7-13),1,0)+IF(B49=$J$79,1,0)*IF($F49=($A$7-14),1,0))*(IF($G49="F",1,0)+IF($G49="M",1,0))</f>
        <v>0</v>
      </c>
      <c r="AP49" s="28">
        <f t="shared" si="24"/>
        <v>0</v>
      </c>
      <c r="AQ49" s="51">
        <f>AR49+AS49+AT49+IF(C49="",1,0)</f>
        <v>1</v>
      </c>
      <c r="AR49" s="51">
        <f>(IF(C49=$C$69,1,0)*IF($F49=($A$7-8),1,0)+IF(C49=$C$69,1,0)*IF($F49=($A$7-9),1,0)+IF(C49=$C$70,1,0)*IF($F49=($A$7-10),1,0)+IF(C49=$C$70,1,0)*IF($F49=($A$7-11),1,0)+IF(C49=$C$71,1,0)*IF($F49=($A$7-12),1,0)+IF(C49=$C$71,1,0)*IF($F49=($A$7-13),1,0)+IF(C49=$C$72,1,0)*IF($F49=($A$7-14),1,0)+IF(C49=$C$72,1,0)*IF($F49=($A$7-15),1,0)+IF(C49=$C$73,1,0)*IF($F49=($A$7-16),1,0)+IF(C49=$C$74,1,0)*IF($F49=($A$7-17),1,0)+IF(C49=$C$74,1,0)*IF($F49=($A$7-18),1,0)+IF(C49=$C$75,1,0)*IF($F49&lt;($A$7-18),1,0))*(IF($G49="F",1,0)+IF($G49="M",1,0))</f>
        <v>0</v>
      </c>
      <c r="AS49" s="52">
        <f>(IF(C49=$C$76,1,0)*IF($F49=($A$7-10),1,0)+IF(C49=$C$76,1,0)*IF($F49=($A$7-11),1,0)+IF(C49=$C$77,1,0)*IF($F49=($A$7-12),1,0)+IF(C49=$C$77,1,0)*IF($F49=($A$7-13),1,0)+IF(C49=$C$78,1,0)*IF($F49=($A$7-14),1,0)+IF(C49=$C$78,1,0)*IF($F49=($A$7-15),1,0)+IF(C49=$C$79,1,0)*IF($F49=($A$7-16),1,0)+IF(C49=$C$80,1,0)*IF($F49=($A$7-17),1,0)+IF(C49=$C$80,1,0)*IF($F49=($A$7-18),1,0)+IF(C49=$C$81,1,0)*IF($F49&lt;($A$7-18),1,0))*(IF($G49="F",1,0)+IF($G49="M",1,0))</f>
        <v>0</v>
      </c>
      <c r="AT49" s="52">
        <f>(IF(C49=$C$82,1,0)*IF($F49=($A$7-10),1,0)+IF(C49=$C$82,1,0)*IF($F49=($A$7-11),1,0)+IF(C49=$C$83,1,0)*IF($F49=($A$7-12),1,0)+IF(C49=$C$83,1,0)*IF($F49=($A$7-13),1,0)+IF(C49=$C$84,1,0)*IF($F49=($A$7-14),1,0)+IF(C49=$C$84,1,0)*IF($F49=($A$7-15),1,0)+IF(C49=$C$85,1,0)*IF($F49=($A$7-16),1,0)+IF(C49=$C$86,1,0)*IF($F49=($A$7-17),1,0)+IF(C49=$C$86,1,0)*IF($F49=($A$7-18),1,0)+IF(C49=$C$87,1,0)*IF($F49&lt;($A$7-18),1,0))*(IF($G49="F",1,0)+IF($G49="M",1,0))</f>
        <v>0</v>
      </c>
      <c r="AU49" s="56">
        <f>IF(C49=C$69,1,0)+IF(C49=C$70,1,0)+IF(C49=C$71,1,0)+IF(C49=C$72,1,0)+IF(C49=C$73,1,0)+IF(C49=C$74,1,0)+IF(C49=C$75,1,0)+(SUM(W49:AD49))</f>
        <v>0</v>
      </c>
      <c r="AV49" s="18">
        <f t="shared" si="16"/>
        <v>0</v>
      </c>
    </row>
    <row r="50" spans="1:48" ht="21.6" customHeight="1" x14ac:dyDescent="0.3">
      <c r="A50" s="16">
        <v>43</v>
      </c>
      <c r="B50" s="24"/>
      <c r="C50" s="24"/>
      <c r="D50" s="80"/>
      <c r="E50" s="81"/>
      <c r="F50" s="2"/>
      <c r="G50" s="2"/>
      <c r="H50" s="2"/>
      <c r="I50" s="22"/>
      <c r="J50" s="3"/>
      <c r="K50" s="4"/>
      <c r="L50" s="46"/>
      <c r="M50" s="4"/>
      <c r="P50" s="27">
        <f t="shared" si="0"/>
        <v>1</v>
      </c>
      <c r="Q50" s="36">
        <f>R50+V50+AF50+AJ50+AK50</f>
        <v>1</v>
      </c>
      <c r="R50" s="26">
        <f t="shared" si="1"/>
        <v>1</v>
      </c>
      <c r="S50" s="26">
        <f t="shared" si="2"/>
        <v>0</v>
      </c>
      <c r="T50" s="26">
        <f t="shared" si="3"/>
        <v>0</v>
      </c>
      <c r="U50" s="26">
        <f t="shared" si="4"/>
        <v>0</v>
      </c>
      <c r="V50" s="39">
        <f t="shared" si="5"/>
        <v>0</v>
      </c>
      <c r="W50" s="39">
        <f t="shared" si="6"/>
        <v>0</v>
      </c>
      <c r="X50" s="39">
        <f t="shared" si="7"/>
        <v>0</v>
      </c>
      <c r="Y50" s="39">
        <f t="shared" si="8"/>
        <v>0</v>
      </c>
      <c r="Z50" s="39">
        <f t="shared" si="9"/>
        <v>0</v>
      </c>
      <c r="AA50" s="39">
        <f t="shared" si="10"/>
        <v>0</v>
      </c>
      <c r="AB50" s="39">
        <f t="shared" si="11"/>
        <v>0</v>
      </c>
      <c r="AC50" s="41">
        <f t="shared" si="12"/>
        <v>0</v>
      </c>
      <c r="AD50" s="41">
        <f t="shared" si="13"/>
        <v>0</v>
      </c>
      <c r="AE50" s="41">
        <f t="shared" si="14"/>
        <v>0</v>
      </c>
      <c r="AF50" s="59">
        <f t="shared" si="15"/>
        <v>0</v>
      </c>
      <c r="AG50" s="42">
        <f t="shared" si="17"/>
        <v>0</v>
      </c>
      <c r="AH50" s="42">
        <f t="shared" si="18"/>
        <v>0</v>
      </c>
      <c r="AI50" s="42">
        <f t="shared" si="19"/>
        <v>0</v>
      </c>
      <c r="AJ50" s="42">
        <f t="shared" si="20"/>
        <v>0</v>
      </c>
      <c r="AK50" s="42">
        <f t="shared" si="21"/>
        <v>0</v>
      </c>
      <c r="AL50" s="28">
        <f>AM50+AN50+AO50+AP50+IF(B50="",1,0)</f>
        <v>1</v>
      </c>
      <c r="AM50" s="28">
        <f t="shared" si="22"/>
        <v>0</v>
      </c>
      <c r="AN50" s="28">
        <f t="shared" si="23"/>
        <v>0</v>
      </c>
      <c r="AO50" s="28">
        <f>(IF(B50=$J$71,1,0)*IF($F50=($A$7-10),1,0)+IF(B50=$J$73,1,0)*IF($F50=($A$7-11),1,0)+IF(B50=$J$75,1,0)*IF($F50=($A$7-12),1,0)+IF(B50=$J$77,1,0)*IF($F50=($A$7-13),1,0)+IF(B50=$J$79,1,0)*IF($F50=($A$7-14),1,0))*(IF($G50="F",1,0)+IF($G50="M",1,0))</f>
        <v>0</v>
      </c>
      <c r="AP50" s="28">
        <f t="shared" si="24"/>
        <v>0</v>
      </c>
      <c r="AQ50" s="51">
        <f>AR50+AS50+AT50+IF(C50="",1,0)</f>
        <v>1</v>
      </c>
      <c r="AR50" s="51">
        <f>(IF(C50=$C$69,1,0)*IF($F50=($A$7-8),1,0)+IF(C50=$C$69,1,0)*IF($F50=($A$7-9),1,0)+IF(C50=$C$70,1,0)*IF($F50=($A$7-10),1,0)+IF(C50=$C$70,1,0)*IF($F50=($A$7-11),1,0)+IF(C50=$C$71,1,0)*IF($F50=($A$7-12),1,0)+IF(C50=$C$71,1,0)*IF($F50=($A$7-13),1,0)+IF(C50=$C$72,1,0)*IF($F50=($A$7-14),1,0)+IF(C50=$C$72,1,0)*IF($F50=($A$7-15),1,0)+IF(C50=$C$73,1,0)*IF($F50=($A$7-16),1,0)+IF(C50=$C$74,1,0)*IF($F50=($A$7-17),1,0)+IF(C50=$C$74,1,0)*IF($F50=($A$7-18),1,0)+IF(C50=$C$75,1,0)*IF($F50&lt;($A$7-18),1,0))*(IF($G50="F",1,0)+IF($G50="M",1,0))</f>
        <v>0</v>
      </c>
      <c r="AS50" s="52">
        <f>(IF(C50=$C$76,1,0)*IF($F50=($A$7-10),1,0)+IF(C50=$C$76,1,0)*IF($F50=($A$7-11),1,0)+IF(C50=$C$77,1,0)*IF($F50=($A$7-12),1,0)+IF(C50=$C$77,1,0)*IF($F50=($A$7-13),1,0)+IF(C50=$C$78,1,0)*IF($F50=($A$7-14),1,0)+IF(C50=$C$78,1,0)*IF($F50=($A$7-15),1,0)+IF(C50=$C$79,1,0)*IF($F50=($A$7-16),1,0)+IF(C50=$C$80,1,0)*IF($F50=($A$7-17),1,0)+IF(C50=$C$80,1,0)*IF($F50=($A$7-18),1,0)+IF(C50=$C$81,1,0)*IF($F50&lt;($A$7-18),1,0))*(IF($G50="F",1,0)+IF($G50="M",1,0))</f>
        <v>0</v>
      </c>
      <c r="AT50" s="52">
        <f>(IF(C50=$C$82,1,0)*IF($F50=($A$7-10),1,0)+IF(C50=$C$82,1,0)*IF($F50=($A$7-11),1,0)+IF(C50=$C$83,1,0)*IF($F50=($A$7-12),1,0)+IF(C50=$C$83,1,0)*IF($F50=($A$7-13),1,0)+IF(C50=$C$84,1,0)*IF($F50=($A$7-14),1,0)+IF(C50=$C$84,1,0)*IF($F50=($A$7-15),1,0)+IF(C50=$C$85,1,0)*IF($F50=($A$7-16),1,0)+IF(C50=$C$86,1,0)*IF($F50=($A$7-17),1,0)+IF(C50=$C$86,1,0)*IF($F50=($A$7-18),1,0)+IF(C50=$C$87,1,0)*IF($F50&lt;($A$7-18),1,0))*(IF($G50="F",1,0)+IF($G50="M",1,0))</f>
        <v>0</v>
      </c>
      <c r="AU50" s="56">
        <f>IF(C50=C$69,1,0)+IF(C50=C$70,1,0)+IF(C50=C$71,1,0)+IF(C50=C$72,1,0)+IF(C50=C$73,1,0)+IF(C50=C$74,1,0)+IF(C50=C$75,1,0)+(SUM(W50:AD50))</f>
        <v>0</v>
      </c>
      <c r="AV50" s="18">
        <f t="shared" si="16"/>
        <v>0</v>
      </c>
    </row>
    <row r="51" spans="1:48" ht="21.6" customHeight="1" x14ac:dyDescent="0.3">
      <c r="A51" s="16">
        <v>44</v>
      </c>
      <c r="B51" s="24"/>
      <c r="C51" s="24"/>
      <c r="D51" s="80"/>
      <c r="E51" s="81"/>
      <c r="F51" s="2"/>
      <c r="G51" s="2"/>
      <c r="H51" s="2"/>
      <c r="I51" s="22"/>
      <c r="J51" s="3"/>
      <c r="K51" s="4"/>
      <c r="L51" s="46"/>
      <c r="M51" s="4"/>
      <c r="P51" s="27">
        <f t="shared" si="0"/>
        <v>1</v>
      </c>
      <c r="Q51" s="36">
        <f>R51+V51+AF51+AJ51+AK51</f>
        <v>1</v>
      </c>
      <c r="R51" s="26">
        <f t="shared" si="1"/>
        <v>1</v>
      </c>
      <c r="S51" s="26">
        <f t="shared" si="2"/>
        <v>0</v>
      </c>
      <c r="T51" s="26">
        <f t="shared" si="3"/>
        <v>0</v>
      </c>
      <c r="U51" s="26">
        <f t="shared" si="4"/>
        <v>0</v>
      </c>
      <c r="V51" s="39">
        <f t="shared" si="5"/>
        <v>0</v>
      </c>
      <c r="W51" s="39">
        <f t="shared" si="6"/>
        <v>0</v>
      </c>
      <c r="X51" s="39">
        <f t="shared" si="7"/>
        <v>0</v>
      </c>
      <c r="Y51" s="39">
        <f t="shared" si="8"/>
        <v>0</v>
      </c>
      <c r="Z51" s="39">
        <f t="shared" si="9"/>
        <v>0</v>
      </c>
      <c r="AA51" s="39">
        <f t="shared" si="10"/>
        <v>0</v>
      </c>
      <c r="AB51" s="39">
        <f t="shared" si="11"/>
        <v>0</v>
      </c>
      <c r="AC51" s="41">
        <f t="shared" si="12"/>
        <v>0</v>
      </c>
      <c r="AD51" s="41">
        <f t="shared" si="13"/>
        <v>0</v>
      </c>
      <c r="AE51" s="41">
        <f t="shared" si="14"/>
        <v>0</v>
      </c>
      <c r="AF51" s="59">
        <f t="shared" si="15"/>
        <v>0</v>
      </c>
      <c r="AG51" s="42">
        <f t="shared" si="17"/>
        <v>0</v>
      </c>
      <c r="AH51" s="42">
        <f t="shared" si="18"/>
        <v>0</v>
      </c>
      <c r="AI51" s="42">
        <f t="shared" si="19"/>
        <v>0</v>
      </c>
      <c r="AJ51" s="42">
        <f t="shared" si="20"/>
        <v>0</v>
      </c>
      <c r="AK51" s="42">
        <f t="shared" si="21"/>
        <v>0</v>
      </c>
      <c r="AL51" s="28">
        <f>AM51+AN51+AO51+AP51+IF(B51="",1,0)</f>
        <v>1</v>
      </c>
      <c r="AM51" s="28">
        <f t="shared" si="22"/>
        <v>0</v>
      </c>
      <c r="AN51" s="28">
        <f t="shared" si="23"/>
        <v>0</v>
      </c>
      <c r="AO51" s="28">
        <f>(IF(B51=$J$71,1,0)*IF($F51=($A$7-10),1,0)+IF(B51=$J$73,1,0)*IF($F51=($A$7-11),1,0)+IF(B51=$J$75,1,0)*IF($F51=($A$7-12),1,0)+IF(B51=$J$77,1,0)*IF($F51=($A$7-13),1,0)+IF(B51=$J$79,1,0)*IF($F51=($A$7-14),1,0))*(IF($G51="F",1,0)+IF($G51="M",1,0))</f>
        <v>0</v>
      </c>
      <c r="AP51" s="28">
        <f t="shared" si="24"/>
        <v>0</v>
      </c>
      <c r="AQ51" s="51">
        <f>AR51+AS51+AT51+IF(C51="",1,0)</f>
        <v>1</v>
      </c>
      <c r="AR51" s="51">
        <f>(IF(C51=$C$69,1,0)*IF($F51=($A$7-8),1,0)+IF(C51=$C$69,1,0)*IF($F51=($A$7-9),1,0)+IF(C51=$C$70,1,0)*IF($F51=($A$7-10),1,0)+IF(C51=$C$70,1,0)*IF($F51=($A$7-11),1,0)+IF(C51=$C$71,1,0)*IF($F51=($A$7-12),1,0)+IF(C51=$C$71,1,0)*IF($F51=($A$7-13),1,0)+IF(C51=$C$72,1,0)*IF($F51=($A$7-14),1,0)+IF(C51=$C$72,1,0)*IF($F51=($A$7-15),1,0)+IF(C51=$C$73,1,0)*IF($F51=($A$7-16),1,0)+IF(C51=$C$74,1,0)*IF($F51=($A$7-17),1,0)+IF(C51=$C$74,1,0)*IF($F51=($A$7-18),1,0)+IF(C51=$C$75,1,0)*IF($F51&lt;($A$7-18),1,0))*(IF($G51="F",1,0)+IF($G51="M",1,0))</f>
        <v>0</v>
      </c>
      <c r="AS51" s="52">
        <f>(IF(C51=$C$76,1,0)*IF($F51=($A$7-10),1,0)+IF(C51=$C$76,1,0)*IF($F51=($A$7-11),1,0)+IF(C51=$C$77,1,0)*IF($F51=($A$7-12),1,0)+IF(C51=$C$77,1,0)*IF($F51=($A$7-13),1,0)+IF(C51=$C$78,1,0)*IF($F51=($A$7-14),1,0)+IF(C51=$C$78,1,0)*IF($F51=($A$7-15),1,0)+IF(C51=$C$79,1,0)*IF($F51=($A$7-16),1,0)+IF(C51=$C$80,1,0)*IF($F51=($A$7-17),1,0)+IF(C51=$C$80,1,0)*IF($F51=($A$7-18),1,0)+IF(C51=$C$81,1,0)*IF($F51&lt;($A$7-18),1,0))*(IF($G51="F",1,0)+IF($G51="M",1,0))</f>
        <v>0</v>
      </c>
      <c r="AT51" s="52">
        <f>(IF(C51=$C$82,1,0)*IF($F51=($A$7-10),1,0)+IF(C51=$C$82,1,0)*IF($F51=($A$7-11),1,0)+IF(C51=$C$83,1,0)*IF($F51=($A$7-12),1,0)+IF(C51=$C$83,1,0)*IF($F51=($A$7-13),1,0)+IF(C51=$C$84,1,0)*IF($F51=($A$7-14),1,0)+IF(C51=$C$84,1,0)*IF($F51=($A$7-15),1,0)+IF(C51=$C$85,1,0)*IF($F51=($A$7-16),1,0)+IF(C51=$C$86,1,0)*IF($F51=($A$7-17),1,0)+IF(C51=$C$86,1,0)*IF($F51=($A$7-18),1,0)+IF(C51=$C$87,1,0)*IF($F51&lt;($A$7-18),1,0))*(IF($G51="F",1,0)+IF($G51="M",1,0))</f>
        <v>0</v>
      </c>
      <c r="AU51" s="56">
        <f>IF(C51=C$69,1,0)+IF(C51=C$70,1,0)+IF(C51=C$71,1,0)+IF(C51=C$72,1,0)+IF(C51=C$73,1,0)+IF(C51=C$74,1,0)+IF(C51=C$75,1,0)+(SUM(W51:AD51))</f>
        <v>0</v>
      </c>
      <c r="AV51" s="18">
        <f t="shared" si="16"/>
        <v>0</v>
      </c>
    </row>
    <row r="52" spans="1:48" ht="21.6" customHeight="1" x14ac:dyDescent="0.3">
      <c r="A52" s="16">
        <v>45</v>
      </c>
      <c r="B52" s="24"/>
      <c r="C52" s="24"/>
      <c r="D52" s="80"/>
      <c r="E52" s="81"/>
      <c r="F52" s="2"/>
      <c r="G52" s="2"/>
      <c r="H52" s="2"/>
      <c r="I52" s="22"/>
      <c r="J52" s="3"/>
      <c r="K52" s="4"/>
      <c r="L52" s="46"/>
      <c r="M52" s="4"/>
      <c r="P52" s="27">
        <f t="shared" si="0"/>
        <v>1</v>
      </c>
      <c r="Q52" s="36">
        <f>R52+V52+AF52+AJ52+AK52</f>
        <v>1</v>
      </c>
      <c r="R52" s="26">
        <f t="shared" si="1"/>
        <v>1</v>
      </c>
      <c r="S52" s="26">
        <f t="shared" si="2"/>
        <v>0</v>
      </c>
      <c r="T52" s="26">
        <f t="shared" si="3"/>
        <v>0</v>
      </c>
      <c r="U52" s="26">
        <f t="shared" si="4"/>
        <v>0</v>
      </c>
      <c r="V52" s="39">
        <f t="shared" si="5"/>
        <v>0</v>
      </c>
      <c r="W52" s="39">
        <f t="shared" si="6"/>
        <v>0</v>
      </c>
      <c r="X52" s="39">
        <f t="shared" si="7"/>
        <v>0</v>
      </c>
      <c r="Y52" s="39">
        <f t="shared" si="8"/>
        <v>0</v>
      </c>
      <c r="Z52" s="39">
        <f t="shared" si="9"/>
        <v>0</v>
      </c>
      <c r="AA52" s="39">
        <f t="shared" si="10"/>
        <v>0</v>
      </c>
      <c r="AB52" s="39">
        <f t="shared" si="11"/>
        <v>0</v>
      </c>
      <c r="AC52" s="41">
        <f t="shared" si="12"/>
        <v>0</v>
      </c>
      <c r="AD52" s="41">
        <f t="shared" si="13"/>
        <v>0</v>
      </c>
      <c r="AE52" s="41">
        <f t="shared" si="14"/>
        <v>0</v>
      </c>
      <c r="AF52" s="59">
        <f t="shared" si="15"/>
        <v>0</v>
      </c>
      <c r="AG52" s="42">
        <f t="shared" si="17"/>
        <v>0</v>
      </c>
      <c r="AH52" s="42">
        <f t="shared" si="18"/>
        <v>0</v>
      </c>
      <c r="AI52" s="42">
        <f t="shared" si="19"/>
        <v>0</v>
      </c>
      <c r="AJ52" s="42">
        <f t="shared" si="20"/>
        <v>0</v>
      </c>
      <c r="AK52" s="42">
        <f t="shared" si="21"/>
        <v>0</v>
      </c>
      <c r="AL52" s="28">
        <f>AM52+AN52+AO52+AP52+IF(B52="",1,0)</f>
        <v>1</v>
      </c>
      <c r="AM52" s="28">
        <f t="shared" si="22"/>
        <v>0</v>
      </c>
      <c r="AN52" s="28">
        <f t="shared" si="23"/>
        <v>0</v>
      </c>
      <c r="AO52" s="28">
        <f>(IF(B52=$J$71,1,0)*IF($F52=($A$7-10),1,0)+IF(B52=$J$73,1,0)*IF($F52=($A$7-11),1,0)+IF(B52=$J$75,1,0)*IF($F52=($A$7-12),1,0)+IF(B52=$J$77,1,0)*IF($F52=($A$7-13),1,0)+IF(B52=$J$79,1,0)*IF($F52=($A$7-14),1,0))*(IF($G52="F",1,0)+IF($G52="M",1,0))</f>
        <v>0</v>
      </c>
      <c r="AP52" s="28">
        <f t="shared" si="24"/>
        <v>0</v>
      </c>
      <c r="AQ52" s="51">
        <f>AR52+AS52+AT52+IF(C52="",1,0)</f>
        <v>1</v>
      </c>
      <c r="AR52" s="51">
        <f>(IF(C52=$C$69,1,0)*IF($F52=($A$7-8),1,0)+IF(C52=$C$69,1,0)*IF($F52=($A$7-9),1,0)+IF(C52=$C$70,1,0)*IF($F52=($A$7-10),1,0)+IF(C52=$C$70,1,0)*IF($F52=($A$7-11),1,0)+IF(C52=$C$71,1,0)*IF($F52=($A$7-12),1,0)+IF(C52=$C$71,1,0)*IF($F52=($A$7-13),1,0)+IF(C52=$C$72,1,0)*IF($F52=($A$7-14),1,0)+IF(C52=$C$72,1,0)*IF($F52=($A$7-15),1,0)+IF(C52=$C$73,1,0)*IF($F52=($A$7-16),1,0)+IF(C52=$C$74,1,0)*IF($F52=($A$7-17),1,0)+IF(C52=$C$74,1,0)*IF($F52=($A$7-18),1,0)+IF(C52=$C$75,1,0)*IF($F52&lt;($A$7-18),1,0))*(IF($G52="F",1,0)+IF($G52="M",1,0))</f>
        <v>0</v>
      </c>
      <c r="AS52" s="52">
        <f>(IF(C52=$C$76,1,0)*IF($F52=($A$7-10),1,0)+IF(C52=$C$76,1,0)*IF($F52=($A$7-11),1,0)+IF(C52=$C$77,1,0)*IF($F52=($A$7-12),1,0)+IF(C52=$C$77,1,0)*IF($F52=($A$7-13),1,0)+IF(C52=$C$78,1,0)*IF($F52=($A$7-14),1,0)+IF(C52=$C$78,1,0)*IF($F52=($A$7-15),1,0)+IF(C52=$C$79,1,0)*IF($F52=($A$7-16),1,0)+IF(C52=$C$80,1,0)*IF($F52=($A$7-17),1,0)+IF(C52=$C$80,1,0)*IF($F52=($A$7-18),1,0)+IF(C52=$C$81,1,0)*IF($F52&lt;($A$7-18),1,0))*(IF($G52="F",1,0)+IF($G52="M",1,0))</f>
        <v>0</v>
      </c>
      <c r="AT52" s="52">
        <f>(IF(C52=$C$82,1,0)*IF($F52=($A$7-10),1,0)+IF(C52=$C$82,1,0)*IF($F52=($A$7-11),1,0)+IF(C52=$C$83,1,0)*IF($F52=($A$7-12),1,0)+IF(C52=$C$83,1,0)*IF($F52=($A$7-13),1,0)+IF(C52=$C$84,1,0)*IF($F52=($A$7-14),1,0)+IF(C52=$C$84,1,0)*IF($F52=($A$7-15),1,0)+IF(C52=$C$85,1,0)*IF($F52=($A$7-16),1,0)+IF(C52=$C$86,1,0)*IF($F52=($A$7-17),1,0)+IF(C52=$C$86,1,0)*IF($F52=($A$7-18),1,0)+IF(C52=$C$87,1,0)*IF($F52&lt;($A$7-18),1,0))*(IF($G52="F",1,0)+IF($G52="M",1,0))</f>
        <v>0</v>
      </c>
      <c r="AU52" s="56">
        <f>IF(C52=C$69,1,0)+IF(C52=C$70,1,0)+IF(C52=C$71,1,0)+IF(C52=C$72,1,0)+IF(C52=C$73,1,0)+IF(C52=C$74,1,0)+IF(C52=C$75,1,0)+(SUM(W52:AD52))</f>
        <v>0</v>
      </c>
      <c r="AV52" s="18">
        <f t="shared" si="16"/>
        <v>0</v>
      </c>
    </row>
    <row r="53" spans="1:48" ht="21.6" customHeight="1" x14ac:dyDescent="0.3">
      <c r="A53" s="16">
        <v>46</v>
      </c>
      <c r="B53" s="24"/>
      <c r="C53" s="24"/>
      <c r="D53" s="80"/>
      <c r="E53" s="81"/>
      <c r="F53" s="2"/>
      <c r="G53" s="2"/>
      <c r="H53" s="2"/>
      <c r="I53" s="22"/>
      <c r="J53" s="3"/>
      <c r="K53" s="4"/>
      <c r="L53" s="46"/>
      <c r="M53" s="4"/>
      <c r="P53" s="27">
        <f t="shared" si="0"/>
        <v>1</v>
      </c>
      <c r="Q53" s="36">
        <f>R53+V53+AF53+AJ53+AK53</f>
        <v>1</v>
      </c>
      <c r="R53" s="26">
        <f t="shared" si="1"/>
        <v>1</v>
      </c>
      <c r="S53" s="26">
        <f t="shared" si="2"/>
        <v>0</v>
      </c>
      <c r="T53" s="26">
        <f t="shared" si="3"/>
        <v>0</v>
      </c>
      <c r="U53" s="26">
        <f t="shared" si="4"/>
        <v>0</v>
      </c>
      <c r="V53" s="39">
        <f t="shared" si="5"/>
        <v>0</v>
      </c>
      <c r="W53" s="39">
        <f t="shared" si="6"/>
        <v>0</v>
      </c>
      <c r="X53" s="39">
        <f t="shared" si="7"/>
        <v>0</v>
      </c>
      <c r="Y53" s="39">
        <f t="shared" si="8"/>
        <v>0</v>
      </c>
      <c r="Z53" s="39">
        <f t="shared" si="9"/>
        <v>0</v>
      </c>
      <c r="AA53" s="39">
        <f t="shared" si="10"/>
        <v>0</v>
      </c>
      <c r="AB53" s="39">
        <f t="shared" si="11"/>
        <v>0</v>
      </c>
      <c r="AC53" s="41">
        <f t="shared" si="12"/>
        <v>0</v>
      </c>
      <c r="AD53" s="41">
        <f t="shared" si="13"/>
        <v>0</v>
      </c>
      <c r="AE53" s="41">
        <f t="shared" si="14"/>
        <v>0</v>
      </c>
      <c r="AF53" s="59">
        <f t="shared" si="15"/>
        <v>0</v>
      </c>
      <c r="AG53" s="42">
        <f t="shared" si="17"/>
        <v>0</v>
      </c>
      <c r="AH53" s="42">
        <f t="shared" si="18"/>
        <v>0</v>
      </c>
      <c r="AI53" s="42">
        <f t="shared" si="19"/>
        <v>0</v>
      </c>
      <c r="AJ53" s="42">
        <f t="shared" si="20"/>
        <v>0</v>
      </c>
      <c r="AK53" s="42">
        <f t="shared" si="21"/>
        <v>0</v>
      </c>
      <c r="AL53" s="28">
        <f>AM53+AN53+AO53+AP53+IF(B53="",1,0)</f>
        <v>1</v>
      </c>
      <c r="AM53" s="28">
        <f t="shared" si="22"/>
        <v>0</v>
      </c>
      <c r="AN53" s="28">
        <f t="shared" si="23"/>
        <v>0</v>
      </c>
      <c r="AO53" s="28">
        <f>(IF(B53=$J$71,1,0)*IF($F53=($A$7-10),1,0)+IF(B53=$J$73,1,0)*IF($F53=($A$7-11),1,0)+IF(B53=$J$75,1,0)*IF($F53=($A$7-12),1,0)+IF(B53=$J$77,1,0)*IF($F53=($A$7-13),1,0)+IF(B53=$J$79,1,0)*IF($F53=($A$7-14),1,0))*(IF($G53="F",1,0)+IF($G53="M",1,0))</f>
        <v>0</v>
      </c>
      <c r="AP53" s="28">
        <f t="shared" si="24"/>
        <v>0</v>
      </c>
      <c r="AQ53" s="51">
        <f>AR53+AS53+AT53+IF(C53="",1,0)</f>
        <v>1</v>
      </c>
      <c r="AR53" s="51">
        <f>(IF(C53=$C$69,1,0)*IF($F53=($A$7-8),1,0)+IF(C53=$C$69,1,0)*IF($F53=($A$7-9),1,0)+IF(C53=$C$70,1,0)*IF($F53=($A$7-10),1,0)+IF(C53=$C$70,1,0)*IF($F53=($A$7-11),1,0)+IF(C53=$C$71,1,0)*IF($F53=($A$7-12),1,0)+IF(C53=$C$71,1,0)*IF($F53=($A$7-13),1,0)+IF(C53=$C$72,1,0)*IF($F53=($A$7-14),1,0)+IF(C53=$C$72,1,0)*IF($F53=($A$7-15),1,0)+IF(C53=$C$73,1,0)*IF($F53=($A$7-16),1,0)+IF(C53=$C$74,1,0)*IF($F53=($A$7-17),1,0)+IF(C53=$C$74,1,0)*IF($F53=($A$7-18),1,0)+IF(C53=$C$75,1,0)*IF($F53&lt;($A$7-18),1,0))*(IF($G53="F",1,0)+IF($G53="M",1,0))</f>
        <v>0</v>
      </c>
      <c r="AS53" s="52">
        <f>(IF(C53=$C$76,1,0)*IF($F53=($A$7-10),1,0)+IF(C53=$C$76,1,0)*IF($F53=($A$7-11),1,0)+IF(C53=$C$77,1,0)*IF($F53=($A$7-12),1,0)+IF(C53=$C$77,1,0)*IF($F53=($A$7-13),1,0)+IF(C53=$C$78,1,0)*IF($F53=($A$7-14),1,0)+IF(C53=$C$78,1,0)*IF($F53=($A$7-15),1,0)+IF(C53=$C$79,1,0)*IF($F53=($A$7-16),1,0)+IF(C53=$C$80,1,0)*IF($F53=($A$7-17),1,0)+IF(C53=$C$80,1,0)*IF($F53=($A$7-18),1,0)+IF(C53=$C$81,1,0)*IF($F53&lt;($A$7-18),1,0))*(IF($G53="F",1,0)+IF($G53="M",1,0))</f>
        <v>0</v>
      </c>
      <c r="AT53" s="52">
        <f>(IF(C53=$C$82,1,0)*IF($F53=($A$7-10),1,0)+IF(C53=$C$82,1,0)*IF($F53=($A$7-11),1,0)+IF(C53=$C$83,1,0)*IF($F53=($A$7-12),1,0)+IF(C53=$C$83,1,0)*IF($F53=($A$7-13),1,0)+IF(C53=$C$84,1,0)*IF($F53=($A$7-14),1,0)+IF(C53=$C$84,1,0)*IF($F53=($A$7-15),1,0)+IF(C53=$C$85,1,0)*IF($F53=($A$7-16),1,0)+IF(C53=$C$86,1,0)*IF($F53=($A$7-17),1,0)+IF(C53=$C$86,1,0)*IF($F53=($A$7-18),1,0)+IF(C53=$C$87,1,0)*IF($F53&lt;($A$7-18),1,0))*(IF($G53="F",1,0)+IF($G53="M",1,0))</f>
        <v>0</v>
      </c>
      <c r="AU53" s="56">
        <f>IF(C53=C$69,1,0)+IF(C53=C$70,1,0)+IF(C53=C$71,1,0)+IF(C53=C$72,1,0)+IF(C53=C$73,1,0)+IF(C53=C$74,1,0)+IF(C53=C$75,1,0)+(SUM(W53:AD53))</f>
        <v>0</v>
      </c>
      <c r="AV53" s="18">
        <f t="shared" si="16"/>
        <v>0</v>
      </c>
    </row>
    <row r="54" spans="1:48" ht="21.6" customHeight="1" x14ac:dyDescent="0.3">
      <c r="A54" s="16">
        <v>47</v>
      </c>
      <c r="B54" s="24"/>
      <c r="C54" s="24"/>
      <c r="D54" s="80"/>
      <c r="E54" s="81"/>
      <c r="F54" s="2"/>
      <c r="G54" s="2"/>
      <c r="H54" s="2"/>
      <c r="I54" s="22"/>
      <c r="J54" s="3"/>
      <c r="K54" s="4"/>
      <c r="L54" s="46"/>
      <c r="M54" s="4"/>
      <c r="P54" s="27">
        <f t="shared" si="0"/>
        <v>1</v>
      </c>
      <c r="Q54" s="36">
        <f>R54+V54+AF54+AJ54+AK54</f>
        <v>1</v>
      </c>
      <c r="R54" s="26">
        <f t="shared" si="1"/>
        <v>1</v>
      </c>
      <c r="S54" s="26">
        <f t="shared" si="2"/>
        <v>0</v>
      </c>
      <c r="T54" s="26">
        <f t="shared" si="3"/>
        <v>0</v>
      </c>
      <c r="U54" s="26">
        <f t="shared" si="4"/>
        <v>0</v>
      </c>
      <c r="V54" s="39">
        <f t="shared" si="5"/>
        <v>0</v>
      </c>
      <c r="W54" s="39">
        <f t="shared" si="6"/>
        <v>0</v>
      </c>
      <c r="X54" s="39">
        <f t="shared" si="7"/>
        <v>0</v>
      </c>
      <c r="Y54" s="39">
        <f t="shared" si="8"/>
        <v>0</v>
      </c>
      <c r="Z54" s="39">
        <f t="shared" si="9"/>
        <v>0</v>
      </c>
      <c r="AA54" s="39">
        <f t="shared" si="10"/>
        <v>0</v>
      </c>
      <c r="AB54" s="39">
        <f t="shared" si="11"/>
        <v>0</v>
      </c>
      <c r="AC54" s="41">
        <f t="shared" si="12"/>
        <v>0</v>
      </c>
      <c r="AD54" s="41">
        <f t="shared" si="13"/>
        <v>0</v>
      </c>
      <c r="AE54" s="41">
        <f t="shared" si="14"/>
        <v>0</v>
      </c>
      <c r="AF54" s="59">
        <f t="shared" si="15"/>
        <v>0</v>
      </c>
      <c r="AG54" s="42">
        <f t="shared" si="17"/>
        <v>0</v>
      </c>
      <c r="AH54" s="42">
        <f t="shared" si="18"/>
        <v>0</v>
      </c>
      <c r="AI54" s="42">
        <f t="shared" si="19"/>
        <v>0</v>
      </c>
      <c r="AJ54" s="42">
        <f t="shared" si="20"/>
        <v>0</v>
      </c>
      <c r="AK54" s="42">
        <f t="shared" si="21"/>
        <v>0</v>
      </c>
      <c r="AL54" s="28">
        <f>AM54+AN54+AO54+AP54+IF(B54="",1,0)</f>
        <v>1</v>
      </c>
      <c r="AM54" s="28">
        <f t="shared" si="22"/>
        <v>0</v>
      </c>
      <c r="AN54" s="28">
        <f t="shared" si="23"/>
        <v>0</v>
      </c>
      <c r="AO54" s="28">
        <f>(IF(B54=$J$71,1,0)*IF($F54=($A$7-10),1,0)+IF(B54=$J$73,1,0)*IF($F54=($A$7-11),1,0)+IF(B54=$J$75,1,0)*IF($F54=($A$7-12),1,0)+IF(B54=$J$77,1,0)*IF($F54=($A$7-13),1,0)+IF(B54=$J$79,1,0)*IF($F54=($A$7-14),1,0))*(IF($G54="F",1,0)+IF($G54="M",1,0))</f>
        <v>0</v>
      </c>
      <c r="AP54" s="28">
        <f t="shared" si="24"/>
        <v>0</v>
      </c>
      <c r="AQ54" s="51">
        <f>AR54+AS54+AT54+IF(C54="",1,0)</f>
        <v>1</v>
      </c>
      <c r="AR54" s="51">
        <f>(IF(C54=$C$69,1,0)*IF($F54=($A$7-8),1,0)+IF(C54=$C$69,1,0)*IF($F54=($A$7-9),1,0)+IF(C54=$C$70,1,0)*IF($F54=($A$7-10),1,0)+IF(C54=$C$70,1,0)*IF($F54=($A$7-11),1,0)+IF(C54=$C$71,1,0)*IF($F54=($A$7-12),1,0)+IF(C54=$C$71,1,0)*IF($F54=($A$7-13),1,0)+IF(C54=$C$72,1,0)*IF($F54=($A$7-14),1,0)+IF(C54=$C$72,1,0)*IF($F54=($A$7-15),1,0)+IF(C54=$C$73,1,0)*IF($F54=($A$7-16),1,0)+IF(C54=$C$74,1,0)*IF($F54=($A$7-17),1,0)+IF(C54=$C$74,1,0)*IF($F54=($A$7-18),1,0)+IF(C54=$C$75,1,0)*IF($F54&lt;($A$7-18),1,0))*(IF($G54="F",1,0)+IF($G54="M",1,0))</f>
        <v>0</v>
      </c>
      <c r="AS54" s="52">
        <f>(IF(C54=$C$76,1,0)*IF($F54=($A$7-10),1,0)+IF(C54=$C$76,1,0)*IF($F54=($A$7-11),1,0)+IF(C54=$C$77,1,0)*IF($F54=($A$7-12),1,0)+IF(C54=$C$77,1,0)*IF($F54=($A$7-13),1,0)+IF(C54=$C$78,1,0)*IF($F54=($A$7-14),1,0)+IF(C54=$C$78,1,0)*IF($F54=($A$7-15),1,0)+IF(C54=$C$79,1,0)*IF($F54=($A$7-16),1,0)+IF(C54=$C$80,1,0)*IF($F54=($A$7-17),1,0)+IF(C54=$C$80,1,0)*IF($F54=($A$7-18),1,0)+IF(C54=$C$81,1,0)*IF($F54&lt;($A$7-18),1,0))*(IF($G54="F",1,0)+IF($G54="M",1,0))</f>
        <v>0</v>
      </c>
      <c r="AT54" s="52">
        <f>(IF(C54=$C$82,1,0)*IF($F54=($A$7-10),1,0)+IF(C54=$C$82,1,0)*IF($F54=($A$7-11),1,0)+IF(C54=$C$83,1,0)*IF($F54=($A$7-12),1,0)+IF(C54=$C$83,1,0)*IF($F54=($A$7-13),1,0)+IF(C54=$C$84,1,0)*IF($F54=($A$7-14),1,0)+IF(C54=$C$84,1,0)*IF($F54=($A$7-15),1,0)+IF(C54=$C$85,1,0)*IF($F54=($A$7-16),1,0)+IF(C54=$C$86,1,0)*IF($F54=($A$7-17),1,0)+IF(C54=$C$86,1,0)*IF($F54=($A$7-18),1,0)+IF(C54=$C$87,1,0)*IF($F54&lt;($A$7-18),1,0))*(IF($G54="F",1,0)+IF($G54="M",1,0))</f>
        <v>0</v>
      </c>
      <c r="AU54" s="56">
        <f>IF(C54=C$69,1,0)+IF(C54=C$70,1,0)+IF(C54=C$71,1,0)+IF(C54=C$72,1,0)+IF(C54=C$73,1,0)+IF(C54=C$74,1,0)+IF(C54=C$75,1,0)+(SUM(W54:AD54))</f>
        <v>0</v>
      </c>
      <c r="AV54" s="18">
        <f t="shared" si="16"/>
        <v>0</v>
      </c>
    </row>
    <row r="55" spans="1:48" ht="21.6" customHeight="1" x14ac:dyDescent="0.3">
      <c r="A55" s="16">
        <v>48</v>
      </c>
      <c r="B55" s="24"/>
      <c r="C55" s="24"/>
      <c r="D55" s="80"/>
      <c r="E55" s="81"/>
      <c r="F55" s="2"/>
      <c r="G55" s="2"/>
      <c r="H55" s="2"/>
      <c r="I55" s="22"/>
      <c r="J55" s="3"/>
      <c r="K55" s="4"/>
      <c r="L55" s="46"/>
      <c r="M55" s="4"/>
      <c r="P55" s="27">
        <f t="shared" si="0"/>
        <v>1</v>
      </c>
      <c r="Q55" s="36">
        <f>R55+V55+AF55+AJ55+AK55</f>
        <v>1</v>
      </c>
      <c r="R55" s="26">
        <f t="shared" si="1"/>
        <v>1</v>
      </c>
      <c r="S55" s="26">
        <f t="shared" si="2"/>
        <v>0</v>
      </c>
      <c r="T55" s="26">
        <f t="shared" si="3"/>
        <v>0</v>
      </c>
      <c r="U55" s="26">
        <f t="shared" si="4"/>
        <v>0</v>
      </c>
      <c r="V55" s="39">
        <f t="shared" si="5"/>
        <v>0</v>
      </c>
      <c r="W55" s="39">
        <f t="shared" si="6"/>
        <v>0</v>
      </c>
      <c r="X55" s="39">
        <f t="shared" si="7"/>
        <v>0</v>
      </c>
      <c r="Y55" s="39">
        <f t="shared" si="8"/>
        <v>0</v>
      </c>
      <c r="Z55" s="39">
        <f t="shared" si="9"/>
        <v>0</v>
      </c>
      <c r="AA55" s="39">
        <f t="shared" si="10"/>
        <v>0</v>
      </c>
      <c r="AB55" s="39">
        <f t="shared" si="11"/>
        <v>0</v>
      </c>
      <c r="AC55" s="41">
        <f t="shared" si="12"/>
        <v>0</v>
      </c>
      <c r="AD55" s="41">
        <f t="shared" si="13"/>
        <v>0</v>
      </c>
      <c r="AE55" s="41">
        <f t="shared" si="14"/>
        <v>0</v>
      </c>
      <c r="AF55" s="59">
        <f t="shared" si="15"/>
        <v>0</v>
      </c>
      <c r="AG55" s="42">
        <f t="shared" si="17"/>
        <v>0</v>
      </c>
      <c r="AH55" s="42">
        <f t="shared" si="18"/>
        <v>0</v>
      </c>
      <c r="AI55" s="42">
        <f t="shared" si="19"/>
        <v>0</v>
      </c>
      <c r="AJ55" s="42">
        <f t="shared" si="20"/>
        <v>0</v>
      </c>
      <c r="AK55" s="42">
        <f t="shared" si="21"/>
        <v>0</v>
      </c>
      <c r="AL55" s="28">
        <f>AM55+AN55+AO55+AP55+IF(B55="",1,0)</f>
        <v>1</v>
      </c>
      <c r="AM55" s="28">
        <f t="shared" si="22"/>
        <v>0</v>
      </c>
      <c r="AN55" s="28">
        <f t="shared" si="23"/>
        <v>0</v>
      </c>
      <c r="AO55" s="28">
        <f>(IF(B55=$J$71,1,0)*IF($F55=($A$7-10),1,0)+IF(B55=$J$73,1,0)*IF($F55=($A$7-11),1,0)+IF(B55=$J$75,1,0)*IF($F55=($A$7-12),1,0)+IF(B55=$J$77,1,0)*IF($F55=($A$7-13),1,0)+IF(B55=$J$79,1,0)*IF($F55=($A$7-14),1,0))*(IF($G55="F",1,0)+IF($G55="M",1,0))</f>
        <v>0</v>
      </c>
      <c r="AP55" s="28">
        <f t="shared" si="24"/>
        <v>0</v>
      </c>
      <c r="AQ55" s="51">
        <f>AR55+AS55+AT55+IF(C55="",1,0)</f>
        <v>1</v>
      </c>
      <c r="AR55" s="51">
        <f>(IF(C55=$C$69,1,0)*IF($F55=($A$7-8),1,0)+IF(C55=$C$69,1,0)*IF($F55=($A$7-9),1,0)+IF(C55=$C$70,1,0)*IF($F55=($A$7-10),1,0)+IF(C55=$C$70,1,0)*IF($F55=($A$7-11),1,0)+IF(C55=$C$71,1,0)*IF($F55=($A$7-12),1,0)+IF(C55=$C$71,1,0)*IF($F55=($A$7-13),1,0)+IF(C55=$C$72,1,0)*IF($F55=($A$7-14),1,0)+IF(C55=$C$72,1,0)*IF($F55=($A$7-15),1,0)+IF(C55=$C$73,1,0)*IF($F55=($A$7-16),1,0)+IF(C55=$C$74,1,0)*IF($F55=($A$7-17),1,0)+IF(C55=$C$74,1,0)*IF($F55=($A$7-18),1,0)+IF(C55=$C$75,1,0)*IF($F55&lt;($A$7-18),1,0))*(IF($G55="F",1,0)+IF($G55="M",1,0))</f>
        <v>0</v>
      </c>
      <c r="AS55" s="52">
        <f>(IF(C55=$C$76,1,0)*IF($F55=($A$7-10),1,0)+IF(C55=$C$76,1,0)*IF($F55=($A$7-11),1,0)+IF(C55=$C$77,1,0)*IF($F55=($A$7-12),1,0)+IF(C55=$C$77,1,0)*IF($F55=($A$7-13),1,0)+IF(C55=$C$78,1,0)*IF($F55=($A$7-14),1,0)+IF(C55=$C$78,1,0)*IF($F55=($A$7-15),1,0)+IF(C55=$C$79,1,0)*IF($F55=($A$7-16),1,0)+IF(C55=$C$80,1,0)*IF($F55=($A$7-17),1,0)+IF(C55=$C$80,1,0)*IF($F55=($A$7-18),1,0)+IF(C55=$C$81,1,0)*IF($F55&lt;($A$7-18),1,0))*(IF($G55="F",1,0)+IF($G55="M",1,0))</f>
        <v>0</v>
      </c>
      <c r="AT55" s="52">
        <f>(IF(C55=$C$82,1,0)*IF($F55=($A$7-10),1,0)+IF(C55=$C$82,1,0)*IF($F55=($A$7-11),1,0)+IF(C55=$C$83,1,0)*IF($F55=($A$7-12),1,0)+IF(C55=$C$83,1,0)*IF($F55=($A$7-13),1,0)+IF(C55=$C$84,1,0)*IF($F55=($A$7-14),1,0)+IF(C55=$C$84,1,0)*IF($F55=($A$7-15),1,0)+IF(C55=$C$85,1,0)*IF($F55=($A$7-16),1,0)+IF(C55=$C$86,1,0)*IF($F55=($A$7-17),1,0)+IF(C55=$C$86,1,0)*IF($F55=($A$7-18),1,0)+IF(C55=$C$87,1,0)*IF($F55&lt;($A$7-18),1,0))*(IF($G55="F",1,0)+IF($G55="M",1,0))</f>
        <v>0</v>
      </c>
      <c r="AU55" s="56">
        <f>IF(C55=C$69,1,0)+IF(C55=C$70,1,0)+IF(C55=C$71,1,0)+IF(C55=C$72,1,0)+IF(C55=C$73,1,0)+IF(C55=C$74,1,0)+IF(C55=C$75,1,0)+(SUM(W55:AD55))</f>
        <v>0</v>
      </c>
      <c r="AV55" s="18">
        <f t="shared" si="16"/>
        <v>0</v>
      </c>
    </row>
    <row r="56" spans="1:48" ht="21.6" customHeight="1" x14ac:dyDescent="0.3">
      <c r="A56" s="16">
        <v>49</v>
      </c>
      <c r="B56" s="24"/>
      <c r="C56" s="24"/>
      <c r="D56" s="80"/>
      <c r="E56" s="81"/>
      <c r="F56" s="2"/>
      <c r="G56" s="2"/>
      <c r="H56" s="2"/>
      <c r="I56" s="22"/>
      <c r="J56" s="3"/>
      <c r="K56" s="4"/>
      <c r="L56" s="46"/>
      <c r="M56" s="4"/>
      <c r="P56" s="27">
        <f t="shared" si="0"/>
        <v>1</v>
      </c>
      <c r="Q56" s="36">
        <f>R56+V56+AF56+AJ56+AK56</f>
        <v>1</v>
      </c>
      <c r="R56" s="26">
        <f t="shared" si="1"/>
        <v>1</v>
      </c>
      <c r="S56" s="26">
        <f t="shared" si="2"/>
        <v>0</v>
      </c>
      <c r="T56" s="26">
        <f t="shared" si="3"/>
        <v>0</v>
      </c>
      <c r="U56" s="26">
        <f t="shared" si="4"/>
        <v>0</v>
      </c>
      <c r="V56" s="39">
        <f t="shared" si="5"/>
        <v>0</v>
      </c>
      <c r="W56" s="39">
        <f t="shared" si="6"/>
        <v>0</v>
      </c>
      <c r="X56" s="39">
        <f t="shared" si="7"/>
        <v>0</v>
      </c>
      <c r="Y56" s="39">
        <f t="shared" si="8"/>
        <v>0</v>
      </c>
      <c r="Z56" s="39">
        <f t="shared" si="9"/>
        <v>0</v>
      </c>
      <c r="AA56" s="39">
        <f t="shared" si="10"/>
        <v>0</v>
      </c>
      <c r="AB56" s="39">
        <f t="shared" si="11"/>
        <v>0</v>
      </c>
      <c r="AC56" s="41">
        <f t="shared" si="12"/>
        <v>0</v>
      </c>
      <c r="AD56" s="41">
        <f t="shared" si="13"/>
        <v>0</v>
      </c>
      <c r="AE56" s="41">
        <f t="shared" si="14"/>
        <v>0</v>
      </c>
      <c r="AF56" s="59">
        <f t="shared" si="15"/>
        <v>0</v>
      </c>
      <c r="AG56" s="42">
        <f t="shared" si="17"/>
        <v>0</v>
      </c>
      <c r="AH56" s="42">
        <f t="shared" si="18"/>
        <v>0</v>
      </c>
      <c r="AI56" s="42">
        <f t="shared" si="19"/>
        <v>0</v>
      </c>
      <c r="AJ56" s="42">
        <f t="shared" si="20"/>
        <v>0</v>
      </c>
      <c r="AK56" s="42">
        <f t="shared" si="21"/>
        <v>0</v>
      </c>
      <c r="AL56" s="28">
        <f>AM56+AN56+AO56+AP56+IF(B56="",1,0)</f>
        <v>1</v>
      </c>
      <c r="AM56" s="28">
        <f t="shared" si="22"/>
        <v>0</v>
      </c>
      <c r="AN56" s="28">
        <f t="shared" si="23"/>
        <v>0</v>
      </c>
      <c r="AO56" s="28">
        <f>(IF(B56=$J$71,1,0)*IF($F56=($A$7-10),1,0)+IF(B56=$J$73,1,0)*IF($F56=($A$7-11),1,0)+IF(B56=$J$75,1,0)*IF($F56=($A$7-12),1,0)+IF(B56=$J$77,1,0)*IF($F56=($A$7-13),1,0)+IF(B56=$J$79,1,0)*IF($F56=($A$7-14),1,0))*(IF($G56="F",1,0)+IF($G56="M",1,0))</f>
        <v>0</v>
      </c>
      <c r="AP56" s="28">
        <f t="shared" si="24"/>
        <v>0</v>
      </c>
      <c r="AQ56" s="51">
        <f>AR56+AS56+AT56+IF(C56="",1,0)</f>
        <v>1</v>
      </c>
      <c r="AR56" s="51">
        <f>(IF(C56=$C$69,1,0)*IF($F56=($A$7-8),1,0)+IF(C56=$C$69,1,0)*IF($F56=($A$7-9),1,0)+IF(C56=$C$70,1,0)*IF($F56=($A$7-10),1,0)+IF(C56=$C$70,1,0)*IF($F56=($A$7-11),1,0)+IF(C56=$C$71,1,0)*IF($F56=($A$7-12),1,0)+IF(C56=$C$71,1,0)*IF($F56=($A$7-13),1,0)+IF(C56=$C$72,1,0)*IF($F56=($A$7-14),1,0)+IF(C56=$C$72,1,0)*IF($F56=($A$7-15),1,0)+IF(C56=$C$73,1,0)*IF($F56=($A$7-16),1,0)+IF(C56=$C$74,1,0)*IF($F56=($A$7-17),1,0)+IF(C56=$C$74,1,0)*IF($F56=($A$7-18),1,0)+IF(C56=$C$75,1,0)*IF($F56&lt;($A$7-18),1,0))*(IF($G56="F",1,0)+IF($G56="M",1,0))</f>
        <v>0</v>
      </c>
      <c r="AS56" s="52">
        <f>(IF(C56=$C$76,1,0)*IF($F56=($A$7-10),1,0)+IF(C56=$C$76,1,0)*IF($F56=($A$7-11),1,0)+IF(C56=$C$77,1,0)*IF($F56=($A$7-12),1,0)+IF(C56=$C$77,1,0)*IF($F56=($A$7-13),1,0)+IF(C56=$C$78,1,0)*IF($F56=($A$7-14),1,0)+IF(C56=$C$78,1,0)*IF($F56=($A$7-15),1,0)+IF(C56=$C$79,1,0)*IF($F56=($A$7-16),1,0)+IF(C56=$C$80,1,0)*IF($F56=($A$7-17),1,0)+IF(C56=$C$80,1,0)*IF($F56=($A$7-18),1,0)+IF(C56=$C$81,1,0)*IF($F56&lt;($A$7-18),1,0))*(IF($G56="F",1,0)+IF($G56="M",1,0))</f>
        <v>0</v>
      </c>
      <c r="AT56" s="52">
        <f>(IF(C56=$C$82,1,0)*IF($F56=($A$7-10),1,0)+IF(C56=$C$82,1,0)*IF($F56=($A$7-11),1,0)+IF(C56=$C$83,1,0)*IF($F56=($A$7-12),1,0)+IF(C56=$C$83,1,0)*IF($F56=($A$7-13),1,0)+IF(C56=$C$84,1,0)*IF($F56=($A$7-14),1,0)+IF(C56=$C$84,1,0)*IF($F56=($A$7-15),1,0)+IF(C56=$C$85,1,0)*IF($F56=($A$7-16),1,0)+IF(C56=$C$86,1,0)*IF($F56=($A$7-17),1,0)+IF(C56=$C$86,1,0)*IF($F56=($A$7-18),1,0)+IF(C56=$C$87,1,0)*IF($F56&lt;($A$7-18),1,0))*(IF($G56="F",1,0)+IF($G56="M",1,0))</f>
        <v>0</v>
      </c>
      <c r="AU56" s="56">
        <f>IF(C56=C$69,1,0)+IF(C56=C$70,1,0)+IF(C56=C$71,1,0)+IF(C56=C$72,1,0)+IF(C56=C$73,1,0)+IF(C56=C$74,1,0)+IF(C56=C$75,1,0)+(SUM(W56:AD56))</f>
        <v>0</v>
      </c>
      <c r="AV56" s="18">
        <f t="shared" si="16"/>
        <v>0</v>
      </c>
    </row>
    <row r="57" spans="1:48" ht="21.6" customHeight="1" x14ac:dyDescent="0.3">
      <c r="A57" s="16">
        <v>50</v>
      </c>
      <c r="B57" s="24"/>
      <c r="C57" s="24"/>
      <c r="D57" s="80"/>
      <c r="E57" s="81"/>
      <c r="F57" s="2"/>
      <c r="G57" s="2"/>
      <c r="H57" s="2"/>
      <c r="I57" s="22"/>
      <c r="J57" s="3"/>
      <c r="K57" s="4"/>
      <c r="L57" s="46"/>
      <c r="M57" s="4"/>
      <c r="P57" s="27">
        <f t="shared" si="0"/>
        <v>1</v>
      </c>
      <c r="Q57" s="36">
        <f>R57+V57+AF57+AJ57+AK57</f>
        <v>1</v>
      </c>
      <c r="R57" s="26">
        <f t="shared" si="1"/>
        <v>1</v>
      </c>
      <c r="S57" s="26">
        <f t="shared" si="2"/>
        <v>0</v>
      </c>
      <c r="T57" s="26">
        <f t="shared" si="3"/>
        <v>0</v>
      </c>
      <c r="U57" s="26">
        <f t="shared" si="4"/>
        <v>0</v>
      </c>
      <c r="V57" s="39">
        <f t="shared" si="5"/>
        <v>0</v>
      </c>
      <c r="W57" s="39">
        <f t="shared" si="6"/>
        <v>0</v>
      </c>
      <c r="X57" s="39">
        <f t="shared" si="7"/>
        <v>0</v>
      </c>
      <c r="Y57" s="39">
        <f t="shared" si="8"/>
        <v>0</v>
      </c>
      <c r="Z57" s="39">
        <f t="shared" si="9"/>
        <v>0</v>
      </c>
      <c r="AA57" s="39">
        <f t="shared" si="10"/>
        <v>0</v>
      </c>
      <c r="AB57" s="39">
        <f t="shared" si="11"/>
        <v>0</v>
      </c>
      <c r="AC57" s="41">
        <f t="shared" si="12"/>
        <v>0</v>
      </c>
      <c r="AD57" s="41">
        <f t="shared" si="13"/>
        <v>0</v>
      </c>
      <c r="AE57" s="41">
        <f t="shared" si="14"/>
        <v>0</v>
      </c>
      <c r="AF57" s="59">
        <f t="shared" si="15"/>
        <v>0</v>
      </c>
      <c r="AG57" s="42">
        <f t="shared" si="17"/>
        <v>0</v>
      </c>
      <c r="AH57" s="42">
        <f t="shared" si="18"/>
        <v>0</v>
      </c>
      <c r="AI57" s="42">
        <f t="shared" si="19"/>
        <v>0</v>
      </c>
      <c r="AJ57" s="42">
        <f t="shared" si="20"/>
        <v>0</v>
      </c>
      <c r="AK57" s="42">
        <f t="shared" si="21"/>
        <v>0</v>
      </c>
      <c r="AL57" s="28">
        <f>AM57+AN57+AO57+AP57+IF(B57="",1,0)</f>
        <v>1</v>
      </c>
      <c r="AM57" s="28">
        <f t="shared" si="22"/>
        <v>0</v>
      </c>
      <c r="AN57" s="28">
        <f t="shared" si="23"/>
        <v>0</v>
      </c>
      <c r="AO57" s="28">
        <f>(IF(B57=$J$71,1,0)*IF($F57=($A$7-10),1,0)+IF(B57=$J$73,1,0)*IF($F57=($A$7-11),1,0)+IF(B57=$J$75,1,0)*IF($F57=($A$7-12),1,0)+IF(B57=$J$77,1,0)*IF($F57=($A$7-13),1,0)+IF(B57=$J$79,1,0)*IF($F57=($A$7-14),1,0))*(IF($G57="F",1,0)+IF($G57="M",1,0))</f>
        <v>0</v>
      </c>
      <c r="AP57" s="28">
        <f t="shared" si="24"/>
        <v>0</v>
      </c>
      <c r="AQ57" s="51">
        <f>AR57+AS57+AT57+IF(C57="",1,0)</f>
        <v>1</v>
      </c>
      <c r="AR57" s="51">
        <f>(IF(C57=$C$69,1,0)*IF($F57=($A$7-8),1,0)+IF(C57=$C$69,1,0)*IF($F57=($A$7-9),1,0)+IF(C57=$C$70,1,0)*IF($F57=($A$7-10),1,0)+IF(C57=$C$70,1,0)*IF($F57=($A$7-11),1,0)+IF(C57=$C$71,1,0)*IF($F57=($A$7-12),1,0)+IF(C57=$C$71,1,0)*IF($F57=($A$7-13),1,0)+IF(C57=$C$72,1,0)*IF($F57=($A$7-14),1,0)+IF(C57=$C$72,1,0)*IF($F57=($A$7-15),1,0)+IF(C57=$C$73,1,0)*IF($F57=($A$7-16),1,0)+IF(C57=$C$74,1,0)*IF($F57=($A$7-17),1,0)+IF(C57=$C$74,1,0)*IF($F57=($A$7-18),1,0)+IF(C57=$C$75,1,0)*IF($F57&lt;($A$7-18),1,0))*(IF($G57="F",1,0)+IF($G57="M",1,0))</f>
        <v>0</v>
      </c>
      <c r="AS57" s="52">
        <f>(IF(C57=$C$76,1,0)*IF($F57=($A$7-10),1,0)+IF(C57=$C$76,1,0)*IF($F57=($A$7-11),1,0)+IF(C57=$C$77,1,0)*IF($F57=($A$7-12),1,0)+IF(C57=$C$77,1,0)*IF($F57=($A$7-13),1,0)+IF(C57=$C$78,1,0)*IF($F57=($A$7-14),1,0)+IF(C57=$C$78,1,0)*IF($F57=($A$7-15),1,0)+IF(C57=$C$79,1,0)*IF($F57=($A$7-16),1,0)+IF(C57=$C$80,1,0)*IF($F57=($A$7-17),1,0)+IF(C57=$C$80,1,0)*IF($F57=($A$7-18),1,0)+IF(C57=$C$81,1,0)*IF($F57&lt;($A$7-18),1,0))*(IF($G57="F",1,0)+IF($G57="M",1,0))</f>
        <v>0</v>
      </c>
      <c r="AT57" s="52">
        <f>(IF(C57=$C$82,1,0)*IF($F57=($A$7-10),1,0)+IF(C57=$C$82,1,0)*IF($F57=($A$7-11),1,0)+IF(C57=$C$83,1,0)*IF($F57=($A$7-12),1,0)+IF(C57=$C$83,1,0)*IF($F57=($A$7-13),1,0)+IF(C57=$C$84,1,0)*IF($F57=($A$7-14),1,0)+IF(C57=$C$84,1,0)*IF($F57=($A$7-15),1,0)+IF(C57=$C$85,1,0)*IF($F57=($A$7-16),1,0)+IF(C57=$C$86,1,0)*IF($F57=($A$7-17),1,0)+IF(C57=$C$86,1,0)*IF($F57=($A$7-18),1,0)+IF(C57=$C$87,1,0)*IF($F57&lt;($A$7-18),1,0))*(IF($G57="F",1,0)+IF($G57="M",1,0))</f>
        <v>0</v>
      </c>
      <c r="AU57" s="56">
        <f>IF(C57=C$69,1,0)+IF(C57=C$70,1,0)+IF(C57=C$71,1,0)+IF(C57=C$72,1,0)+IF(C57=C$73,1,0)+IF(C57=C$74,1,0)+IF(C57=C$75,1,0)+(SUM(W57:AD57))</f>
        <v>0</v>
      </c>
      <c r="AV57" s="18">
        <f t="shared" si="16"/>
        <v>0</v>
      </c>
    </row>
    <row r="58" spans="1:48" ht="21.6" customHeight="1" x14ac:dyDescent="0.3">
      <c r="A58" s="16">
        <v>51</v>
      </c>
      <c r="B58" s="24"/>
      <c r="C58" s="24"/>
      <c r="D58" s="80"/>
      <c r="E58" s="81"/>
      <c r="F58" s="2"/>
      <c r="G58" s="2"/>
      <c r="H58" s="2"/>
      <c r="I58" s="22"/>
      <c r="J58" s="3"/>
      <c r="K58" s="4"/>
      <c r="L58" s="46"/>
      <c r="M58" s="4"/>
      <c r="P58" s="27">
        <f t="shared" si="0"/>
        <v>1</v>
      </c>
      <c r="Q58" s="36">
        <f>R58+V58+AF58+AJ58+AK58</f>
        <v>1</v>
      </c>
      <c r="R58" s="26">
        <f t="shared" si="1"/>
        <v>1</v>
      </c>
      <c r="S58" s="26">
        <f t="shared" si="2"/>
        <v>0</v>
      </c>
      <c r="T58" s="26">
        <f t="shared" si="3"/>
        <v>0</v>
      </c>
      <c r="U58" s="26">
        <f t="shared" si="4"/>
        <v>0</v>
      </c>
      <c r="V58" s="39">
        <f t="shared" si="5"/>
        <v>0</v>
      </c>
      <c r="W58" s="39">
        <f t="shared" si="6"/>
        <v>0</v>
      </c>
      <c r="X58" s="39">
        <f t="shared" si="7"/>
        <v>0</v>
      </c>
      <c r="Y58" s="39">
        <f t="shared" si="8"/>
        <v>0</v>
      </c>
      <c r="Z58" s="39">
        <f t="shared" si="9"/>
        <v>0</v>
      </c>
      <c r="AA58" s="39">
        <f t="shared" si="10"/>
        <v>0</v>
      </c>
      <c r="AB58" s="39">
        <f t="shared" si="11"/>
        <v>0</v>
      </c>
      <c r="AC58" s="41">
        <f t="shared" si="12"/>
        <v>0</v>
      </c>
      <c r="AD58" s="41">
        <f t="shared" si="13"/>
        <v>0</v>
      </c>
      <c r="AE58" s="41">
        <f t="shared" si="14"/>
        <v>0</v>
      </c>
      <c r="AF58" s="59">
        <f t="shared" si="15"/>
        <v>0</v>
      </c>
      <c r="AG58" s="42">
        <f t="shared" si="17"/>
        <v>0</v>
      </c>
      <c r="AH58" s="42">
        <f t="shared" si="18"/>
        <v>0</v>
      </c>
      <c r="AI58" s="42">
        <f t="shared" si="19"/>
        <v>0</v>
      </c>
      <c r="AJ58" s="42">
        <f t="shared" si="20"/>
        <v>0</v>
      </c>
      <c r="AK58" s="42">
        <f t="shared" si="21"/>
        <v>0</v>
      </c>
      <c r="AL58" s="28">
        <f>AM58+AN58+AO58+AP58+IF(B58="",1,0)</f>
        <v>1</v>
      </c>
      <c r="AM58" s="28">
        <f t="shared" si="22"/>
        <v>0</v>
      </c>
      <c r="AN58" s="28">
        <f t="shared" si="23"/>
        <v>0</v>
      </c>
      <c r="AO58" s="28">
        <f>(IF(B58=$J$71,1,0)*IF($F58=($A$7-10),1,0)+IF(B58=$J$73,1,0)*IF($F58=($A$7-11),1,0)+IF(B58=$J$75,1,0)*IF($F58=($A$7-12),1,0)+IF(B58=$J$77,1,0)*IF($F58=($A$7-13),1,0)+IF(B58=$J$79,1,0)*IF($F58=($A$7-14),1,0))*(IF($G58="F",1,0)+IF($G58="M",1,0))</f>
        <v>0</v>
      </c>
      <c r="AP58" s="28">
        <f t="shared" si="24"/>
        <v>0</v>
      </c>
      <c r="AQ58" s="51">
        <f>AR58+AS58+AT58+IF(C58="",1,0)</f>
        <v>1</v>
      </c>
      <c r="AR58" s="51">
        <f>(IF(C58=$C$69,1,0)*IF($F58=($A$7-8),1,0)+IF(C58=$C$69,1,0)*IF($F58=($A$7-9),1,0)+IF(C58=$C$70,1,0)*IF($F58=($A$7-10),1,0)+IF(C58=$C$70,1,0)*IF($F58=($A$7-11),1,0)+IF(C58=$C$71,1,0)*IF($F58=($A$7-12),1,0)+IF(C58=$C$71,1,0)*IF($F58=($A$7-13),1,0)+IF(C58=$C$72,1,0)*IF($F58=($A$7-14),1,0)+IF(C58=$C$72,1,0)*IF($F58=($A$7-15),1,0)+IF(C58=$C$73,1,0)*IF($F58=($A$7-16),1,0)+IF(C58=$C$74,1,0)*IF($F58=($A$7-17),1,0)+IF(C58=$C$74,1,0)*IF($F58=($A$7-18),1,0)+IF(C58=$C$75,1,0)*IF($F58&lt;($A$7-18),1,0))*(IF($G58="F",1,0)+IF($G58="M",1,0))</f>
        <v>0</v>
      </c>
      <c r="AS58" s="52">
        <f>(IF(C58=$C$76,1,0)*IF($F58=($A$7-10),1,0)+IF(C58=$C$76,1,0)*IF($F58=($A$7-11),1,0)+IF(C58=$C$77,1,0)*IF($F58=($A$7-12),1,0)+IF(C58=$C$77,1,0)*IF($F58=($A$7-13),1,0)+IF(C58=$C$78,1,0)*IF($F58=($A$7-14),1,0)+IF(C58=$C$78,1,0)*IF($F58=($A$7-15),1,0)+IF(C58=$C$79,1,0)*IF($F58=($A$7-16),1,0)+IF(C58=$C$80,1,0)*IF($F58=($A$7-17),1,0)+IF(C58=$C$80,1,0)*IF($F58=($A$7-18),1,0)+IF(C58=$C$81,1,0)*IF($F58&lt;($A$7-18),1,0))*(IF($G58="F",1,0)+IF($G58="M",1,0))</f>
        <v>0</v>
      </c>
      <c r="AT58" s="52">
        <f>(IF(C58=$C$82,1,0)*IF($F58=($A$7-10),1,0)+IF(C58=$C$82,1,0)*IF($F58=($A$7-11),1,0)+IF(C58=$C$83,1,0)*IF($F58=($A$7-12),1,0)+IF(C58=$C$83,1,0)*IF($F58=($A$7-13),1,0)+IF(C58=$C$84,1,0)*IF($F58=($A$7-14),1,0)+IF(C58=$C$84,1,0)*IF($F58=($A$7-15),1,0)+IF(C58=$C$85,1,0)*IF($F58=($A$7-16),1,0)+IF(C58=$C$86,1,0)*IF($F58=($A$7-17),1,0)+IF(C58=$C$86,1,0)*IF($F58=($A$7-18),1,0)+IF(C58=$C$87,1,0)*IF($F58&lt;($A$7-18),1,0))*(IF($G58="F",1,0)+IF($G58="M",1,0))</f>
        <v>0</v>
      </c>
      <c r="AU58" s="56">
        <f>IF(C58=C$69,1,0)+IF(C58=C$70,1,0)+IF(C58=C$71,1,0)+IF(C58=C$72,1,0)+IF(C58=C$73,1,0)+IF(C58=C$74,1,0)+IF(C58=C$75,1,0)+(SUM(W58:AD58))</f>
        <v>0</v>
      </c>
      <c r="AV58" s="18">
        <f t="shared" si="16"/>
        <v>0</v>
      </c>
    </row>
    <row r="59" spans="1:48" ht="21.6" customHeight="1" x14ac:dyDescent="0.3">
      <c r="A59" s="16">
        <v>52</v>
      </c>
      <c r="B59" s="24"/>
      <c r="C59" s="24"/>
      <c r="D59" s="80"/>
      <c r="E59" s="81"/>
      <c r="F59" s="2"/>
      <c r="G59" s="2"/>
      <c r="H59" s="2"/>
      <c r="I59" s="22"/>
      <c r="J59" s="3"/>
      <c r="K59" s="4"/>
      <c r="L59" s="46"/>
      <c r="M59" s="4"/>
      <c r="P59" s="27">
        <f t="shared" si="0"/>
        <v>1</v>
      </c>
      <c r="Q59" s="36">
        <f>R59+V59+AF59+AJ59+AK59</f>
        <v>1</v>
      </c>
      <c r="R59" s="26">
        <f t="shared" si="1"/>
        <v>1</v>
      </c>
      <c r="S59" s="26">
        <f t="shared" si="2"/>
        <v>0</v>
      </c>
      <c r="T59" s="26">
        <f t="shared" si="3"/>
        <v>0</v>
      </c>
      <c r="U59" s="26">
        <f t="shared" si="4"/>
        <v>0</v>
      </c>
      <c r="V59" s="39">
        <f t="shared" si="5"/>
        <v>0</v>
      </c>
      <c r="W59" s="39">
        <f t="shared" si="6"/>
        <v>0</v>
      </c>
      <c r="X59" s="39">
        <f t="shared" si="7"/>
        <v>0</v>
      </c>
      <c r="Y59" s="39">
        <f t="shared" si="8"/>
        <v>0</v>
      </c>
      <c r="Z59" s="39">
        <f t="shared" si="9"/>
        <v>0</v>
      </c>
      <c r="AA59" s="39">
        <f t="shared" si="10"/>
        <v>0</v>
      </c>
      <c r="AB59" s="39">
        <f t="shared" si="11"/>
        <v>0</v>
      </c>
      <c r="AC59" s="41">
        <f t="shared" si="12"/>
        <v>0</v>
      </c>
      <c r="AD59" s="41">
        <f t="shared" si="13"/>
        <v>0</v>
      </c>
      <c r="AE59" s="41">
        <f t="shared" si="14"/>
        <v>0</v>
      </c>
      <c r="AF59" s="59">
        <f t="shared" si="15"/>
        <v>0</v>
      </c>
      <c r="AG59" s="42">
        <f t="shared" si="17"/>
        <v>0</v>
      </c>
      <c r="AH59" s="42">
        <f t="shared" si="18"/>
        <v>0</v>
      </c>
      <c r="AI59" s="42">
        <f t="shared" si="19"/>
        <v>0</v>
      </c>
      <c r="AJ59" s="42">
        <f t="shared" si="20"/>
        <v>0</v>
      </c>
      <c r="AK59" s="42">
        <f t="shared" si="21"/>
        <v>0</v>
      </c>
      <c r="AL59" s="28">
        <f>AM59+AN59+AO59+AP59+IF(B59="",1,0)</f>
        <v>1</v>
      </c>
      <c r="AM59" s="28">
        <f t="shared" si="22"/>
        <v>0</v>
      </c>
      <c r="AN59" s="28">
        <f t="shared" si="23"/>
        <v>0</v>
      </c>
      <c r="AO59" s="28">
        <f>(IF(B59=$J$71,1,0)*IF($F59=($A$7-10),1,0)+IF(B59=$J$73,1,0)*IF($F59=($A$7-11),1,0)+IF(B59=$J$75,1,0)*IF($F59=($A$7-12),1,0)+IF(B59=$J$77,1,0)*IF($F59=($A$7-13),1,0)+IF(B59=$J$79,1,0)*IF($F59=($A$7-14),1,0))*(IF($G59="F",1,0)+IF($G59="M",1,0))</f>
        <v>0</v>
      </c>
      <c r="AP59" s="28">
        <f t="shared" si="24"/>
        <v>0</v>
      </c>
      <c r="AQ59" s="51">
        <f>AR59+AS59+AT59+IF(C59="",1,0)</f>
        <v>1</v>
      </c>
      <c r="AR59" s="51">
        <f>(IF(C59=$C$69,1,0)*IF($F59=($A$7-8),1,0)+IF(C59=$C$69,1,0)*IF($F59=($A$7-9),1,0)+IF(C59=$C$70,1,0)*IF($F59=($A$7-10),1,0)+IF(C59=$C$70,1,0)*IF($F59=($A$7-11),1,0)+IF(C59=$C$71,1,0)*IF($F59=($A$7-12),1,0)+IF(C59=$C$71,1,0)*IF($F59=($A$7-13),1,0)+IF(C59=$C$72,1,0)*IF($F59=($A$7-14),1,0)+IF(C59=$C$72,1,0)*IF($F59=($A$7-15),1,0)+IF(C59=$C$73,1,0)*IF($F59=($A$7-16),1,0)+IF(C59=$C$74,1,0)*IF($F59=($A$7-17),1,0)+IF(C59=$C$74,1,0)*IF($F59=($A$7-18),1,0)+IF(C59=$C$75,1,0)*IF($F59&lt;($A$7-18),1,0))*(IF($G59="F",1,0)+IF($G59="M",1,0))</f>
        <v>0</v>
      </c>
      <c r="AS59" s="52">
        <f>(IF(C59=$C$76,1,0)*IF($F59=($A$7-10),1,0)+IF(C59=$C$76,1,0)*IF($F59=($A$7-11),1,0)+IF(C59=$C$77,1,0)*IF($F59=($A$7-12),1,0)+IF(C59=$C$77,1,0)*IF($F59=($A$7-13),1,0)+IF(C59=$C$78,1,0)*IF($F59=($A$7-14),1,0)+IF(C59=$C$78,1,0)*IF($F59=($A$7-15),1,0)+IF(C59=$C$79,1,0)*IF($F59=($A$7-16),1,0)+IF(C59=$C$80,1,0)*IF($F59=($A$7-17),1,0)+IF(C59=$C$80,1,0)*IF($F59=($A$7-18),1,0)+IF(C59=$C$81,1,0)*IF($F59&lt;($A$7-18),1,0))*(IF($G59="F",1,0)+IF($G59="M",1,0))</f>
        <v>0</v>
      </c>
      <c r="AT59" s="52">
        <f>(IF(C59=$C$82,1,0)*IF($F59=($A$7-10),1,0)+IF(C59=$C$82,1,0)*IF($F59=($A$7-11),1,0)+IF(C59=$C$83,1,0)*IF($F59=($A$7-12),1,0)+IF(C59=$C$83,1,0)*IF($F59=($A$7-13),1,0)+IF(C59=$C$84,1,0)*IF($F59=($A$7-14),1,0)+IF(C59=$C$84,1,0)*IF($F59=($A$7-15),1,0)+IF(C59=$C$85,1,0)*IF($F59=($A$7-16),1,0)+IF(C59=$C$86,1,0)*IF($F59=($A$7-17),1,0)+IF(C59=$C$86,1,0)*IF($F59=($A$7-18),1,0)+IF(C59=$C$87,1,0)*IF($F59&lt;($A$7-18),1,0))*(IF($G59="F",1,0)+IF($G59="M",1,0))</f>
        <v>0</v>
      </c>
      <c r="AU59" s="56">
        <f>IF(C59=C$69,1,0)+IF(C59=C$70,1,0)+IF(C59=C$71,1,0)+IF(C59=C$72,1,0)+IF(C59=C$73,1,0)+IF(C59=C$74,1,0)+IF(C59=C$75,1,0)+(SUM(W59:AD59))</f>
        <v>0</v>
      </c>
      <c r="AV59" s="18">
        <f t="shared" si="16"/>
        <v>0</v>
      </c>
    </row>
    <row r="60" spans="1:48" ht="21.6" customHeight="1" x14ac:dyDescent="0.3">
      <c r="A60" s="16">
        <v>53</v>
      </c>
      <c r="B60" s="24"/>
      <c r="C60" s="24"/>
      <c r="D60" s="80"/>
      <c r="E60" s="81"/>
      <c r="F60" s="2"/>
      <c r="G60" s="2"/>
      <c r="H60" s="2"/>
      <c r="I60" s="22"/>
      <c r="J60" s="3"/>
      <c r="K60" s="4"/>
      <c r="L60" s="46"/>
      <c r="M60" s="4"/>
      <c r="P60" s="27">
        <f t="shared" si="0"/>
        <v>1</v>
      </c>
      <c r="Q60" s="36">
        <f>R60+V60+AF60+AJ60+AK60</f>
        <v>1</v>
      </c>
      <c r="R60" s="26">
        <f t="shared" si="1"/>
        <v>1</v>
      </c>
      <c r="S60" s="26">
        <f t="shared" si="2"/>
        <v>0</v>
      </c>
      <c r="T60" s="26">
        <f t="shared" si="3"/>
        <v>0</v>
      </c>
      <c r="U60" s="26">
        <f t="shared" si="4"/>
        <v>0</v>
      </c>
      <c r="V60" s="39">
        <f t="shared" si="5"/>
        <v>0</v>
      </c>
      <c r="W60" s="39">
        <f t="shared" si="6"/>
        <v>0</v>
      </c>
      <c r="X60" s="39">
        <f t="shared" si="7"/>
        <v>0</v>
      </c>
      <c r="Y60" s="39">
        <f t="shared" si="8"/>
        <v>0</v>
      </c>
      <c r="Z60" s="39">
        <f t="shared" si="9"/>
        <v>0</v>
      </c>
      <c r="AA60" s="39">
        <f t="shared" si="10"/>
        <v>0</v>
      </c>
      <c r="AB60" s="39">
        <f t="shared" si="11"/>
        <v>0</v>
      </c>
      <c r="AC60" s="41">
        <f t="shared" si="12"/>
        <v>0</v>
      </c>
      <c r="AD60" s="41">
        <f t="shared" si="13"/>
        <v>0</v>
      </c>
      <c r="AE60" s="41">
        <f t="shared" si="14"/>
        <v>0</v>
      </c>
      <c r="AF60" s="59">
        <f t="shared" si="15"/>
        <v>0</v>
      </c>
      <c r="AG60" s="42">
        <f t="shared" si="17"/>
        <v>0</v>
      </c>
      <c r="AH60" s="42">
        <f t="shared" si="18"/>
        <v>0</v>
      </c>
      <c r="AI60" s="42">
        <f t="shared" si="19"/>
        <v>0</v>
      </c>
      <c r="AJ60" s="42">
        <f t="shared" si="20"/>
        <v>0</v>
      </c>
      <c r="AK60" s="42">
        <f t="shared" si="21"/>
        <v>0</v>
      </c>
      <c r="AL60" s="28">
        <f>AM60+AN60+AO60+AP60+IF(B60="",1,0)</f>
        <v>1</v>
      </c>
      <c r="AM60" s="28">
        <f t="shared" si="22"/>
        <v>0</v>
      </c>
      <c r="AN60" s="28">
        <f t="shared" si="23"/>
        <v>0</v>
      </c>
      <c r="AO60" s="28">
        <f>(IF(B60=$J$71,1,0)*IF($F60=($A$7-10),1,0)+IF(B60=$J$73,1,0)*IF($F60=($A$7-11),1,0)+IF(B60=$J$75,1,0)*IF($F60=($A$7-12),1,0)+IF(B60=$J$77,1,0)*IF($F60=($A$7-13),1,0)+IF(B60=$J$79,1,0)*IF($F60=($A$7-14),1,0))*(IF($G60="F",1,0)+IF($G60="M",1,0))</f>
        <v>0</v>
      </c>
      <c r="AP60" s="28">
        <f t="shared" si="24"/>
        <v>0</v>
      </c>
      <c r="AQ60" s="51">
        <f>AR60+AS60+AT60+IF(C60="",1,0)</f>
        <v>1</v>
      </c>
      <c r="AR60" s="51">
        <f>(IF(C60=$C$69,1,0)*IF($F60=($A$7-8),1,0)+IF(C60=$C$69,1,0)*IF($F60=($A$7-9),1,0)+IF(C60=$C$70,1,0)*IF($F60=($A$7-10),1,0)+IF(C60=$C$70,1,0)*IF($F60=($A$7-11),1,0)+IF(C60=$C$71,1,0)*IF($F60=($A$7-12),1,0)+IF(C60=$C$71,1,0)*IF($F60=($A$7-13),1,0)+IF(C60=$C$72,1,0)*IF($F60=($A$7-14),1,0)+IF(C60=$C$72,1,0)*IF($F60=($A$7-15),1,0)+IF(C60=$C$73,1,0)*IF($F60=($A$7-16),1,0)+IF(C60=$C$74,1,0)*IF($F60=($A$7-17),1,0)+IF(C60=$C$74,1,0)*IF($F60=($A$7-18),1,0)+IF(C60=$C$75,1,0)*IF($F60&lt;($A$7-18),1,0))*(IF($G60="F",1,0)+IF($G60="M",1,0))</f>
        <v>0</v>
      </c>
      <c r="AS60" s="52">
        <f>(IF(C60=$C$76,1,0)*IF($F60=($A$7-10),1,0)+IF(C60=$C$76,1,0)*IF($F60=($A$7-11),1,0)+IF(C60=$C$77,1,0)*IF($F60=($A$7-12),1,0)+IF(C60=$C$77,1,0)*IF($F60=($A$7-13),1,0)+IF(C60=$C$78,1,0)*IF($F60=($A$7-14),1,0)+IF(C60=$C$78,1,0)*IF($F60=($A$7-15),1,0)+IF(C60=$C$79,1,0)*IF($F60=($A$7-16),1,0)+IF(C60=$C$80,1,0)*IF($F60=($A$7-17),1,0)+IF(C60=$C$80,1,0)*IF($F60=($A$7-18),1,0)+IF(C60=$C$81,1,0)*IF($F60&lt;($A$7-18),1,0))*(IF($G60="F",1,0)+IF($G60="M",1,0))</f>
        <v>0</v>
      </c>
      <c r="AT60" s="52">
        <f>(IF(C60=$C$82,1,0)*IF($F60=($A$7-10),1,0)+IF(C60=$C$82,1,0)*IF($F60=($A$7-11),1,0)+IF(C60=$C$83,1,0)*IF($F60=($A$7-12),1,0)+IF(C60=$C$83,1,0)*IF($F60=($A$7-13),1,0)+IF(C60=$C$84,1,0)*IF($F60=($A$7-14),1,0)+IF(C60=$C$84,1,0)*IF($F60=($A$7-15),1,0)+IF(C60=$C$85,1,0)*IF($F60=($A$7-16),1,0)+IF(C60=$C$86,1,0)*IF($F60=($A$7-17),1,0)+IF(C60=$C$86,1,0)*IF($F60=($A$7-18),1,0)+IF(C60=$C$87,1,0)*IF($F60&lt;($A$7-18),1,0))*(IF($G60="F",1,0)+IF($G60="M",1,0))</f>
        <v>0</v>
      </c>
      <c r="AU60" s="56">
        <f>IF(C60=C$69,1,0)+IF(C60=C$70,1,0)+IF(C60=C$71,1,0)+IF(C60=C$72,1,0)+IF(C60=C$73,1,0)+IF(C60=C$74,1,0)+IF(C60=C$75,1,0)+(SUM(W60:AD60))</f>
        <v>0</v>
      </c>
      <c r="AV60" s="18">
        <f t="shared" si="16"/>
        <v>0</v>
      </c>
    </row>
    <row r="61" spans="1:48" ht="21.6" customHeight="1" x14ac:dyDescent="0.3">
      <c r="A61" s="16">
        <v>54</v>
      </c>
      <c r="B61" s="24"/>
      <c r="C61" s="24"/>
      <c r="D61" s="80"/>
      <c r="E61" s="81"/>
      <c r="F61" s="2"/>
      <c r="G61" s="2"/>
      <c r="H61" s="2"/>
      <c r="I61" s="22"/>
      <c r="J61" s="3"/>
      <c r="K61" s="4"/>
      <c r="L61" s="46"/>
      <c r="M61" s="4"/>
      <c r="P61" s="27">
        <f t="shared" si="0"/>
        <v>1</v>
      </c>
      <c r="Q61" s="36">
        <f>R61+V61+AF61+AJ61+AK61</f>
        <v>1</v>
      </c>
      <c r="R61" s="26">
        <f t="shared" si="1"/>
        <v>1</v>
      </c>
      <c r="S61" s="26">
        <f t="shared" si="2"/>
        <v>0</v>
      </c>
      <c r="T61" s="26">
        <f t="shared" si="3"/>
        <v>0</v>
      </c>
      <c r="U61" s="26">
        <f t="shared" si="4"/>
        <v>0</v>
      </c>
      <c r="V61" s="39">
        <f t="shared" si="5"/>
        <v>0</v>
      </c>
      <c r="W61" s="39">
        <f t="shared" si="6"/>
        <v>0</v>
      </c>
      <c r="X61" s="39">
        <f t="shared" si="7"/>
        <v>0</v>
      </c>
      <c r="Y61" s="39">
        <f t="shared" si="8"/>
        <v>0</v>
      </c>
      <c r="Z61" s="39">
        <f t="shared" si="9"/>
        <v>0</v>
      </c>
      <c r="AA61" s="39">
        <f t="shared" si="10"/>
        <v>0</v>
      </c>
      <c r="AB61" s="39">
        <f t="shared" si="11"/>
        <v>0</v>
      </c>
      <c r="AC61" s="41">
        <f t="shared" si="12"/>
        <v>0</v>
      </c>
      <c r="AD61" s="41">
        <f t="shared" si="13"/>
        <v>0</v>
      </c>
      <c r="AE61" s="41">
        <f t="shared" si="14"/>
        <v>0</v>
      </c>
      <c r="AF61" s="59">
        <f t="shared" si="15"/>
        <v>0</v>
      </c>
      <c r="AG61" s="42">
        <f t="shared" si="17"/>
        <v>0</v>
      </c>
      <c r="AH61" s="42">
        <f t="shared" si="18"/>
        <v>0</v>
      </c>
      <c r="AI61" s="42">
        <f t="shared" si="19"/>
        <v>0</v>
      </c>
      <c r="AJ61" s="42">
        <f t="shared" si="20"/>
        <v>0</v>
      </c>
      <c r="AK61" s="42">
        <f t="shared" si="21"/>
        <v>0</v>
      </c>
      <c r="AL61" s="28">
        <f>AM61+AN61+AO61+AP61+IF(B61="",1,0)</f>
        <v>1</v>
      </c>
      <c r="AM61" s="28">
        <f t="shared" si="22"/>
        <v>0</v>
      </c>
      <c r="AN61" s="28">
        <f t="shared" si="23"/>
        <v>0</v>
      </c>
      <c r="AO61" s="28">
        <f>(IF(B61=$J$71,1,0)*IF($F61=($A$7-10),1,0)+IF(B61=$J$73,1,0)*IF($F61=($A$7-11),1,0)+IF(B61=$J$75,1,0)*IF($F61=($A$7-12),1,0)+IF(B61=$J$77,1,0)*IF($F61=($A$7-13),1,0)+IF(B61=$J$79,1,0)*IF($F61=($A$7-14),1,0))*(IF($G61="F",1,0)+IF($G61="M",1,0))</f>
        <v>0</v>
      </c>
      <c r="AP61" s="28">
        <f t="shared" si="24"/>
        <v>0</v>
      </c>
      <c r="AQ61" s="51">
        <f>AR61+AS61+AT61+IF(C61="",1,0)</f>
        <v>1</v>
      </c>
      <c r="AR61" s="51">
        <f>(IF(C61=$C$69,1,0)*IF($F61=($A$7-8),1,0)+IF(C61=$C$69,1,0)*IF($F61=($A$7-9),1,0)+IF(C61=$C$70,1,0)*IF($F61=($A$7-10),1,0)+IF(C61=$C$70,1,0)*IF($F61=($A$7-11),1,0)+IF(C61=$C$71,1,0)*IF($F61=($A$7-12),1,0)+IF(C61=$C$71,1,0)*IF($F61=($A$7-13),1,0)+IF(C61=$C$72,1,0)*IF($F61=($A$7-14),1,0)+IF(C61=$C$72,1,0)*IF($F61=($A$7-15),1,0)+IF(C61=$C$73,1,0)*IF($F61=($A$7-16),1,0)+IF(C61=$C$74,1,0)*IF($F61=($A$7-17),1,0)+IF(C61=$C$74,1,0)*IF($F61=($A$7-18),1,0)+IF(C61=$C$75,1,0)*IF($F61&lt;($A$7-18),1,0))*(IF($G61="F",1,0)+IF($G61="M",1,0))</f>
        <v>0</v>
      </c>
      <c r="AS61" s="52">
        <f>(IF(C61=$C$76,1,0)*IF($F61=($A$7-10),1,0)+IF(C61=$C$76,1,0)*IF($F61=($A$7-11),1,0)+IF(C61=$C$77,1,0)*IF($F61=($A$7-12),1,0)+IF(C61=$C$77,1,0)*IF($F61=($A$7-13),1,0)+IF(C61=$C$78,1,0)*IF($F61=($A$7-14),1,0)+IF(C61=$C$78,1,0)*IF($F61=($A$7-15),1,0)+IF(C61=$C$79,1,0)*IF($F61=($A$7-16),1,0)+IF(C61=$C$80,1,0)*IF($F61=($A$7-17),1,0)+IF(C61=$C$80,1,0)*IF($F61=($A$7-18),1,0)+IF(C61=$C$81,1,0)*IF($F61&lt;($A$7-18),1,0))*(IF($G61="F",1,0)+IF($G61="M",1,0))</f>
        <v>0</v>
      </c>
      <c r="AT61" s="52">
        <f>(IF(C61=$C$82,1,0)*IF($F61=($A$7-10),1,0)+IF(C61=$C$82,1,0)*IF($F61=($A$7-11),1,0)+IF(C61=$C$83,1,0)*IF($F61=($A$7-12),1,0)+IF(C61=$C$83,1,0)*IF($F61=($A$7-13),1,0)+IF(C61=$C$84,1,0)*IF($F61=($A$7-14),1,0)+IF(C61=$C$84,1,0)*IF($F61=($A$7-15),1,0)+IF(C61=$C$85,1,0)*IF($F61=($A$7-16),1,0)+IF(C61=$C$86,1,0)*IF($F61=($A$7-17),1,0)+IF(C61=$C$86,1,0)*IF($F61=($A$7-18),1,0)+IF(C61=$C$87,1,0)*IF($F61&lt;($A$7-18),1,0))*(IF($G61="F",1,0)+IF($G61="M",1,0))</f>
        <v>0</v>
      </c>
      <c r="AU61" s="56">
        <f>IF(C61=C$69,1,0)+IF(C61=C$70,1,0)+IF(C61=C$71,1,0)+IF(C61=C$72,1,0)+IF(C61=C$73,1,0)+IF(C61=C$74,1,0)+IF(C61=C$75,1,0)+(SUM(W61:AD61))</f>
        <v>0</v>
      </c>
      <c r="AV61" s="18">
        <f t="shared" si="16"/>
        <v>0</v>
      </c>
    </row>
    <row r="62" spans="1:48" ht="21.6" customHeight="1" x14ac:dyDescent="0.3">
      <c r="A62" s="16">
        <v>55</v>
      </c>
      <c r="B62" s="24"/>
      <c r="C62" s="24"/>
      <c r="D62" s="80"/>
      <c r="E62" s="81"/>
      <c r="F62" s="2"/>
      <c r="G62" s="2"/>
      <c r="H62" s="2"/>
      <c r="I62" s="22"/>
      <c r="J62" s="3"/>
      <c r="K62" s="4"/>
      <c r="L62" s="46"/>
      <c r="M62" s="4"/>
      <c r="P62" s="27">
        <f t="shared" si="0"/>
        <v>1</v>
      </c>
      <c r="Q62" s="36">
        <f>R62+V62+AF62+AJ62+AK62</f>
        <v>1</v>
      </c>
      <c r="R62" s="26">
        <f t="shared" si="1"/>
        <v>1</v>
      </c>
      <c r="S62" s="26">
        <f t="shared" si="2"/>
        <v>0</v>
      </c>
      <c r="T62" s="26">
        <f t="shared" si="3"/>
        <v>0</v>
      </c>
      <c r="U62" s="26">
        <f t="shared" si="4"/>
        <v>0</v>
      </c>
      <c r="V62" s="39">
        <f t="shared" si="5"/>
        <v>0</v>
      </c>
      <c r="W62" s="39">
        <f t="shared" si="6"/>
        <v>0</v>
      </c>
      <c r="X62" s="39">
        <f t="shared" si="7"/>
        <v>0</v>
      </c>
      <c r="Y62" s="39">
        <f t="shared" si="8"/>
        <v>0</v>
      </c>
      <c r="Z62" s="39">
        <f t="shared" si="9"/>
        <v>0</v>
      </c>
      <c r="AA62" s="39">
        <f t="shared" si="10"/>
        <v>0</v>
      </c>
      <c r="AB62" s="39">
        <f t="shared" si="11"/>
        <v>0</v>
      </c>
      <c r="AC62" s="41">
        <f t="shared" si="12"/>
        <v>0</v>
      </c>
      <c r="AD62" s="41">
        <f t="shared" si="13"/>
        <v>0</v>
      </c>
      <c r="AE62" s="41">
        <f t="shared" si="14"/>
        <v>0</v>
      </c>
      <c r="AF62" s="59">
        <f t="shared" si="15"/>
        <v>0</v>
      </c>
      <c r="AG62" s="42">
        <f t="shared" si="17"/>
        <v>0</v>
      </c>
      <c r="AH62" s="42">
        <f t="shared" si="18"/>
        <v>0</v>
      </c>
      <c r="AI62" s="42">
        <f t="shared" si="19"/>
        <v>0</v>
      </c>
      <c r="AJ62" s="42">
        <f t="shared" si="20"/>
        <v>0</v>
      </c>
      <c r="AK62" s="42">
        <f t="shared" si="21"/>
        <v>0</v>
      </c>
      <c r="AL62" s="28">
        <f>AM62+AN62+AO62+AP62+IF(B62="",1,0)</f>
        <v>1</v>
      </c>
      <c r="AM62" s="28">
        <f t="shared" si="22"/>
        <v>0</v>
      </c>
      <c r="AN62" s="28">
        <f t="shared" si="23"/>
        <v>0</v>
      </c>
      <c r="AO62" s="28">
        <f>(IF(B62=$J$71,1,0)*IF($F62=($A$7-10),1,0)+IF(B62=$J$73,1,0)*IF($F62=($A$7-11),1,0)+IF(B62=$J$75,1,0)*IF($F62=($A$7-12),1,0)+IF(B62=$J$77,1,0)*IF($F62=($A$7-13),1,0)+IF(B62=$J$79,1,0)*IF($F62=($A$7-14),1,0))*(IF($G62="F",1,0)+IF($G62="M",1,0))</f>
        <v>0</v>
      </c>
      <c r="AP62" s="28">
        <f t="shared" si="24"/>
        <v>0</v>
      </c>
      <c r="AQ62" s="51">
        <f>AR62+AS62+AT62+IF(C62="",1,0)</f>
        <v>1</v>
      </c>
      <c r="AR62" s="51">
        <f>(IF(C62=$C$69,1,0)*IF($F62=($A$7-8),1,0)+IF(C62=$C$69,1,0)*IF($F62=($A$7-9),1,0)+IF(C62=$C$70,1,0)*IF($F62=($A$7-10),1,0)+IF(C62=$C$70,1,0)*IF($F62=($A$7-11),1,0)+IF(C62=$C$71,1,0)*IF($F62=($A$7-12),1,0)+IF(C62=$C$71,1,0)*IF($F62=($A$7-13),1,0)+IF(C62=$C$72,1,0)*IF($F62=($A$7-14),1,0)+IF(C62=$C$72,1,0)*IF($F62=($A$7-15),1,0)+IF(C62=$C$73,1,0)*IF($F62=($A$7-16),1,0)+IF(C62=$C$74,1,0)*IF($F62=($A$7-17),1,0)+IF(C62=$C$74,1,0)*IF($F62=($A$7-18),1,0)+IF(C62=$C$75,1,0)*IF($F62&lt;($A$7-18),1,0))*(IF($G62="F",1,0)+IF($G62="M",1,0))</f>
        <v>0</v>
      </c>
      <c r="AS62" s="52">
        <f>(IF(C62=$C$76,1,0)*IF($F62=($A$7-10),1,0)+IF(C62=$C$76,1,0)*IF($F62=($A$7-11),1,0)+IF(C62=$C$77,1,0)*IF($F62=($A$7-12),1,0)+IF(C62=$C$77,1,0)*IF($F62=($A$7-13),1,0)+IF(C62=$C$78,1,0)*IF($F62=($A$7-14),1,0)+IF(C62=$C$78,1,0)*IF($F62=($A$7-15),1,0)+IF(C62=$C$79,1,0)*IF($F62=($A$7-16),1,0)+IF(C62=$C$80,1,0)*IF($F62=($A$7-17),1,0)+IF(C62=$C$80,1,0)*IF($F62=($A$7-18),1,0)+IF(C62=$C$81,1,0)*IF($F62&lt;($A$7-18),1,0))*(IF($G62="F",1,0)+IF($G62="M",1,0))</f>
        <v>0</v>
      </c>
      <c r="AT62" s="52">
        <f>(IF(C62=$C$82,1,0)*IF($F62=($A$7-10),1,0)+IF(C62=$C$82,1,0)*IF($F62=($A$7-11),1,0)+IF(C62=$C$83,1,0)*IF($F62=($A$7-12),1,0)+IF(C62=$C$83,1,0)*IF($F62=($A$7-13),1,0)+IF(C62=$C$84,1,0)*IF($F62=($A$7-14),1,0)+IF(C62=$C$84,1,0)*IF($F62=($A$7-15),1,0)+IF(C62=$C$85,1,0)*IF($F62=($A$7-16),1,0)+IF(C62=$C$86,1,0)*IF($F62=($A$7-17),1,0)+IF(C62=$C$86,1,0)*IF($F62=($A$7-18),1,0)+IF(C62=$C$87,1,0)*IF($F62&lt;($A$7-18),1,0))*(IF($G62="F",1,0)+IF($G62="M",1,0))</f>
        <v>0</v>
      </c>
      <c r="AU62" s="56">
        <f>IF(C62=C$69,1,0)+IF(C62=C$70,1,0)+IF(C62=C$71,1,0)+IF(C62=C$72,1,0)+IF(C62=C$73,1,0)+IF(C62=C$74,1,0)+IF(C62=C$75,1,0)+(SUM(W62:AD62))</f>
        <v>0</v>
      </c>
      <c r="AV62" s="18">
        <f t="shared" si="16"/>
        <v>0</v>
      </c>
    </row>
    <row r="63" spans="1:48" ht="21.6" customHeight="1" x14ac:dyDescent="0.3">
      <c r="A63" s="16">
        <v>56</v>
      </c>
      <c r="B63" s="24"/>
      <c r="C63" s="24"/>
      <c r="D63" s="80"/>
      <c r="E63" s="81"/>
      <c r="F63" s="2"/>
      <c r="G63" s="2"/>
      <c r="H63" s="2"/>
      <c r="I63" s="22"/>
      <c r="J63" s="3"/>
      <c r="K63" s="4"/>
      <c r="L63" s="46"/>
      <c r="M63" s="4"/>
      <c r="P63" s="27">
        <f t="shared" si="0"/>
        <v>1</v>
      </c>
      <c r="Q63" s="36">
        <f>R63+V63+AF63+AJ63+AK63</f>
        <v>1</v>
      </c>
      <c r="R63" s="26">
        <f t="shared" si="1"/>
        <v>1</v>
      </c>
      <c r="S63" s="26">
        <f t="shared" si="2"/>
        <v>0</v>
      </c>
      <c r="T63" s="26">
        <f t="shared" si="3"/>
        <v>0</v>
      </c>
      <c r="U63" s="26">
        <f t="shared" si="4"/>
        <v>0</v>
      </c>
      <c r="V63" s="39">
        <f t="shared" si="5"/>
        <v>0</v>
      </c>
      <c r="W63" s="39">
        <f t="shared" si="6"/>
        <v>0</v>
      </c>
      <c r="X63" s="39">
        <f t="shared" si="7"/>
        <v>0</v>
      </c>
      <c r="Y63" s="39">
        <f t="shared" si="8"/>
        <v>0</v>
      </c>
      <c r="Z63" s="39">
        <f t="shared" si="9"/>
        <v>0</v>
      </c>
      <c r="AA63" s="39">
        <f t="shared" si="10"/>
        <v>0</v>
      </c>
      <c r="AB63" s="39">
        <f t="shared" si="11"/>
        <v>0</v>
      </c>
      <c r="AC63" s="41">
        <f t="shared" si="12"/>
        <v>0</v>
      </c>
      <c r="AD63" s="41">
        <f t="shared" si="13"/>
        <v>0</v>
      </c>
      <c r="AE63" s="41">
        <f t="shared" si="14"/>
        <v>0</v>
      </c>
      <c r="AF63" s="59">
        <f t="shared" si="15"/>
        <v>0</v>
      </c>
      <c r="AG63" s="42">
        <f t="shared" si="17"/>
        <v>0</v>
      </c>
      <c r="AH63" s="42">
        <f t="shared" si="18"/>
        <v>0</v>
      </c>
      <c r="AI63" s="42">
        <f t="shared" si="19"/>
        <v>0</v>
      </c>
      <c r="AJ63" s="42">
        <f t="shared" si="20"/>
        <v>0</v>
      </c>
      <c r="AK63" s="42">
        <f t="shared" si="21"/>
        <v>0</v>
      </c>
      <c r="AL63" s="28">
        <f>AM63+AN63+AO63+AP63+IF(B63="",1,0)</f>
        <v>1</v>
      </c>
      <c r="AM63" s="28">
        <f t="shared" si="22"/>
        <v>0</v>
      </c>
      <c r="AN63" s="28">
        <f t="shared" si="23"/>
        <v>0</v>
      </c>
      <c r="AO63" s="28">
        <f>(IF(B63=$J$71,1,0)*IF($F63=($A$7-10),1,0)+IF(B63=$J$73,1,0)*IF($F63=($A$7-11),1,0)+IF(B63=$J$75,1,0)*IF($F63=($A$7-12),1,0)+IF(B63=$J$77,1,0)*IF($F63=($A$7-13),1,0)+IF(B63=$J$79,1,0)*IF($F63=($A$7-14),1,0))*(IF($G63="F",1,0)+IF($G63="M",1,0))</f>
        <v>0</v>
      </c>
      <c r="AP63" s="28">
        <f t="shared" si="24"/>
        <v>0</v>
      </c>
      <c r="AQ63" s="51">
        <f>AR63+AS63+AT63+IF(C63="",1,0)</f>
        <v>1</v>
      </c>
      <c r="AR63" s="51">
        <f>(IF(C63=$C$69,1,0)*IF($F63=($A$7-8),1,0)+IF(C63=$C$69,1,0)*IF($F63=($A$7-9),1,0)+IF(C63=$C$70,1,0)*IF($F63=($A$7-10),1,0)+IF(C63=$C$70,1,0)*IF($F63=($A$7-11),1,0)+IF(C63=$C$71,1,0)*IF($F63=($A$7-12),1,0)+IF(C63=$C$71,1,0)*IF($F63=($A$7-13),1,0)+IF(C63=$C$72,1,0)*IF($F63=($A$7-14),1,0)+IF(C63=$C$72,1,0)*IF($F63=($A$7-15),1,0)+IF(C63=$C$73,1,0)*IF($F63=($A$7-16),1,0)+IF(C63=$C$74,1,0)*IF($F63=($A$7-17),1,0)+IF(C63=$C$74,1,0)*IF($F63=($A$7-18),1,0)+IF(C63=$C$75,1,0)*IF($F63&lt;($A$7-18),1,0))*(IF($G63="F",1,0)+IF($G63="M",1,0))</f>
        <v>0</v>
      </c>
      <c r="AS63" s="52">
        <f>(IF(C63=$C$76,1,0)*IF($F63=($A$7-10),1,0)+IF(C63=$C$76,1,0)*IF($F63=($A$7-11),1,0)+IF(C63=$C$77,1,0)*IF($F63=($A$7-12),1,0)+IF(C63=$C$77,1,0)*IF($F63=($A$7-13),1,0)+IF(C63=$C$78,1,0)*IF($F63=($A$7-14),1,0)+IF(C63=$C$78,1,0)*IF($F63=($A$7-15),1,0)+IF(C63=$C$79,1,0)*IF($F63=($A$7-16),1,0)+IF(C63=$C$80,1,0)*IF($F63=($A$7-17),1,0)+IF(C63=$C$80,1,0)*IF($F63=($A$7-18),1,0)+IF(C63=$C$81,1,0)*IF($F63&lt;($A$7-18),1,0))*(IF($G63="F",1,0)+IF($G63="M",1,0))</f>
        <v>0</v>
      </c>
      <c r="AT63" s="52">
        <f>(IF(C63=$C$82,1,0)*IF($F63=($A$7-10),1,0)+IF(C63=$C$82,1,0)*IF($F63=($A$7-11),1,0)+IF(C63=$C$83,1,0)*IF($F63=($A$7-12),1,0)+IF(C63=$C$83,1,0)*IF($F63=($A$7-13),1,0)+IF(C63=$C$84,1,0)*IF($F63=($A$7-14),1,0)+IF(C63=$C$84,1,0)*IF($F63=($A$7-15),1,0)+IF(C63=$C$85,1,0)*IF($F63=($A$7-16),1,0)+IF(C63=$C$86,1,0)*IF($F63=($A$7-17),1,0)+IF(C63=$C$86,1,0)*IF($F63=($A$7-18),1,0)+IF(C63=$C$87,1,0)*IF($F63&lt;($A$7-18),1,0))*(IF($G63="F",1,0)+IF($G63="M",1,0))</f>
        <v>0</v>
      </c>
      <c r="AU63" s="56">
        <f>IF(C63=C$69,1,0)+IF(C63=C$70,1,0)+IF(C63=C$71,1,0)+IF(C63=C$72,1,0)+IF(C63=C$73,1,0)+IF(C63=C$74,1,0)+IF(C63=C$75,1,0)+(SUM(W63:AD63))</f>
        <v>0</v>
      </c>
      <c r="AV63" s="18">
        <f t="shared" si="16"/>
        <v>0</v>
      </c>
    </row>
    <row r="64" spans="1:48" ht="21.6" customHeight="1" x14ac:dyDescent="0.3">
      <c r="A64" s="16">
        <v>57</v>
      </c>
      <c r="B64" s="24"/>
      <c r="C64" s="24"/>
      <c r="D64" s="80"/>
      <c r="E64" s="81"/>
      <c r="F64" s="2"/>
      <c r="G64" s="2"/>
      <c r="H64" s="2"/>
      <c r="I64" s="22"/>
      <c r="J64" s="3"/>
      <c r="K64" s="4"/>
      <c r="L64" s="46"/>
      <c r="M64" s="4"/>
      <c r="P64" s="27">
        <f t="shared" si="0"/>
        <v>1</v>
      </c>
      <c r="Q64" s="36">
        <f>R64+V64+AF64+AJ64+AK64</f>
        <v>1</v>
      </c>
      <c r="R64" s="26">
        <f t="shared" si="1"/>
        <v>1</v>
      </c>
      <c r="S64" s="26">
        <f t="shared" si="2"/>
        <v>0</v>
      </c>
      <c r="T64" s="26">
        <f t="shared" si="3"/>
        <v>0</v>
      </c>
      <c r="U64" s="26">
        <f t="shared" si="4"/>
        <v>0</v>
      </c>
      <c r="V64" s="39">
        <f t="shared" si="5"/>
        <v>0</v>
      </c>
      <c r="W64" s="39">
        <f t="shared" si="6"/>
        <v>0</v>
      </c>
      <c r="X64" s="39">
        <f t="shared" si="7"/>
        <v>0</v>
      </c>
      <c r="Y64" s="39">
        <f t="shared" si="8"/>
        <v>0</v>
      </c>
      <c r="Z64" s="39">
        <f t="shared" si="9"/>
        <v>0</v>
      </c>
      <c r="AA64" s="39">
        <f t="shared" si="10"/>
        <v>0</v>
      </c>
      <c r="AB64" s="39">
        <f t="shared" si="11"/>
        <v>0</v>
      </c>
      <c r="AC64" s="41">
        <f t="shared" si="12"/>
        <v>0</v>
      </c>
      <c r="AD64" s="41">
        <f t="shared" si="13"/>
        <v>0</v>
      </c>
      <c r="AE64" s="41">
        <f t="shared" si="14"/>
        <v>0</v>
      </c>
      <c r="AF64" s="59">
        <f t="shared" si="15"/>
        <v>0</v>
      </c>
      <c r="AG64" s="42">
        <f t="shared" si="17"/>
        <v>0</v>
      </c>
      <c r="AH64" s="42">
        <f t="shared" si="18"/>
        <v>0</v>
      </c>
      <c r="AI64" s="42">
        <f t="shared" si="19"/>
        <v>0</v>
      </c>
      <c r="AJ64" s="42">
        <f t="shared" si="20"/>
        <v>0</v>
      </c>
      <c r="AK64" s="42">
        <f t="shared" si="21"/>
        <v>0</v>
      </c>
      <c r="AL64" s="28">
        <f>AM64+AN64+AO64+AP64+IF(B64="",1,0)</f>
        <v>1</v>
      </c>
      <c r="AM64" s="28">
        <f t="shared" si="22"/>
        <v>0</v>
      </c>
      <c r="AN64" s="28">
        <f t="shared" si="23"/>
        <v>0</v>
      </c>
      <c r="AO64" s="28">
        <f>(IF(B64=$J$71,1,0)*IF($F64=($A$7-10),1,0)+IF(B64=$J$73,1,0)*IF($F64=($A$7-11),1,0)+IF(B64=$J$75,1,0)*IF($F64=($A$7-12),1,0)+IF(B64=$J$77,1,0)*IF($F64=($A$7-13),1,0)+IF(B64=$J$79,1,0)*IF($F64=($A$7-14),1,0))*(IF($G64="F",1,0)+IF($G64="M",1,0))</f>
        <v>0</v>
      </c>
      <c r="AP64" s="28">
        <f t="shared" si="24"/>
        <v>0</v>
      </c>
      <c r="AQ64" s="51">
        <f>AR64+AS64+AT64+IF(C64="",1,0)</f>
        <v>1</v>
      </c>
      <c r="AR64" s="51">
        <f>(IF(C64=$C$69,1,0)*IF($F64=($A$7-8),1,0)+IF(C64=$C$69,1,0)*IF($F64=($A$7-9),1,0)+IF(C64=$C$70,1,0)*IF($F64=($A$7-10),1,0)+IF(C64=$C$70,1,0)*IF($F64=($A$7-11),1,0)+IF(C64=$C$71,1,0)*IF($F64=($A$7-12),1,0)+IF(C64=$C$71,1,0)*IF($F64=($A$7-13),1,0)+IF(C64=$C$72,1,0)*IF($F64=($A$7-14),1,0)+IF(C64=$C$72,1,0)*IF($F64=($A$7-15),1,0)+IF(C64=$C$73,1,0)*IF($F64=($A$7-16),1,0)+IF(C64=$C$74,1,0)*IF($F64=($A$7-17),1,0)+IF(C64=$C$74,1,0)*IF($F64=($A$7-18),1,0)+IF(C64=$C$75,1,0)*IF($F64&lt;($A$7-18),1,0))*(IF($G64="F",1,0)+IF($G64="M",1,0))</f>
        <v>0</v>
      </c>
      <c r="AS64" s="52">
        <f>(IF(C64=$C$76,1,0)*IF($F64=($A$7-10),1,0)+IF(C64=$C$76,1,0)*IF($F64=($A$7-11),1,0)+IF(C64=$C$77,1,0)*IF($F64=($A$7-12),1,0)+IF(C64=$C$77,1,0)*IF($F64=($A$7-13),1,0)+IF(C64=$C$78,1,0)*IF($F64=($A$7-14),1,0)+IF(C64=$C$78,1,0)*IF($F64=($A$7-15),1,0)+IF(C64=$C$79,1,0)*IF($F64=($A$7-16),1,0)+IF(C64=$C$80,1,0)*IF($F64=($A$7-17),1,0)+IF(C64=$C$80,1,0)*IF($F64=($A$7-18),1,0)+IF(C64=$C$81,1,0)*IF($F64&lt;($A$7-18),1,0))*(IF($G64="F",1,0)+IF($G64="M",1,0))</f>
        <v>0</v>
      </c>
      <c r="AT64" s="52">
        <f>(IF(C64=$C$82,1,0)*IF($F64=($A$7-10),1,0)+IF(C64=$C$82,1,0)*IF($F64=($A$7-11),1,0)+IF(C64=$C$83,1,0)*IF($F64=($A$7-12),1,0)+IF(C64=$C$83,1,0)*IF($F64=($A$7-13),1,0)+IF(C64=$C$84,1,0)*IF($F64=($A$7-14),1,0)+IF(C64=$C$84,1,0)*IF($F64=($A$7-15),1,0)+IF(C64=$C$85,1,0)*IF($F64=($A$7-16),1,0)+IF(C64=$C$86,1,0)*IF($F64=($A$7-17),1,0)+IF(C64=$C$86,1,0)*IF($F64=($A$7-18),1,0)+IF(C64=$C$87,1,0)*IF($F64&lt;($A$7-18),1,0))*(IF($G64="F",1,0)+IF($G64="M",1,0))</f>
        <v>0</v>
      </c>
      <c r="AU64" s="56">
        <f>IF(C64=C$69,1,0)+IF(C64=C$70,1,0)+IF(C64=C$71,1,0)+IF(C64=C$72,1,0)+IF(C64=C$73,1,0)+IF(C64=C$74,1,0)+IF(C64=C$75,1,0)+(SUM(W64:AD64))</f>
        <v>0</v>
      </c>
      <c r="AV64" s="18">
        <f t="shared" si="16"/>
        <v>0</v>
      </c>
    </row>
    <row r="65" spans="1:48" ht="21.6" customHeight="1" x14ac:dyDescent="0.3">
      <c r="A65" s="16">
        <v>58</v>
      </c>
      <c r="B65" s="24"/>
      <c r="C65" s="24"/>
      <c r="D65" s="80"/>
      <c r="E65" s="81"/>
      <c r="F65" s="2"/>
      <c r="G65" s="2"/>
      <c r="H65" s="2"/>
      <c r="I65" s="22"/>
      <c r="J65" s="3"/>
      <c r="K65" s="4"/>
      <c r="L65" s="46"/>
      <c r="M65" s="4"/>
      <c r="P65" s="27">
        <f t="shared" si="0"/>
        <v>1</v>
      </c>
      <c r="Q65" s="36">
        <f>R65+V65+AF65+AJ65+AK65</f>
        <v>1</v>
      </c>
      <c r="R65" s="26">
        <f t="shared" si="1"/>
        <v>1</v>
      </c>
      <c r="S65" s="26">
        <f t="shared" si="2"/>
        <v>0</v>
      </c>
      <c r="T65" s="26">
        <f t="shared" si="3"/>
        <v>0</v>
      </c>
      <c r="U65" s="26">
        <f t="shared" si="4"/>
        <v>0</v>
      </c>
      <c r="V65" s="39">
        <f t="shared" si="5"/>
        <v>0</v>
      </c>
      <c r="W65" s="39">
        <f t="shared" si="6"/>
        <v>0</v>
      </c>
      <c r="X65" s="39">
        <f t="shared" si="7"/>
        <v>0</v>
      </c>
      <c r="Y65" s="39">
        <f t="shared" si="8"/>
        <v>0</v>
      </c>
      <c r="Z65" s="39">
        <f t="shared" si="9"/>
        <v>0</v>
      </c>
      <c r="AA65" s="39">
        <f t="shared" si="10"/>
        <v>0</v>
      </c>
      <c r="AB65" s="39">
        <f t="shared" si="11"/>
        <v>0</v>
      </c>
      <c r="AC65" s="41">
        <f t="shared" si="12"/>
        <v>0</v>
      </c>
      <c r="AD65" s="41">
        <f t="shared" si="13"/>
        <v>0</v>
      </c>
      <c r="AE65" s="41">
        <f t="shared" si="14"/>
        <v>0</v>
      </c>
      <c r="AF65" s="59">
        <f t="shared" si="15"/>
        <v>0</v>
      </c>
      <c r="AG65" s="42">
        <f t="shared" si="17"/>
        <v>0</v>
      </c>
      <c r="AH65" s="42">
        <f t="shared" si="18"/>
        <v>0</v>
      </c>
      <c r="AI65" s="42">
        <f t="shared" si="19"/>
        <v>0</v>
      </c>
      <c r="AJ65" s="42">
        <f t="shared" si="20"/>
        <v>0</v>
      </c>
      <c r="AK65" s="42">
        <f t="shared" si="21"/>
        <v>0</v>
      </c>
      <c r="AL65" s="28">
        <f>AM65+AN65+AO65+AP65+IF(B65="",1,0)</f>
        <v>1</v>
      </c>
      <c r="AM65" s="28">
        <f t="shared" si="22"/>
        <v>0</v>
      </c>
      <c r="AN65" s="28">
        <f t="shared" si="23"/>
        <v>0</v>
      </c>
      <c r="AO65" s="28">
        <f>(IF(B65=$J$71,1,0)*IF($F65=($A$7-10),1,0)+IF(B65=$J$73,1,0)*IF($F65=($A$7-11),1,0)+IF(B65=$J$75,1,0)*IF($F65=($A$7-12),1,0)+IF(B65=$J$77,1,0)*IF($F65=($A$7-13),1,0)+IF(B65=$J$79,1,0)*IF($F65=($A$7-14),1,0))*(IF($G65="F",1,0)+IF($G65="M",1,0))</f>
        <v>0</v>
      </c>
      <c r="AP65" s="28">
        <f t="shared" si="24"/>
        <v>0</v>
      </c>
      <c r="AQ65" s="51">
        <f>AR65+AS65+AT65+IF(C65="",1,0)</f>
        <v>1</v>
      </c>
      <c r="AR65" s="51">
        <f>(IF(C65=$C$69,1,0)*IF($F65=($A$7-8),1,0)+IF(C65=$C$69,1,0)*IF($F65=($A$7-9),1,0)+IF(C65=$C$70,1,0)*IF($F65=($A$7-10),1,0)+IF(C65=$C$70,1,0)*IF($F65=($A$7-11),1,0)+IF(C65=$C$71,1,0)*IF($F65=($A$7-12),1,0)+IF(C65=$C$71,1,0)*IF($F65=($A$7-13),1,0)+IF(C65=$C$72,1,0)*IF($F65=($A$7-14),1,0)+IF(C65=$C$72,1,0)*IF($F65=($A$7-15),1,0)+IF(C65=$C$73,1,0)*IF($F65=($A$7-16),1,0)+IF(C65=$C$74,1,0)*IF($F65=($A$7-17),1,0)+IF(C65=$C$74,1,0)*IF($F65=($A$7-18),1,0)+IF(C65=$C$75,1,0)*IF($F65&lt;($A$7-18),1,0))*(IF($G65="F",1,0)+IF($G65="M",1,0))</f>
        <v>0</v>
      </c>
      <c r="AS65" s="52">
        <f>(IF(C65=$C$76,1,0)*IF($F65=($A$7-10),1,0)+IF(C65=$C$76,1,0)*IF($F65=($A$7-11),1,0)+IF(C65=$C$77,1,0)*IF($F65=($A$7-12),1,0)+IF(C65=$C$77,1,0)*IF($F65=($A$7-13),1,0)+IF(C65=$C$78,1,0)*IF($F65=($A$7-14),1,0)+IF(C65=$C$78,1,0)*IF($F65=($A$7-15),1,0)+IF(C65=$C$79,1,0)*IF($F65=($A$7-16),1,0)+IF(C65=$C$80,1,0)*IF($F65=($A$7-17),1,0)+IF(C65=$C$80,1,0)*IF($F65=($A$7-18),1,0)+IF(C65=$C$81,1,0)*IF($F65&lt;($A$7-18),1,0))*(IF($G65="F",1,0)+IF($G65="M",1,0))</f>
        <v>0</v>
      </c>
      <c r="AT65" s="52">
        <f>(IF(C65=$C$82,1,0)*IF($F65=($A$7-10),1,0)+IF(C65=$C$82,1,0)*IF($F65=($A$7-11),1,0)+IF(C65=$C$83,1,0)*IF($F65=($A$7-12),1,0)+IF(C65=$C$83,1,0)*IF($F65=($A$7-13),1,0)+IF(C65=$C$84,1,0)*IF($F65=($A$7-14),1,0)+IF(C65=$C$84,1,0)*IF($F65=($A$7-15),1,0)+IF(C65=$C$85,1,0)*IF($F65=($A$7-16),1,0)+IF(C65=$C$86,1,0)*IF($F65=($A$7-17),1,0)+IF(C65=$C$86,1,0)*IF($F65=($A$7-18),1,0)+IF(C65=$C$87,1,0)*IF($F65&lt;($A$7-18),1,0))*(IF($G65="F",1,0)+IF($G65="M",1,0))</f>
        <v>0</v>
      </c>
      <c r="AU65" s="56">
        <f>IF(C65=C$69,1,0)+IF(C65=C$70,1,0)+IF(C65=C$71,1,0)+IF(C65=C$72,1,0)+IF(C65=C$73,1,0)+IF(C65=C$74,1,0)+IF(C65=C$75,1,0)+(SUM(W65:AD65))</f>
        <v>0</v>
      </c>
      <c r="AV65" s="18">
        <f t="shared" si="16"/>
        <v>0</v>
      </c>
    </row>
    <row r="66" spans="1:48" ht="21.6" customHeight="1" x14ac:dyDescent="0.3">
      <c r="A66" s="16">
        <v>59</v>
      </c>
      <c r="B66" s="24"/>
      <c r="C66" s="24"/>
      <c r="D66" s="80"/>
      <c r="E66" s="81"/>
      <c r="F66" s="2"/>
      <c r="G66" s="2"/>
      <c r="H66" s="2"/>
      <c r="I66" s="22"/>
      <c r="J66" s="3"/>
      <c r="K66" s="4"/>
      <c r="L66" s="46"/>
      <c r="M66" s="4"/>
      <c r="P66" s="27">
        <f t="shared" si="0"/>
        <v>1</v>
      </c>
      <c r="Q66" s="36">
        <f>R66+V66+AF66+AJ66+AK66</f>
        <v>1</v>
      </c>
      <c r="R66" s="26">
        <f t="shared" si="1"/>
        <v>1</v>
      </c>
      <c r="S66" s="26">
        <f t="shared" si="2"/>
        <v>0</v>
      </c>
      <c r="T66" s="26">
        <f t="shared" si="3"/>
        <v>0</v>
      </c>
      <c r="U66" s="26">
        <f t="shared" si="4"/>
        <v>0</v>
      </c>
      <c r="V66" s="39">
        <f t="shared" si="5"/>
        <v>0</v>
      </c>
      <c r="W66" s="39">
        <f t="shared" si="6"/>
        <v>0</v>
      </c>
      <c r="X66" s="39">
        <f t="shared" si="7"/>
        <v>0</v>
      </c>
      <c r="Y66" s="39">
        <f t="shared" si="8"/>
        <v>0</v>
      </c>
      <c r="Z66" s="39">
        <f t="shared" si="9"/>
        <v>0</v>
      </c>
      <c r="AA66" s="39">
        <f t="shared" si="10"/>
        <v>0</v>
      </c>
      <c r="AB66" s="39">
        <f t="shared" si="11"/>
        <v>0</v>
      </c>
      <c r="AC66" s="41">
        <f t="shared" si="12"/>
        <v>0</v>
      </c>
      <c r="AD66" s="41">
        <f t="shared" si="13"/>
        <v>0</v>
      </c>
      <c r="AE66" s="41">
        <f t="shared" si="14"/>
        <v>0</v>
      </c>
      <c r="AF66" s="59">
        <f t="shared" si="15"/>
        <v>0</v>
      </c>
      <c r="AG66" s="42">
        <f t="shared" si="17"/>
        <v>0</v>
      </c>
      <c r="AH66" s="42">
        <f t="shared" si="18"/>
        <v>0</v>
      </c>
      <c r="AI66" s="42">
        <f t="shared" si="19"/>
        <v>0</v>
      </c>
      <c r="AJ66" s="42">
        <f t="shared" si="20"/>
        <v>0</v>
      </c>
      <c r="AK66" s="42">
        <f t="shared" si="21"/>
        <v>0</v>
      </c>
      <c r="AL66" s="28">
        <f>AM66+AN66+AO66+AP66+IF(B66="",1,0)</f>
        <v>1</v>
      </c>
      <c r="AM66" s="28">
        <f t="shared" si="22"/>
        <v>0</v>
      </c>
      <c r="AN66" s="28">
        <f t="shared" si="23"/>
        <v>0</v>
      </c>
      <c r="AO66" s="28">
        <f>(IF(B66=$J$71,1,0)*IF($F66=($A$7-10),1,0)+IF(B66=$J$73,1,0)*IF($F66=($A$7-11),1,0)+IF(B66=$J$75,1,0)*IF($F66=($A$7-12),1,0)+IF(B66=$J$77,1,0)*IF($F66=($A$7-13),1,0)+IF(B66=$J$79,1,0)*IF($F66=($A$7-14),1,0))*(IF($G66="F",1,0)+IF($G66="M",1,0))</f>
        <v>0</v>
      </c>
      <c r="AP66" s="28">
        <f t="shared" si="24"/>
        <v>0</v>
      </c>
      <c r="AQ66" s="51">
        <f>AR66+AS66+AT66+IF(C66="",1,0)</f>
        <v>1</v>
      </c>
      <c r="AR66" s="51">
        <f>(IF(C66=$C$69,1,0)*IF($F66=($A$7-8),1,0)+IF(C66=$C$69,1,0)*IF($F66=($A$7-9),1,0)+IF(C66=$C$70,1,0)*IF($F66=($A$7-10),1,0)+IF(C66=$C$70,1,0)*IF($F66=($A$7-11),1,0)+IF(C66=$C$71,1,0)*IF($F66=($A$7-12),1,0)+IF(C66=$C$71,1,0)*IF($F66=($A$7-13),1,0)+IF(C66=$C$72,1,0)*IF($F66=($A$7-14),1,0)+IF(C66=$C$72,1,0)*IF($F66=($A$7-15),1,0)+IF(C66=$C$73,1,0)*IF($F66=($A$7-16),1,0)+IF(C66=$C$74,1,0)*IF($F66=($A$7-17),1,0)+IF(C66=$C$74,1,0)*IF($F66=($A$7-18),1,0)+IF(C66=$C$75,1,0)*IF($F66&lt;($A$7-18),1,0))*(IF($G66="F",1,0)+IF($G66="M",1,0))</f>
        <v>0</v>
      </c>
      <c r="AS66" s="52">
        <f>(IF(C66=$C$76,1,0)*IF($F66=($A$7-10),1,0)+IF(C66=$C$76,1,0)*IF($F66=($A$7-11),1,0)+IF(C66=$C$77,1,0)*IF($F66=($A$7-12),1,0)+IF(C66=$C$77,1,0)*IF($F66=($A$7-13),1,0)+IF(C66=$C$78,1,0)*IF($F66=($A$7-14),1,0)+IF(C66=$C$78,1,0)*IF($F66=($A$7-15),1,0)+IF(C66=$C$79,1,0)*IF($F66=($A$7-16),1,0)+IF(C66=$C$80,1,0)*IF($F66=($A$7-17),1,0)+IF(C66=$C$80,1,0)*IF($F66=($A$7-18),1,0)+IF(C66=$C$81,1,0)*IF($F66&lt;($A$7-18),1,0))*(IF($G66="F",1,0)+IF($G66="M",1,0))</f>
        <v>0</v>
      </c>
      <c r="AT66" s="52">
        <f>(IF(C66=$C$82,1,0)*IF($F66=($A$7-10),1,0)+IF(C66=$C$82,1,0)*IF($F66=($A$7-11),1,0)+IF(C66=$C$83,1,0)*IF($F66=($A$7-12),1,0)+IF(C66=$C$83,1,0)*IF($F66=($A$7-13),1,0)+IF(C66=$C$84,1,0)*IF($F66=($A$7-14),1,0)+IF(C66=$C$84,1,0)*IF($F66=($A$7-15),1,0)+IF(C66=$C$85,1,0)*IF($F66=($A$7-16),1,0)+IF(C66=$C$86,1,0)*IF($F66=($A$7-17),1,0)+IF(C66=$C$86,1,0)*IF($F66=($A$7-18),1,0)+IF(C66=$C$87,1,0)*IF($F66&lt;($A$7-18),1,0))*(IF($G66="F",1,0)+IF($G66="M",1,0))</f>
        <v>0</v>
      </c>
      <c r="AU66" s="56">
        <f>IF(C66=C$69,1,0)+IF(C66=C$70,1,0)+IF(C66=C$71,1,0)+IF(C66=C$72,1,0)+IF(C66=C$73,1,0)+IF(C66=C$74,1,0)+IF(C66=C$75,1,0)+(SUM(W66:AD66))</f>
        <v>0</v>
      </c>
      <c r="AV66" s="18">
        <f t="shared" si="16"/>
        <v>0</v>
      </c>
    </row>
    <row r="67" spans="1:48" ht="21.6" customHeight="1" thickBot="1" x14ac:dyDescent="0.35">
      <c r="A67" s="17">
        <v>60</v>
      </c>
      <c r="B67" s="25"/>
      <c r="C67" s="25"/>
      <c r="D67" s="91"/>
      <c r="E67" s="92"/>
      <c r="F67" s="5"/>
      <c r="G67" s="5"/>
      <c r="H67" s="5"/>
      <c r="I67" s="23"/>
      <c r="J67" s="6"/>
      <c r="K67" s="7"/>
      <c r="L67" s="47"/>
      <c r="M67" s="7"/>
      <c r="P67" s="27">
        <f t="shared" si="0"/>
        <v>1</v>
      </c>
      <c r="Q67" s="36">
        <f>R67+V67+AF67+AJ67+AK67</f>
        <v>1</v>
      </c>
      <c r="R67" s="26">
        <f t="shared" si="1"/>
        <v>1</v>
      </c>
      <c r="S67" s="26">
        <f t="shared" si="2"/>
        <v>0</v>
      </c>
      <c r="T67" s="26">
        <f t="shared" si="3"/>
        <v>0</v>
      </c>
      <c r="U67" s="26">
        <f t="shared" si="4"/>
        <v>0</v>
      </c>
      <c r="V67" s="39">
        <f t="shared" si="5"/>
        <v>0</v>
      </c>
      <c r="W67" s="39">
        <f t="shared" si="6"/>
        <v>0</v>
      </c>
      <c r="X67" s="39">
        <f t="shared" si="7"/>
        <v>0</v>
      </c>
      <c r="Y67" s="39">
        <f t="shared" si="8"/>
        <v>0</v>
      </c>
      <c r="Z67" s="39">
        <f t="shared" si="9"/>
        <v>0</v>
      </c>
      <c r="AA67" s="39">
        <f t="shared" si="10"/>
        <v>0</v>
      </c>
      <c r="AB67" s="39">
        <f t="shared" si="11"/>
        <v>0</v>
      </c>
      <c r="AC67" s="41">
        <f t="shared" si="12"/>
        <v>0</v>
      </c>
      <c r="AD67" s="41">
        <f t="shared" si="13"/>
        <v>0</v>
      </c>
      <c r="AE67" s="41">
        <f t="shared" si="14"/>
        <v>0</v>
      </c>
      <c r="AF67" s="59">
        <f t="shared" si="15"/>
        <v>0</v>
      </c>
      <c r="AG67" s="42">
        <f t="shared" si="17"/>
        <v>0</v>
      </c>
      <c r="AH67" s="42">
        <f t="shared" si="18"/>
        <v>0</v>
      </c>
      <c r="AI67" s="42">
        <f t="shared" si="19"/>
        <v>0</v>
      </c>
      <c r="AJ67" s="42">
        <f t="shared" si="20"/>
        <v>0</v>
      </c>
      <c r="AK67" s="42">
        <f t="shared" si="21"/>
        <v>0</v>
      </c>
      <c r="AL67" s="28">
        <f>AM67+AN67+AO67+AP67+IF(B67="",1,0)</f>
        <v>1</v>
      </c>
      <c r="AM67" s="28">
        <f t="shared" si="22"/>
        <v>0</v>
      </c>
      <c r="AN67" s="28">
        <f t="shared" si="23"/>
        <v>0</v>
      </c>
      <c r="AO67" s="28">
        <f>(IF(B67=$J$71,1,0)*IF($F67=($A$7-10),1,0)+IF(B67=$J$73,1,0)*IF($F67=($A$7-11),1,0)+IF(B67=$J$75,1,0)*IF($F67=($A$7-12),1,0)+IF(B67=$J$77,1,0)*IF($F67=($A$7-13),1,0)+IF(B67=$J$79,1,0)*IF($F67=($A$7-14),1,0))*(IF($G67="F",1,0)+IF($G67="M",1,0))</f>
        <v>0</v>
      </c>
      <c r="AP67" s="28">
        <f t="shared" si="24"/>
        <v>0</v>
      </c>
      <c r="AQ67" s="51">
        <f>AR67+AS67+AT67+IF(C67="",1,0)</f>
        <v>1</v>
      </c>
      <c r="AR67" s="51">
        <f>(IF(C67=$C$69,1,0)*IF($F67=($A$7-8),1,0)+IF(C67=$C$69,1,0)*IF($F67=($A$7-9),1,0)+IF(C67=$C$70,1,0)*IF($F67=($A$7-10),1,0)+IF(C67=$C$70,1,0)*IF($F67=($A$7-11),1,0)+IF(C67=$C$71,1,0)*IF($F67=($A$7-12),1,0)+IF(C67=$C$71,1,0)*IF($F67=($A$7-13),1,0)+IF(C67=$C$72,1,0)*IF($F67=($A$7-14),1,0)+IF(C67=$C$72,1,0)*IF($F67=($A$7-15),1,0)+IF(C67=$C$73,1,0)*IF($F67=($A$7-16),1,0)+IF(C67=$C$74,1,0)*IF($F67=($A$7-17),1,0)+IF(C67=$C$74,1,0)*IF($F67=($A$7-18),1,0)+IF(C67=$C$75,1,0)*IF($F67&lt;($A$7-18),1,0))*(IF($G67="F",1,0)+IF($G67="M",1,0))</f>
        <v>0</v>
      </c>
      <c r="AS67" s="52">
        <f>(IF(C67=$C$76,1,0)*IF($F67=($A$7-10),1,0)+IF(C67=$C$76,1,0)*IF($F67=($A$7-11),1,0)+IF(C67=$C$77,1,0)*IF($F67=($A$7-12),1,0)+IF(C67=$C$77,1,0)*IF($F67=($A$7-13),1,0)+IF(C67=$C$78,1,0)*IF($F67=($A$7-14),1,0)+IF(C67=$C$78,1,0)*IF($F67=($A$7-15),1,0)+IF(C67=$C$79,1,0)*IF($F67=($A$7-16),1,0)+IF(C67=$C$80,1,0)*IF($F67=($A$7-17),1,0)+IF(C67=$C$80,1,0)*IF($F67=($A$7-18),1,0)+IF(C67=$C$81,1,0)*IF($F67&lt;($A$7-18),1,0))*(IF($G67="F",1,0)+IF($G67="M",1,0))</f>
        <v>0</v>
      </c>
      <c r="AT67" s="52">
        <f>(IF(C67=$C$82,1,0)*IF($F67=($A$7-10),1,0)+IF(C67=$C$82,1,0)*IF($F67=($A$7-11),1,0)+IF(C67=$C$83,1,0)*IF($F67=($A$7-12),1,0)+IF(C67=$C$83,1,0)*IF($F67=($A$7-13),1,0)+IF(C67=$C$84,1,0)*IF($F67=($A$7-14),1,0)+IF(C67=$C$84,1,0)*IF($F67=($A$7-15),1,0)+IF(C67=$C$85,1,0)*IF($F67=($A$7-16),1,0)+IF(C67=$C$86,1,0)*IF($F67=($A$7-17),1,0)+IF(C67=$C$86,1,0)*IF($F67=($A$7-18),1,0)+IF(C67=$C$87,1,0)*IF($F67&lt;($A$7-18),1,0))*(IF($G67="F",1,0)+IF($G67="M",1,0))</f>
        <v>0</v>
      </c>
      <c r="AU67" s="56">
        <f>IF(C67=C$69,1,0)+IF(C67=C$70,1,0)+IF(C67=C$71,1,0)+IF(C67=C$72,1,0)+IF(C67=C$73,1,0)+IF(C67=C$74,1,0)+IF(C67=C$75,1,0)+(SUM(W67:AD67))</f>
        <v>0</v>
      </c>
      <c r="AV67" s="18">
        <f t="shared" si="16"/>
        <v>0</v>
      </c>
    </row>
    <row r="68" spans="1:48" ht="9.75" customHeight="1" x14ac:dyDescent="0.3"/>
    <row r="69" spans="1:48" hidden="1" x14ac:dyDescent="0.3">
      <c r="A69" s="9" t="s">
        <v>7</v>
      </c>
      <c r="B69" s="69"/>
      <c r="C69" s="62" t="s">
        <v>184</v>
      </c>
      <c r="D69" s="9">
        <v>20</v>
      </c>
      <c r="F69" s="9" t="s">
        <v>9</v>
      </c>
      <c r="G69" s="9">
        <v>2022</v>
      </c>
      <c r="I69" s="9" t="s">
        <v>63</v>
      </c>
      <c r="J69" s="62" t="s">
        <v>93</v>
      </c>
      <c r="K69" s="71" t="s">
        <v>223</v>
      </c>
      <c r="L69" s="76" t="s">
        <v>97</v>
      </c>
      <c r="M69" s="76"/>
    </row>
    <row r="70" spans="1:48" ht="12.75" hidden="1" customHeight="1" x14ac:dyDescent="0.3">
      <c r="A70" s="9" t="s">
        <v>8</v>
      </c>
      <c r="B70" s="70" t="s">
        <v>93</v>
      </c>
      <c r="C70" s="62" t="s">
        <v>185</v>
      </c>
      <c r="D70" s="9">
        <v>21</v>
      </c>
      <c r="F70" s="9" t="s">
        <v>10</v>
      </c>
      <c r="G70" s="9">
        <v>2021</v>
      </c>
      <c r="I70" s="9" t="s">
        <v>64</v>
      </c>
      <c r="J70" s="62" t="s">
        <v>94</v>
      </c>
      <c r="K70" s="72" t="s">
        <v>224</v>
      </c>
      <c r="L70" s="76" t="s">
        <v>81</v>
      </c>
      <c r="M70" s="76"/>
    </row>
    <row r="71" spans="1:48" ht="12.75" hidden="1" customHeight="1" x14ac:dyDescent="0.3">
      <c r="B71" s="70" t="s">
        <v>94</v>
      </c>
      <c r="C71" s="62" t="s">
        <v>186</v>
      </c>
      <c r="D71" s="9">
        <v>22</v>
      </c>
      <c r="F71" s="9" t="s">
        <v>11</v>
      </c>
      <c r="G71" s="9">
        <v>2020</v>
      </c>
      <c r="J71" s="62" t="s">
        <v>95</v>
      </c>
      <c r="K71" s="72" t="s">
        <v>225</v>
      </c>
      <c r="L71" s="76" t="s">
        <v>218</v>
      </c>
      <c r="M71" s="76"/>
    </row>
    <row r="72" spans="1:48" ht="12.75" hidden="1" customHeight="1" x14ac:dyDescent="0.3">
      <c r="B72" s="70" t="s">
        <v>95</v>
      </c>
      <c r="C72" s="62" t="s">
        <v>187</v>
      </c>
      <c r="D72" s="9">
        <v>23</v>
      </c>
      <c r="F72" s="9" t="s">
        <v>12</v>
      </c>
      <c r="G72" s="9">
        <v>2019</v>
      </c>
      <c r="J72" s="62" t="s">
        <v>99</v>
      </c>
      <c r="K72" s="72" t="s">
        <v>237</v>
      </c>
      <c r="L72" s="76" t="s">
        <v>247</v>
      </c>
      <c r="M72" s="76"/>
    </row>
    <row r="73" spans="1:48" ht="12.75" hidden="1" customHeight="1" x14ac:dyDescent="0.3">
      <c r="B73" s="70" t="s">
        <v>99</v>
      </c>
      <c r="C73" s="62" t="s">
        <v>188</v>
      </c>
      <c r="D73" s="9">
        <v>24</v>
      </c>
      <c r="F73" s="9" t="s">
        <v>13</v>
      </c>
      <c r="G73" s="9">
        <v>2018</v>
      </c>
      <c r="J73" s="62" t="s">
        <v>96</v>
      </c>
      <c r="K73" s="72" t="s">
        <v>226</v>
      </c>
      <c r="L73" s="76" t="s">
        <v>82</v>
      </c>
      <c r="M73" s="76"/>
    </row>
    <row r="74" spans="1:48" ht="12.75" hidden="1" customHeight="1" x14ac:dyDescent="0.3">
      <c r="B74" s="70" t="s">
        <v>96</v>
      </c>
      <c r="C74" s="62" t="s">
        <v>189</v>
      </c>
      <c r="D74" s="9">
        <v>25</v>
      </c>
      <c r="F74" s="9" t="s">
        <v>14</v>
      </c>
      <c r="G74" s="9">
        <v>2017</v>
      </c>
      <c r="J74" s="62" t="s">
        <v>98</v>
      </c>
      <c r="K74" s="72" t="s">
        <v>238</v>
      </c>
      <c r="L74" s="76" t="s">
        <v>83</v>
      </c>
      <c r="M74" s="76"/>
    </row>
    <row r="75" spans="1:48" ht="12.75" hidden="1" customHeight="1" x14ac:dyDescent="0.3">
      <c r="B75" s="70" t="s">
        <v>98</v>
      </c>
      <c r="C75" s="62" t="s">
        <v>190</v>
      </c>
      <c r="D75" s="9">
        <v>26</v>
      </c>
      <c r="F75" s="9" t="s">
        <v>15</v>
      </c>
      <c r="G75" s="9">
        <v>2016</v>
      </c>
      <c r="J75" s="62" t="s">
        <v>100</v>
      </c>
      <c r="K75" s="72" t="s">
        <v>227</v>
      </c>
      <c r="L75" s="76" t="s">
        <v>84</v>
      </c>
      <c r="M75" s="76"/>
    </row>
    <row r="76" spans="1:48" ht="12.75" hidden="1" customHeight="1" x14ac:dyDescent="0.3">
      <c r="B76" s="70" t="s">
        <v>100</v>
      </c>
      <c r="C76" s="62" t="s">
        <v>207</v>
      </c>
      <c r="F76" s="9" t="s">
        <v>16</v>
      </c>
      <c r="G76" s="9">
        <v>2015</v>
      </c>
      <c r="J76" s="62" t="s">
        <v>101</v>
      </c>
      <c r="K76" s="72" t="s">
        <v>239</v>
      </c>
      <c r="L76" s="76" t="s">
        <v>85</v>
      </c>
      <c r="M76" s="76"/>
    </row>
    <row r="77" spans="1:48" ht="12.75" hidden="1" customHeight="1" x14ac:dyDescent="0.3">
      <c r="B77" s="70" t="s">
        <v>229</v>
      </c>
      <c r="C77" s="62" t="s">
        <v>206</v>
      </c>
      <c r="F77" s="9" t="s">
        <v>17</v>
      </c>
      <c r="G77" s="9">
        <v>2014</v>
      </c>
      <c r="J77" s="62" t="s">
        <v>102</v>
      </c>
      <c r="K77" s="72" t="s">
        <v>228</v>
      </c>
      <c r="L77" s="76" t="s">
        <v>86</v>
      </c>
      <c r="M77" s="76"/>
    </row>
    <row r="78" spans="1:48" ht="12.75" hidden="1" customHeight="1" x14ac:dyDescent="0.3">
      <c r="B78" s="69" t="s">
        <v>102</v>
      </c>
      <c r="C78" s="62" t="s">
        <v>202</v>
      </c>
      <c r="F78" s="9" t="s">
        <v>18</v>
      </c>
      <c r="G78" s="9">
        <v>2013</v>
      </c>
      <c r="J78" s="62" t="s">
        <v>103</v>
      </c>
      <c r="K78" s="72" t="s">
        <v>240</v>
      </c>
      <c r="L78" s="76" t="s">
        <v>87</v>
      </c>
      <c r="M78" s="76"/>
    </row>
    <row r="79" spans="1:48" ht="12.75" hidden="1" customHeight="1" x14ac:dyDescent="0.3">
      <c r="B79" s="70" t="s">
        <v>231</v>
      </c>
      <c r="C79" s="62" t="s">
        <v>203</v>
      </c>
      <c r="F79" s="9" t="s">
        <v>19</v>
      </c>
      <c r="G79" s="9">
        <v>2012</v>
      </c>
      <c r="J79" s="62" t="s">
        <v>208</v>
      </c>
      <c r="K79" s="72" t="s">
        <v>230</v>
      </c>
      <c r="L79" s="76" t="s">
        <v>65</v>
      </c>
      <c r="M79" s="76"/>
    </row>
    <row r="80" spans="1:48" ht="12.75" hidden="1" customHeight="1" x14ac:dyDescent="0.3">
      <c r="B80" s="70" t="s">
        <v>277</v>
      </c>
      <c r="C80" s="62" t="s">
        <v>204</v>
      </c>
      <c r="F80" s="9" t="s">
        <v>20</v>
      </c>
      <c r="G80" s="9">
        <v>2011</v>
      </c>
      <c r="J80" s="62" t="s">
        <v>269</v>
      </c>
      <c r="K80" s="72" t="s">
        <v>241</v>
      </c>
      <c r="L80" s="76" t="s">
        <v>66</v>
      </c>
      <c r="M80" s="76"/>
    </row>
    <row r="81" spans="2:13" ht="12.75" hidden="1" customHeight="1" x14ac:dyDescent="0.3">
      <c r="B81" s="70" t="s">
        <v>278</v>
      </c>
      <c r="C81" s="62" t="s">
        <v>205</v>
      </c>
      <c r="F81" s="9" t="s">
        <v>21</v>
      </c>
      <c r="G81" s="9">
        <v>2010</v>
      </c>
      <c r="J81" s="62" t="s">
        <v>270</v>
      </c>
      <c r="K81" s="72" t="s">
        <v>250</v>
      </c>
      <c r="L81" s="76" t="s">
        <v>67</v>
      </c>
      <c r="M81" s="76"/>
    </row>
    <row r="82" spans="2:13" ht="12.75" hidden="1" customHeight="1" x14ac:dyDescent="0.3">
      <c r="B82" s="70" t="s">
        <v>279</v>
      </c>
      <c r="C82" s="62" t="s">
        <v>282</v>
      </c>
      <c r="F82" s="9" t="s">
        <v>22</v>
      </c>
      <c r="G82" s="9">
        <v>2009</v>
      </c>
      <c r="J82" s="62" t="s">
        <v>271</v>
      </c>
      <c r="K82" s="72" t="s">
        <v>251</v>
      </c>
      <c r="L82" s="76" t="s">
        <v>68</v>
      </c>
      <c r="M82" s="76"/>
    </row>
    <row r="83" spans="2:13" ht="12.75" hidden="1" customHeight="1" x14ac:dyDescent="0.3">
      <c r="B83" s="70" t="s">
        <v>280</v>
      </c>
      <c r="C83" s="62" t="s">
        <v>283</v>
      </c>
      <c r="F83" s="9" t="s">
        <v>23</v>
      </c>
      <c r="G83" s="9">
        <v>2008</v>
      </c>
      <c r="J83" s="62" t="s">
        <v>272</v>
      </c>
      <c r="K83" s="72" t="s">
        <v>252</v>
      </c>
      <c r="L83" s="76" t="s">
        <v>69</v>
      </c>
      <c r="M83" s="76"/>
    </row>
    <row r="84" spans="2:13" ht="12.75" hidden="1" customHeight="1" x14ac:dyDescent="0.3">
      <c r="B84" s="70" t="s">
        <v>281</v>
      </c>
      <c r="C84" s="62" t="s">
        <v>284</v>
      </c>
      <c r="F84" s="9" t="s">
        <v>24</v>
      </c>
      <c r="G84" s="9">
        <v>2007</v>
      </c>
      <c r="J84" s="62" t="s">
        <v>104</v>
      </c>
      <c r="K84" s="72" t="s">
        <v>253</v>
      </c>
      <c r="L84" s="76" t="s">
        <v>70</v>
      </c>
      <c r="M84" s="76"/>
    </row>
    <row r="85" spans="2:13" ht="12.75" hidden="1" customHeight="1" x14ac:dyDescent="0.3">
      <c r="B85" s="70" t="s">
        <v>104</v>
      </c>
      <c r="C85" s="62" t="s">
        <v>285</v>
      </c>
      <c r="F85" s="9" t="s">
        <v>25</v>
      </c>
      <c r="G85" s="9">
        <v>2006</v>
      </c>
      <c r="J85" s="62" t="s">
        <v>209</v>
      </c>
      <c r="K85" s="72" t="s">
        <v>254</v>
      </c>
      <c r="L85" s="76" t="s">
        <v>71</v>
      </c>
      <c r="M85" s="76"/>
    </row>
    <row r="86" spans="2:13" ht="12.75" hidden="1" customHeight="1" x14ac:dyDescent="0.3">
      <c r="B86" s="70" t="s">
        <v>105</v>
      </c>
      <c r="C86" s="62" t="s">
        <v>286</v>
      </c>
      <c r="F86" s="9" t="s">
        <v>26</v>
      </c>
      <c r="G86" s="9">
        <v>2005</v>
      </c>
      <c r="J86" s="62" t="s">
        <v>210</v>
      </c>
      <c r="K86" s="72" t="s">
        <v>232</v>
      </c>
      <c r="L86" s="76" t="s">
        <v>72</v>
      </c>
      <c r="M86" s="76"/>
    </row>
    <row r="87" spans="2:13" ht="12.75" hidden="1" customHeight="1" x14ac:dyDescent="0.3">
      <c r="B87" s="70" t="s">
        <v>106</v>
      </c>
      <c r="C87" s="62" t="s">
        <v>287</v>
      </c>
      <c r="F87" s="9" t="s">
        <v>27</v>
      </c>
      <c r="G87" s="9">
        <v>2004</v>
      </c>
      <c r="J87" s="62" t="s">
        <v>105</v>
      </c>
      <c r="K87" s="72" t="s">
        <v>233</v>
      </c>
      <c r="L87" s="76" t="s">
        <v>73</v>
      </c>
      <c r="M87" s="76"/>
    </row>
    <row r="88" spans="2:13" ht="12.75" hidden="1" customHeight="1" x14ac:dyDescent="0.3">
      <c r="B88" s="70" t="s">
        <v>107</v>
      </c>
      <c r="C88" s="62"/>
      <c r="F88" s="9" t="s">
        <v>28</v>
      </c>
      <c r="G88" s="9">
        <v>2003</v>
      </c>
      <c r="J88" s="62" t="s">
        <v>106</v>
      </c>
      <c r="K88" s="72" t="s">
        <v>234</v>
      </c>
      <c r="L88" s="76" t="s">
        <v>74</v>
      </c>
      <c r="M88" s="76"/>
    </row>
    <row r="89" spans="2:13" ht="12.75" hidden="1" customHeight="1" x14ac:dyDescent="0.3">
      <c r="C89" s="62"/>
      <c r="F89" s="9" t="s">
        <v>29</v>
      </c>
      <c r="G89" s="9">
        <v>2002</v>
      </c>
      <c r="J89" s="62" t="s">
        <v>107</v>
      </c>
      <c r="K89" s="72" t="s">
        <v>236</v>
      </c>
      <c r="L89" s="76" t="s">
        <v>219</v>
      </c>
      <c r="M89" s="76"/>
    </row>
    <row r="90" spans="2:13" ht="12.75" hidden="1" customHeight="1" x14ac:dyDescent="0.3">
      <c r="C90" s="62"/>
      <c r="F90" s="9" t="s">
        <v>30</v>
      </c>
      <c r="G90" s="9">
        <v>2001</v>
      </c>
      <c r="J90" s="62" t="s">
        <v>179</v>
      </c>
      <c r="K90" s="72" t="s">
        <v>235</v>
      </c>
      <c r="L90" s="76" t="s">
        <v>75</v>
      </c>
      <c r="M90" s="76"/>
    </row>
    <row r="91" spans="2:13" ht="12" hidden="1" customHeight="1" x14ac:dyDescent="0.3">
      <c r="C91" s="62"/>
      <c r="F91" s="9" t="s">
        <v>31</v>
      </c>
      <c r="G91" s="9">
        <v>2000</v>
      </c>
      <c r="J91" s="62" t="s">
        <v>180</v>
      </c>
      <c r="K91" s="72" t="s">
        <v>115</v>
      </c>
      <c r="L91" s="76" t="s">
        <v>245</v>
      </c>
      <c r="M91" s="76"/>
    </row>
    <row r="92" spans="2:13" ht="12.75" hidden="1" customHeight="1" x14ac:dyDescent="0.3">
      <c r="C92" s="62"/>
      <c r="F92" s="9" t="s">
        <v>32</v>
      </c>
      <c r="G92" s="9">
        <v>1999</v>
      </c>
      <c r="J92" s="62" t="s">
        <v>181</v>
      </c>
      <c r="K92" s="72" t="s">
        <v>116</v>
      </c>
      <c r="L92" s="76" t="s">
        <v>76</v>
      </c>
      <c r="M92" s="76"/>
    </row>
    <row r="93" spans="2:13" ht="12.75" hidden="1" customHeight="1" x14ac:dyDescent="0.3">
      <c r="C93" s="62"/>
      <c r="F93" s="9" t="s">
        <v>33</v>
      </c>
      <c r="G93" s="9">
        <v>1998</v>
      </c>
      <c r="J93" s="62" t="s">
        <v>273</v>
      </c>
      <c r="K93" s="72" t="s">
        <v>117</v>
      </c>
      <c r="L93" s="76" t="s">
        <v>77</v>
      </c>
      <c r="M93" s="76"/>
    </row>
    <row r="94" spans="2:13" ht="12.75" hidden="1" customHeight="1" x14ac:dyDescent="0.3">
      <c r="C94" s="62"/>
      <c r="F94" s="9" t="s">
        <v>34</v>
      </c>
      <c r="G94" s="9">
        <v>1997</v>
      </c>
      <c r="J94" s="62" t="s">
        <v>211</v>
      </c>
      <c r="K94" s="72" t="s">
        <v>118</v>
      </c>
      <c r="L94" s="76" t="s">
        <v>78</v>
      </c>
      <c r="M94" s="76"/>
    </row>
    <row r="95" spans="2:13" ht="12.75" hidden="1" customHeight="1" x14ac:dyDescent="0.3">
      <c r="C95" s="62"/>
      <c r="F95" s="9" t="s">
        <v>35</v>
      </c>
      <c r="G95" s="9">
        <v>1996</v>
      </c>
      <c r="J95" s="62" t="s">
        <v>212</v>
      </c>
      <c r="K95" s="72" t="s">
        <v>119</v>
      </c>
      <c r="L95" s="76" t="s">
        <v>79</v>
      </c>
      <c r="M95" s="76"/>
    </row>
    <row r="96" spans="2:13" ht="12.75" hidden="1" customHeight="1" x14ac:dyDescent="0.3">
      <c r="C96" s="62"/>
      <c r="F96" s="9" t="s">
        <v>49</v>
      </c>
      <c r="G96" s="9">
        <v>1995</v>
      </c>
      <c r="J96" s="62" t="s">
        <v>213</v>
      </c>
      <c r="K96" s="72" t="s">
        <v>36</v>
      </c>
      <c r="L96" s="76" t="s">
        <v>111</v>
      </c>
      <c r="M96" s="76"/>
    </row>
    <row r="97" spans="3:13" ht="12.75" hidden="1" customHeight="1" x14ac:dyDescent="0.3">
      <c r="C97" s="62"/>
      <c r="F97" s="9" t="s">
        <v>50</v>
      </c>
      <c r="G97" s="9">
        <v>1994</v>
      </c>
      <c r="J97" s="62" t="s">
        <v>214</v>
      </c>
      <c r="K97" s="72" t="s">
        <v>39</v>
      </c>
      <c r="L97" s="76" t="s">
        <v>80</v>
      </c>
      <c r="M97" s="76"/>
    </row>
    <row r="98" spans="3:13" ht="12.75" hidden="1" customHeight="1" x14ac:dyDescent="0.3">
      <c r="C98" s="62"/>
      <c r="F98" s="9" t="s">
        <v>53</v>
      </c>
      <c r="G98" s="9">
        <v>1993</v>
      </c>
      <c r="J98" s="62" t="s">
        <v>215</v>
      </c>
      <c r="K98" s="72" t="s">
        <v>40</v>
      </c>
      <c r="L98" s="76" t="s">
        <v>220</v>
      </c>
      <c r="M98" s="76"/>
    </row>
    <row r="99" spans="3:13" ht="12.75" hidden="1" customHeight="1" x14ac:dyDescent="0.3">
      <c r="C99" s="62"/>
      <c r="F99" s="9" t="s">
        <v>56</v>
      </c>
      <c r="G99" s="9">
        <v>1992</v>
      </c>
      <c r="J99" s="62" t="s">
        <v>216</v>
      </c>
      <c r="K99" s="72" t="s">
        <v>41</v>
      </c>
      <c r="L99" s="76"/>
      <c r="M99" s="76"/>
    </row>
    <row r="100" spans="3:13" ht="12.75" hidden="1" customHeight="1" x14ac:dyDescent="0.3">
      <c r="C100" s="62"/>
      <c r="F100" s="9" t="s">
        <v>57</v>
      </c>
      <c r="G100" s="9">
        <v>1991</v>
      </c>
      <c r="J100" s="62" t="s">
        <v>217</v>
      </c>
      <c r="K100" s="73" t="s">
        <v>58</v>
      </c>
      <c r="L100" s="76"/>
      <c r="M100" s="76"/>
    </row>
    <row r="101" spans="3:13" ht="12.75" hidden="1" customHeight="1" x14ac:dyDescent="0.3">
      <c r="C101" s="62"/>
      <c r="F101" s="9" t="s">
        <v>108</v>
      </c>
      <c r="G101" s="9">
        <v>1990</v>
      </c>
      <c r="J101" s="62" t="s">
        <v>274</v>
      </c>
      <c r="K101" s="73" t="s">
        <v>37</v>
      </c>
      <c r="L101" s="76"/>
      <c r="M101" s="76"/>
    </row>
    <row r="102" spans="3:13" ht="12.75" hidden="1" customHeight="1" x14ac:dyDescent="0.3">
      <c r="C102" s="62"/>
      <c r="J102" s="62" t="s">
        <v>275</v>
      </c>
      <c r="K102" s="73" t="s">
        <v>42</v>
      </c>
      <c r="L102" s="76"/>
      <c r="M102" s="76"/>
    </row>
    <row r="103" spans="3:13" ht="12.75" hidden="1" customHeight="1" x14ac:dyDescent="0.3">
      <c r="C103" s="62"/>
      <c r="J103" s="62" t="s">
        <v>276</v>
      </c>
      <c r="K103" s="73" t="s">
        <v>43</v>
      </c>
      <c r="L103" s="76"/>
      <c r="M103" s="76"/>
    </row>
    <row r="104" spans="3:13" ht="12.75" hidden="1" customHeight="1" x14ac:dyDescent="0.3">
      <c r="C104" s="62"/>
      <c r="J104" s="63"/>
      <c r="K104" s="73" t="s">
        <v>59</v>
      </c>
    </row>
    <row r="105" spans="3:13" ht="12.75" hidden="1" customHeight="1" x14ac:dyDescent="0.3">
      <c r="C105" s="62"/>
      <c r="J105" s="63"/>
      <c r="K105" s="73" t="s">
        <v>112</v>
      </c>
    </row>
    <row r="106" spans="3:13" ht="12.75" hidden="1" customHeight="1" x14ac:dyDescent="0.3">
      <c r="C106" s="62"/>
      <c r="J106" s="64"/>
      <c r="K106" s="73" t="s">
        <v>38</v>
      </c>
    </row>
    <row r="107" spans="3:13" ht="12.75" hidden="1" customHeight="1" x14ac:dyDescent="0.3">
      <c r="C107" s="62"/>
      <c r="J107" s="64"/>
      <c r="K107" s="73" t="s">
        <v>44</v>
      </c>
    </row>
    <row r="108" spans="3:13" ht="12.75" hidden="1" customHeight="1" x14ac:dyDescent="0.3">
      <c r="C108" s="62"/>
      <c r="J108" s="62"/>
      <c r="K108" s="73" t="s">
        <v>45</v>
      </c>
    </row>
    <row r="109" spans="3:13" ht="12.75" hidden="1" customHeight="1" x14ac:dyDescent="0.3">
      <c r="C109" s="62"/>
      <c r="J109" s="62"/>
      <c r="K109" s="73" t="s">
        <v>113</v>
      </c>
    </row>
    <row r="110" spans="3:13" ht="12.75" hidden="1" customHeight="1" x14ac:dyDescent="0.3">
      <c r="C110" s="62"/>
      <c r="J110" s="62"/>
      <c r="K110" s="73" t="s">
        <v>46</v>
      </c>
    </row>
    <row r="111" spans="3:13" ht="12.75" hidden="1" customHeight="1" x14ac:dyDescent="0.3">
      <c r="C111" s="62"/>
      <c r="J111" s="62"/>
      <c r="K111" s="73" t="s">
        <v>47</v>
      </c>
    </row>
    <row r="112" spans="3:13" ht="12.75" hidden="1" customHeight="1" x14ac:dyDescent="0.3">
      <c r="C112" s="62"/>
      <c r="J112" s="62"/>
      <c r="K112" s="73" t="s">
        <v>48</v>
      </c>
    </row>
    <row r="113" spans="10:11" hidden="1" x14ac:dyDescent="0.3">
      <c r="J113" s="62"/>
      <c r="K113" s="73" t="s">
        <v>114</v>
      </c>
    </row>
    <row r="114" spans="10:11" hidden="1" x14ac:dyDescent="0.3">
      <c r="J114" s="62"/>
      <c r="K114" s="74" t="s">
        <v>54</v>
      </c>
    </row>
    <row r="115" spans="10:11" hidden="1" x14ac:dyDescent="0.3">
      <c r="J115" s="62"/>
      <c r="K115" s="74" t="s">
        <v>88</v>
      </c>
    </row>
    <row r="116" spans="10:11" hidden="1" x14ac:dyDescent="0.3">
      <c r="J116" s="62"/>
      <c r="K116" s="73" t="s">
        <v>89</v>
      </c>
    </row>
    <row r="117" spans="10:11" hidden="1" x14ac:dyDescent="0.3">
      <c r="J117" s="62"/>
      <c r="K117" s="73" t="s">
        <v>90</v>
      </c>
    </row>
    <row r="118" spans="10:11" hidden="1" x14ac:dyDescent="0.3">
      <c r="J118" s="62"/>
      <c r="K118" s="73" t="s">
        <v>91</v>
      </c>
    </row>
    <row r="119" spans="10:11" hidden="1" x14ac:dyDescent="0.3">
      <c r="J119" s="62"/>
      <c r="K119" s="73" t="s">
        <v>92</v>
      </c>
    </row>
    <row r="120" spans="10:11" hidden="1" x14ac:dyDescent="0.3">
      <c r="J120" s="62"/>
      <c r="K120" s="73" t="s">
        <v>255</v>
      </c>
    </row>
    <row r="121" spans="10:11" hidden="1" x14ac:dyDescent="0.3">
      <c r="J121" s="62"/>
      <c r="K121" s="73" t="s">
        <v>256</v>
      </c>
    </row>
    <row r="122" spans="10:11" hidden="1" x14ac:dyDescent="0.3">
      <c r="J122" s="62"/>
      <c r="K122" s="73" t="s">
        <v>257</v>
      </c>
    </row>
    <row r="123" spans="10:11" hidden="1" x14ac:dyDescent="0.3">
      <c r="J123" s="62"/>
      <c r="K123" s="73" t="s">
        <v>258</v>
      </c>
    </row>
    <row r="124" spans="10:11" hidden="1" x14ac:dyDescent="0.3">
      <c r="J124" s="62"/>
      <c r="K124" s="73" t="s">
        <v>259</v>
      </c>
    </row>
    <row r="125" spans="10:11" hidden="1" x14ac:dyDescent="0.3">
      <c r="J125" s="62"/>
      <c r="K125" s="73" t="s">
        <v>260</v>
      </c>
    </row>
    <row r="126" spans="10:11" hidden="1" x14ac:dyDescent="0.3">
      <c r="J126" s="62"/>
      <c r="K126" s="73" t="s">
        <v>261</v>
      </c>
    </row>
    <row r="127" spans="10:11" hidden="1" x14ac:dyDescent="0.3">
      <c r="J127" s="62"/>
      <c r="K127" s="73" t="s">
        <v>262</v>
      </c>
    </row>
    <row r="128" spans="10:11" hidden="1" x14ac:dyDescent="0.3">
      <c r="J128" s="62"/>
      <c r="K128" s="73" t="s">
        <v>263</v>
      </c>
    </row>
    <row r="129" spans="10:11" hidden="1" x14ac:dyDescent="0.3">
      <c r="J129" s="62"/>
      <c r="K129" s="73" t="s">
        <v>264</v>
      </c>
    </row>
    <row r="130" spans="10:11" hidden="1" x14ac:dyDescent="0.3">
      <c r="J130" s="62"/>
      <c r="K130" s="73" t="s">
        <v>265</v>
      </c>
    </row>
    <row r="131" spans="10:11" hidden="1" x14ac:dyDescent="0.3">
      <c r="J131" s="62"/>
      <c r="K131" s="73" t="s">
        <v>266</v>
      </c>
    </row>
    <row r="132" spans="10:11" hidden="1" x14ac:dyDescent="0.3">
      <c r="J132" s="62"/>
      <c r="K132" s="73" t="s">
        <v>267</v>
      </c>
    </row>
    <row r="133" spans="10:11" hidden="1" x14ac:dyDescent="0.3">
      <c r="J133" s="62"/>
      <c r="K133" s="73" t="s">
        <v>268</v>
      </c>
    </row>
    <row r="134" spans="10:11" hidden="1" x14ac:dyDescent="0.3">
      <c r="J134" s="62"/>
      <c r="K134" s="73" t="s">
        <v>303</v>
      </c>
    </row>
    <row r="135" spans="10:11" hidden="1" x14ac:dyDescent="0.3">
      <c r="J135" s="62"/>
      <c r="K135" s="73" t="s">
        <v>288</v>
      </c>
    </row>
    <row r="136" spans="10:11" hidden="1" x14ac:dyDescent="0.3">
      <c r="J136" s="62"/>
      <c r="K136" s="73" t="s">
        <v>289</v>
      </c>
    </row>
    <row r="137" spans="10:11" hidden="1" x14ac:dyDescent="0.3">
      <c r="J137" s="62"/>
      <c r="K137" s="73" t="s">
        <v>290</v>
      </c>
    </row>
    <row r="138" spans="10:11" hidden="1" x14ac:dyDescent="0.3">
      <c r="J138" s="62"/>
      <c r="K138" s="73" t="s">
        <v>291</v>
      </c>
    </row>
    <row r="139" spans="10:11" hidden="1" x14ac:dyDescent="0.3">
      <c r="J139" s="62"/>
      <c r="K139" s="73" t="s">
        <v>292</v>
      </c>
    </row>
    <row r="140" spans="10:11" hidden="1" x14ac:dyDescent="0.3">
      <c r="J140" s="62"/>
      <c r="K140" s="73" t="s">
        <v>293</v>
      </c>
    </row>
    <row r="141" spans="10:11" hidden="1" x14ac:dyDescent="0.3">
      <c r="J141" s="62"/>
      <c r="K141" s="73" t="s">
        <v>294</v>
      </c>
    </row>
    <row r="142" spans="10:11" hidden="1" x14ac:dyDescent="0.3">
      <c r="J142" s="62"/>
      <c r="K142" s="73" t="s">
        <v>295</v>
      </c>
    </row>
    <row r="143" spans="10:11" hidden="1" x14ac:dyDescent="0.3">
      <c r="J143" s="62"/>
      <c r="K143" s="73" t="s">
        <v>296</v>
      </c>
    </row>
    <row r="144" spans="10:11" hidden="1" x14ac:dyDescent="0.3">
      <c r="J144" s="62"/>
      <c r="K144" s="73" t="s">
        <v>297</v>
      </c>
    </row>
    <row r="145" spans="10:11" hidden="1" x14ac:dyDescent="0.3">
      <c r="J145" s="62"/>
      <c r="K145" s="73" t="s">
        <v>298</v>
      </c>
    </row>
    <row r="146" spans="10:11" hidden="1" x14ac:dyDescent="0.3">
      <c r="J146" s="62"/>
      <c r="K146" s="73" t="s">
        <v>299</v>
      </c>
    </row>
    <row r="147" spans="10:11" hidden="1" x14ac:dyDescent="0.3">
      <c r="J147" s="62"/>
      <c r="K147" s="73" t="s">
        <v>300</v>
      </c>
    </row>
    <row r="148" spans="10:11" hidden="1" x14ac:dyDescent="0.3">
      <c r="J148" s="62"/>
      <c r="K148" s="73" t="s">
        <v>301</v>
      </c>
    </row>
    <row r="149" spans="10:11" hidden="1" x14ac:dyDescent="0.3">
      <c r="J149" s="62"/>
      <c r="K149" s="71" t="s">
        <v>157</v>
      </c>
    </row>
    <row r="150" spans="10:11" hidden="1" x14ac:dyDescent="0.3">
      <c r="J150" s="62"/>
      <c r="K150" s="71" t="s">
        <v>158</v>
      </c>
    </row>
    <row r="151" spans="10:11" hidden="1" x14ac:dyDescent="0.3">
      <c r="J151" s="62"/>
      <c r="K151" s="71" t="s">
        <v>159</v>
      </c>
    </row>
    <row r="152" spans="10:11" hidden="1" x14ac:dyDescent="0.3">
      <c r="J152" s="62"/>
      <c r="K152" s="71" t="s">
        <v>160</v>
      </c>
    </row>
    <row r="153" spans="10:11" hidden="1" x14ac:dyDescent="0.3">
      <c r="J153" s="62"/>
      <c r="K153" s="71" t="s">
        <v>173</v>
      </c>
    </row>
    <row r="154" spans="10:11" hidden="1" x14ac:dyDescent="0.3">
      <c r="J154" s="62"/>
      <c r="K154" s="71" t="s">
        <v>156</v>
      </c>
    </row>
    <row r="155" spans="10:11" hidden="1" x14ac:dyDescent="0.3">
      <c r="J155" s="62"/>
      <c r="K155" s="71" t="s">
        <v>161</v>
      </c>
    </row>
    <row r="156" spans="10:11" hidden="1" x14ac:dyDescent="0.3">
      <c r="J156" s="62"/>
      <c r="K156" s="71" t="s">
        <v>162</v>
      </c>
    </row>
    <row r="157" spans="10:11" hidden="1" x14ac:dyDescent="0.3">
      <c r="J157" s="62"/>
      <c r="K157" s="71" t="s">
        <v>172</v>
      </c>
    </row>
    <row r="158" spans="10:11" hidden="1" x14ac:dyDescent="0.3">
      <c r="J158" s="62"/>
      <c r="K158" s="71" t="s">
        <v>163</v>
      </c>
    </row>
    <row r="159" spans="10:11" hidden="1" x14ac:dyDescent="0.3">
      <c r="J159" s="62"/>
      <c r="K159" s="71" t="s">
        <v>164</v>
      </c>
    </row>
    <row r="160" spans="10:11" hidden="1" x14ac:dyDescent="0.3">
      <c r="J160" s="62"/>
      <c r="K160" s="71" t="s">
        <v>165</v>
      </c>
    </row>
    <row r="161" spans="10:11" hidden="1" x14ac:dyDescent="0.3">
      <c r="J161" s="62"/>
      <c r="K161" s="71" t="s">
        <v>174</v>
      </c>
    </row>
    <row r="162" spans="10:11" hidden="1" x14ac:dyDescent="0.3">
      <c r="J162" s="62"/>
      <c r="K162" s="71" t="s">
        <v>166</v>
      </c>
    </row>
    <row r="163" spans="10:11" hidden="1" x14ac:dyDescent="0.3">
      <c r="J163" s="62"/>
      <c r="K163" s="71" t="s">
        <v>167</v>
      </c>
    </row>
    <row r="164" spans="10:11" hidden="1" x14ac:dyDescent="0.3">
      <c r="J164" s="62"/>
      <c r="K164" s="71" t="s">
        <v>168</v>
      </c>
    </row>
    <row r="165" spans="10:11" hidden="1" x14ac:dyDescent="0.3">
      <c r="J165" s="62"/>
      <c r="K165" s="71" t="s">
        <v>175</v>
      </c>
    </row>
    <row r="166" spans="10:11" hidden="1" x14ac:dyDescent="0.3">
      <c r="J166" s="62"/>
      <c r="K166" s="71" t="s">
        <v>169</v>
      </c>
    </row>
    <row r="167" spans="10:11" hidden="1" x14ac:dyDescent="0.3">
      <c r="J167" s="62"/>
      <c r="K167" s="71" t="s">
        <v>170</v>
      </c>
    </row>
    <row r="168" spans="10:11" hidden="1" x14ac:dyDescent="0.3">
      <c r="J168" s="62"/>
      <c r="K168" s="71" t="s">
        <v>176</v>
      </c>
    </row>
    <row r="169" spans="10:11" hidden="1" x14ac:dyDescent="0.3">
      <c r="J169" s="62"/>
      <c r="K169" s="71" t="s">
        <v>171</v>
      </c>
    </row>
    <row r="170" spans="10:11" hidden="1" x14ac:dyDescent="0.3">
      <c r="J170" s="62"/>
      <c r="K170" s="71" t="s">
        <v>120</v>
      </c>
    </row>
    <row r="171" spans="10:11" hidden="1" x14ac:dyDescent="0.3">
      <c r="J171" s="62"/>
      <c r="K171" s="71" t="s">
        <v>121</v>
      </c>
    </row>
    <row r="172" spans="10:11" hidden="1" x14ac:dyDescent="0.3">
      <c r="K172" s="71" t="s">
        <v>122</v>
      </c>
    </row>
    <row r="173" spans="10:11" hidden="1" x14ac:dyDescent="0.3">
      <c r="K173" s="71" t="s">
        <v>123</v>
      </c>
    </row>
    <row r="174" spans="10:11" hidden="1" x14ac:dyDescent="0.3">
      <c r="K174" s="71" t="s">
        <v>221</v>
      </c>
    </row>
    <row r="175" spans="10:11" hidden="1" x14ac:dyDescent="0.3">
      <c r="K175" s="71" t="s">
        <v>222</v>
      </c>
    </row>
    <row r="176" spans="10:11" hidden="1" x14ac:dyDescent="0.3">
      <c r="K176" s="71" t="s">
        <v>124</v>
      </c>
    </row>
    <row r="177" spans="11:11" hidden="1" x14ac:dyDescent="0.3">
      <c r="K177" s="71" t="s">
        <v>125</v>
      </c>
    </row>
    <row r="178" spans="11:11" hidden="1" x14ac:dyDescent="0.3">
      <c r="K178" s="71" t="s">
        <v>126</v>
      </c>
    </row>
    <row r="179" spans="11:11" hidden="1" x14ac:dyDescent="0.3">
      <c r="K179" s="71" t="s">
        <v>127</v>
      </c>
    </row>
    <row r="180" spans="11:11" hidden="1" x14ac:dyDescent="0.3">
      <c r="K180" s="71" t="s">
        <v>128</v>
      </c>
    </row>
    <row r="181" spans="11:11" hidden="1" x14ac:dyDescent="0.3">
      <c r="K181" s="71" t="s">
        <v>129</v>
      </c>
    </row>
    <row r="182" spans="11:11" hidden="1" x14ac:dyDescent="0.3">
      <c r="K182" s="71" t="s">
        <v>130</v>
      </c>
    </row>
    <row r="183" spans="11:11" hidden="1" x14ac:dyDescent="0.3">
      <c r="K183" s="71" t="s">
        <v>131</v>
      </c>
    </row>
    <row r="184" spans="11:11" hidden="1" x14ac:dyDescent="0.3">
      <c r="K184" s="71" t="s">
        <v>132</v>
      </c>
    </row>
    <row r="185" spans="11:11" hidden="1" x14ac:dyDescent="0.3">
      <c r="K185" s="71" t="s">
        <v>133</v>
      </c>
    </row>
    <row r="186" spans="11:11" hidden="1" x14ac:dyDescent="0.3">
      <c r="K186" s="71" t="s">
        <v>134</v>
      </c>
    </row>
    <row r="187" spans="11:11" hidden="1" x14ac:dyDescent="0.3">
      <c r="K187" s="71" t="s">
        <v>135</v>
      </c>
    </row>
    <row r="188" spans="11:11" hidden="1" x14ac:dyDescent="0.3">
      <c r="K188" s="71" t="s">
        <v>136</v>
      </c>
    </row>
    <row r="189" spans="11:11" hidden="1" x14ac:dyDescent="0.3">
      <c r="K189" s="71" t="s">
        <v>137</v>
      </c>
    </row>
    <row r="190" spans="11:11" hidden="1" x14ac:dyDescent="0.3">
      <c r="K190" s="71" t="s">
        <v>138</v>
      </c>
    </row>
    <row r="191" spans="11:11" hidden="1" x14ac:dyDescent="0.3">
      <c r="K191" s="71" t="s">
        <v>139</v>
      </c>
    </row>
    <row r="192" spans="11:11" hidden="1" x14ac:dyDescent="0.3">
      <c r="K192" s="71" t="s">
        <v>140</v>
      </c>
    </row>
    <row r="193" spans="11:11" hidden="1" x14ac:dyDescent="0.3">
      <c r="K193" s="71" t="s">
        <v>141</v>
      </c>
    </row>
    <row r="194" spans="11:11" hidden="1" x14ac:dyDescent="0.3">
      <c r="K194" s="71" t="s">
        <v>142</v>
      </c>
    </row>
    <row r="195" spans="11:11" hidden="1" x14ac:dyDescent="0.3">
      <c r="K195" s="71" t="s">
        <v>143</v>
      </c>
    </row>
    <row r="196" spans="11:11" hidden="1" x14ac:dyDescent="0.3">
      <c r="K196" s="71" t="s">
        <v>144</v>
      </c>
    </row>
    <row r="197" spans="11:11" hidden="1" x14ac:dyDescent="0.3"/>
    <row r="198" spans="11:11" hidden="1" x14ac:dyDescent="0.3"/>
    <row r="199" spans="11:11" hidden="1" x14ac:dyDescent="0.3"/>
  </sheetData>
  <sheetProtection algorithmName="SHA-512" hashValue="5l06EXPQyMsaZHhXavj4moqrg2h4fBe1UW1DhJJv3DHo83FEI9ms8Ywaya8w88li6PlemAnvH0FBgREa101Fzg==" saltValue="Nrsa35iuo8PKDm9Y51iagA==" spinCount="100000" sheet="1" selectLockedCells="1"/>
  <mergeCells count="108">
    <mergeCell ref="Q5:AK5"/>
    <mergeCell ref="AL5:AT5"/>
    <mergeCell ref="Q6:AK6"/>
    <mergeCell ref="AQ7:AT7"/>
    <mergeCell ref="L101:M101"/>
    <mergeCell ref="L102:M102"/>
    <mergeCell ref="L94:M94"/>
    <mergeCell ref="L95:M95"/>
    <mergeCell ref="L96:M96"/>
    <mergeCell ref="L97:M97"/>
    <mergeCell ref="L90:M90"/>
    <mergeCell ref="L91:M91"/>
    <mergeCell ref="L99:M99"/>
    <mergeCell ref="L92:M92"/>
    <mergeCell ref="L93:M93"/>
    <mergeCell ref="L100:M100"/>
    <mergeCell ref="L81:M81"/>
    <mergeCell ref="L82:M82"/>
    <mergeCell ref="L83:M83"/>
    <mergeCell ref="L84:M84"/>
    <mergeCell ref="L85:M85"/>
    <mergeCell ref="L98:M98"/>
    <mergeCell ref="L86:M86"/>
    <mergeCell ref="L87:M87"/>
    <mergeCell ref="L88:M88"/>
    <mergeCell ref="L89:M89"/>
    <mergeCell ref="L75:M75"/>
    <mergeCell ref="L76:M76"/>
    <mergeCell ref="L77:M77"/>
    <mergeCell ref="L78:M78"/>
    <mergeCell ref="L79:M79"/>
    <mergeCell ref="L80:M80"/>
    <mergeCell ref="D67:E67"/>
    <mergeCell ref="L70:M70"/>
    <mergeCell ref="L71:M71"/>
    <mergeCell ref="L72:M72"/>
    <mergeCell ref="L73:M73"/>
    <mergeCell ref="L74:M74"/>
    <mergeCell ref="L69:M69"/>
    <mergeCell ref="D61:E61"/>
    <mergeCell ref="D62:E62"/>
    <mergeCell ref="D63:E63"/>
    <mergeCell ref="D64:E64"/>
    <mergeCell ref="D65:E65"/>
    <mergeCell ref="D66:E66"/>
    <mergeCell ref="D55:E55"/>
    <mergeCell ref="D56:E56"/>
    <mergeCell ref="D57:E57"/>
    <mergeCell ref="D58:E58"/>
    <mergeCell ref="D59:E59"/>
    <mergeCell ref="D60:E60"/>
    <mergeCell ref="D50:E50"/>
    <mergeCell ref="D51:E51"/>
    <mergeCell ref="D52:E52"/>
    <mergeCell ref="D53:E53"/>
    <mergeCell ref="D54:E54"/>
    <mergeCell ref="D43:E43"/>
    <mergeCell ref="D44:E44"/>
    <mergeCell ref="D45:E45"/>
    <mergeCell ref="D46:E46"/>
    <mergeCell ref="D47:E47"/>
    <mergeCell ref="D48:E48"/>
    <mergeCell ref="D49:E49"/>
    <mergeCell ref="D28:E28"/>
    <mergeCell ref="D29:E29"/>
    <mergeCell ref="D20:E20"/>
    <mergeCell ref="D24:E24"/>
    <mergeCell ref="D10:E10"/>
    <mergeCell ref="D25:E25"/>
    <mergeCell ref="E3:M3"/>
    <mergeCell ref="D27:E27"/>
    <mergeCell ref="D7:E7"/>
    <mergeCell ref="D21:E21"/>
    <mergeCell ref="D22:E22"/>
    <mergeCell ref="D23:E23"/>
    <mergeCell ref="D13:E13"/>
    <mergeCell ref="D14:E14"/>
    <mergeCell ref="D8:E8"/>
    <mergeCell ref="D9:E9"/>
    <mergeCell ref="D26:E26"/>
    <mergeCell ref="D18:E18"/>
    <mergeCell ref="D19:E19"/>
    <mergeCell ref="A5:M5"/>
    <mergeCell ref="B3:C3"/>
    <mergeCell ref="AL6:AT6"/>
    <mergeCell ref="L103:M103"/>
    <mergeCell ref="A2:M2"/>
    <mergeCell ref="A1:M1"/>
    <mergeCell ref="G4:M4"/>
    <mergeCell ref="D15:E15"/>
    <mergeCell ref="D16:E16"/>
    <mergeCell ref="D17:E17"/>
    <mergeCell ref="A6:M6"/>
    <mergeCell ref="D11:E11"/>
    <mergeCell ref="D12:E12"/>
    <mergeCell ref="D37:E37"/>
    <mergeCell ref="D38:E38"/>
    <mergeCell ref="D39:E39"/>
    <mergeCell ref="D40:E40"/>
    <mergeCell ref="D41:E41"/>
    <mergeCell ref="D42:E42"/>
    <mergeCell ref="D32:E32"/>
    <mergeCell ref="D33:E33"/>
    <mergeCell ref="D31:E31"/>
    <mergeCell ref="D30:E30"/>
    <mergeCell ref="D34:E34"/>
    <mergeCell ref="D35:E35"/>
    <mergeCell ref="D36:E36"/>
  </mergeCells>
  <phoneticPr fontId="13" type="noConversion"/>
  <conditionalFormatting sqref="B8:B67">
    <cfRule type="expression" dxfId="13" priority="2">
      <formula>IF((AJ8+AK8+AM8+AN8+AO8)=2,TRUE,FALSE)</formula>
    </cfRule>
    <cfRule type="expression" dxfId="12" priority="3">
      <formula>IF((S8+U8+V8+AF8+AN8)=2,TRUE,FALSE)</formula>
    </cfRule>
    <cfRule type="expression" dxfId="11" priority="4">
      <formula>IF((U8+AM8)=2,TRUE,FALSE)</formula>
    </cfRule>
    <cfRule type="expression" dxfId="10" priority="5">
      <formula>IF((V8+AM8+AO8)=2,TRUE,FALSE)</formula>
    </cfRule>
    <cfRule type="expression" dxfId="9" priority="6">
      <formula>IF($AL8&lt;&gt;1,TRUE,FALSE)</formula>
    </cfRule>
  </conditionalFormatting>
  <conditionalFormatting sqref="C8:C67">
    <cfRule type="expression" dxfId="8" priority="1">
      <formula>IF(AV8&gt;1,TRUE,FALSE)</formula>
    </cfRule>
    <cfRule type="expression" dxfId="7" priority="7">
      <formula>IF(AU8=2,TRUE,FALSE)</formula>
    </cfRule>
    <cfRule type="expression" dxfId="6" priority="8" stopIfTrue="1">
      <formula>IF(AQ8&lt;&gt;1,TRUE,FALSE)</formula>
    </cfRule>
  </conditionalFormatting>
  <conditionalFormatting sqref="J8:J27 J28:K67">
    <cfRule type="expression" dxfId="5" priority="17">
      <formula>IF(P8&lt;&gt;1,TRUE,FALSE)</formula>
    </cfRule>
  </conditionalFormatting>
  <conditionalFormatting sqref="K8:K67">
    <cfRule type="expression" dxfId="4" priority="12">
      <formula>IF(Q8&lt;&gt;1,TRUE,FALSE)</formula>
    </cfRule>
  </conditionalFormatting>
  <conditionalFormatting sqref="K8:M67">
    <cfRule type="expression" dxfId="3" priority="18">
      <formula>IF(1&lt;$O8,TRUE,FALSE)</formula>
    </cfRule>
  </conditionalFormatting>
  <conditionalFormatting sqref="L8:L67">
    <cfRule type="expression" dxfId="2" priority="15">
      <formula>IF(X8&lt;&gt;1,TRUE,FALSE)</formula>
    </cfRule>
  </conditionalFormatting>
  <conditionalFormatting sqref="L69:L103">
    <cfRule type="expression" dxfId="1" priority="19">
      <formula>IF($E$3=$K$70,L69=1)</formula>
    </cfRule>
  </conditionalFormatting>
  <conditionalFormatting sqref="M8:M67">
    <cfRule type="expression" dxfId="0" priority="14">
      <formula>IF(AH8&lt;&gt;1,TRUE,FALSE)</formula>
    </cfRule>
  </conditionalFormatting>
  <conditionalFormatting sqref="M71 M75 M79 M83 M87 M91 M95 M99">
    <cfRule type="expression" priority="11" stopIfTrue="1">
      <formula>"SE($D$3=$H$68;$G$68)"</formula>
    </cfRule>
  </conditionalFormatting>
  <dataValidations count="11">
    <dataValidation type="list" allowBlank="1" showInputMessage="1" showErrorMessage="1" sqref="G8:G67" xr:uid="{00000000-0002-0000-0000-000000000000}">
      <formula1>$A$69:$A$70</formula1>
    </dataValidation>
    <dataValidation type="list" allowBlank="1" showInputMessage="1" showErrorMessage="1" sqref="E3:M3" xr:uid="{00000000-0002-0000-0000-000002000000}">
      <formula1>$L$69:$L$103</formula1>
    </dataValidation>
    <dataValidation type="list" allowBlank="1" showInputMessage="1" showErrorMessage="1" sqref="I8:I67" xr:uid="{00000000-0002-0000-0000-000005000000}">
      <formula1>$I$69:$I$70</formula1>
    </dataValidation>
    <dataValidation type="list" allowBlank="1" showInputMessage="1" showErrorMessage="1" sqref="M8:M67" xr:uid="{00000000-0002-0000-0000-000004000000}">
      <formula1>$D$69:$D$93</formula1>
    </dataValidation>
    <dataValidation type="list" allowBlank="1" showInputMessage="1" showErrorMessage="1" sqref="L8:L67" xr:uid="{7C1094C2-922E-4B08-9D67-557BB21BBABC}">
      <formula1>$E$69:$E$83</formula1>
    </dataValidation>
    <dataValidation type="list" allowBlank="1" showInputMessage="1" showErrorMessage="1" sqref="F8:F67" xr:uid="{0D281538-C902-47A6-92BA-B14ED3D7AA25}">
      <formula1>$G$69:$G$101</formula1>
    </dataValidation>
    <dataValidation type="list" allowBlank="1" showInputMessage="1" showErrorMessage="1" sqref="C8:C67" xr:uid="{0808354C-76AD-4BD5-B474-D77B70AEAC44}">
      <formula1>$C$69:$C$89</formula1>
    </dataValidation>
    <dataValidation type="textLength" operator="equal" allowBlank="1" showInputMessage="1" showErrorMessage="1" sqref="H8:H67" xr:uid="{C2232B95-55D4-4E39-AE44-8D1D8B18B09F}">
      <formula1>16</formula1>
    </dataValidation>
    <dataValidation type="list" allowBlank="1" showInputMessage="1" showErrorMessage="1" sqref="J8:J67" xr:uid="{00000000-0002-0000-0000-000008000000}">
      <formula1>$B$69:$B$88</formula1>
    </dataValidation>
    <dataValidation type="list" allowBlank="1" showInputMessage="1" showErrorMessage="1" sqref="K8:K67" xr:uid="{FE14BB98-E1ED-4B61-8548-6239E2883B8F}">
      <formula1>$K$69:$K$211</formula1>
    </dataValidation>
    <dataValidation type="list" allowBlank="1" showInputMessage="1" showErrorMessage="1" sqref="B8:B67" xr:uid="{0006C025-B0ED-4EAD-9F17-4CC3D05F4D99}">
      <formula1>$J$69:$J$106</formula1>
    </dataValidation>
  </dataValidations>
  <printOptions horizontalCentered="1"/>
  <pageMargins left="0.19685039370078741" right="0.19685039370078741" top="0.19685039370078741" bottom="0.15748031496062992" header="0.31496062992125984" footer="0.31496062992125984"/>
  <pageSetup paperSize="9" scale="82" fitToHeight="3" orientation="landscape" horizontalDpi="360" verticalDpi="360" r:id="rId1"/>
  <rowBreaks count="2" manualBreakCount="2">
    <brk id="27" max="9" man="1"/>
    <brk id="47"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W z + T W Z V a i R S m A A A A 9 g A A A B I A H A B D b 2 5 m a W c v U G F j a 2 F n Z S 5 4 b W w g o h g A K K A U A A A A A A A A A A A A A A A A A A A A A A A A A A A A h Y 9 L D o I w G I S v Q r q n D 0 h 8 k J + y c G U i i Y n G u G 1 q h U Y o h h b L 3 V x 4 J K 8 g R l F 3 L u e b b z F z v 9 4 g 6 + s q u K j W 6 s a k i G G K A m V k c 9 C m S F H n j u E M Z R z W Q p 5 E o Y J B N j b p 7 S F F p X P n h B D v P f Y x b t q C R J Q y s s 9 X G 1 m q W q C P r P / L o T b W C S M V 4 r B 7 j e E R Z v E c s + k E U y A j h F y b r x A N e 5 / t D 4 R F V 7 m u V V y 7 c L k F M k Y g 7 w / 8 A V B L A w Q U A A I A C A B b P 5 N 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z + T W S i K R 7 g O A A A A E Q A A A B M A H A B G b 3 J t d W x h c y 9 T Z W N 0 a W 9 u M S 5 t I K I Y A C i g F A A A A A A A A A A A A A A A A A A A A A A A A A A A A C t O T S 7 J z M 9 T C I b Q h t Y A U E s B A i 0 A F A A C A A g A W z + T W Z V a i R S m A A A A 9 g A A A B I A A A A A A A A A A A A A A A A A A A A A A E N v b m Z p Z y 9 Q Y W N r Y W d l L n h t b F B L A Q I t A B Q A A g A I A F s / k 1 k P y u m r p A A A A O k A A A A T A A A A A A A A A A A A A A A A A P I A A A B b Q 2 9 u d G V u d F 9 U e X B l c 1 0 u e G 1 s U E s B A i 0 A F A A C A A g A W z + T 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H e N m L Y 0 0 Y 1 N g a 7 8 v m w 0 A e I A A A A A A g A A A A A A E G Y A A A A B A A A g A A A A M L j r H z 7 e Z 9 f / A L y v u 1 7 r L Q S + I o K 3 P k 3 W H S z n y g + a E S 4 A A A A A D o A A A A A C A A A g A A A A B J L c p h p k M U Z x V z b 5 J 3 g H J f F g c 8 8 y w M I Y G X f K C p x H h x 1 Q A A A A X P S 0 b i 7 D b 5 e p Z t + 8 H t H I Y z x c k N q d m n 9 J P R l I f / + o g z E B U G N d 5 W n 0 1 g Z i o J i m 0 i L M i 3 r 3 8 1 p W D l w L f o o n u E V D X r o M v k x 9 s Q j A O F r i N b / K l c N A A A A A P a A 9 H d S v k 0 T f S E I X u j l y O N v / V c 2 h W p z W 3 V 6 M y K F I 6 Q 6 5 w x t + / O t U 9 I J c Q s / 1 N C h N N X m H G G P s k 4 d E x u x g 1 + J K h g = = < / D a t a M a s h u p > 
</file>

<file path=customXml/itemProps1.xml><?xml version="1.0" encoding="utf-8"?>
<ds:datastoreItem xmlns:ds="http://schemas.openxmlformats.org/officeDocument/2006/customXml" ds:itemID="{C9E24893-FFE9-4A1A-9AC9-366E89EB2E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Foglio1</vt:lpstr>
      <vt:lpstr>Foglio1!Area_stampa</vt:lpstr>
      <vt:lpstr>Foglio1!Titoli_stampa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Alessandro</dc:creator>
  <cp:lastModifiedBy>Alessandro Atti</cp:lastModifiedBy>
  <cp:lastPrinted>2025-12-28T17:19:18Z</cp:lastPrinted>
  <dcterms:created xsi:type="dcterms:W3CDTF">2010-10-12T18:24:43Z</dcterms:created>
  <dcterms:modified xsi:type="dcterms:W3CDTF">2025-12-29T18:01:57Z</dcterms:modified>
</cp:coreProperties>
</file>