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activeX/activeX1.xml" ContentType="application/vnd.ms-office.activeX+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Questa_cartella_di_lavoro"/>
  <bookViews>
    <workbookView xWindow="10995" yWindow="285" windowWidth="9615" windowHeight="7500" tabRatio="721" firstSheet="6" activeTab="11"/>
  </bookViews>
  <sheets>
    <sheet name="Atleti" sheetId="7" r:id="rId1"/>
    <sheet name="Società" sheetId="4" r:id="rId2"/>
    <sheet name="Categorie" sheetId="6" r:id="rId3"/>
    <sheet name="Arrivi" sheetId="8" r:id="rId4"/>
    <sheet name="Class" sheetId="39" r:id="rId5"/>
    <sheet name="Cl Soc" sheetId="40" r:id="rId6"/>
    <sheet name="Configur" sheetId="42" r:id="rId7"/>
    <sheet name="Stampa 1 prova" sheetId="44" r:id="rId8"/>
    <sheet name="Foglio1" sheetId="45" r:id="rId9"/>
    <sheet name="Stampa 2" sheetId="46" r:id="rId10"/>
    <sheet name="Stampa 3" sheetId="47" r:id="rId11"/>
    <sheet name="Stampa 4" sheetId="48" r:id="rId12"/>
  </sheets>
  <definedNames>
    <definedName name="_xlnm._FilterDatabase" localSheetId="3" hidden="1">Arrivi!$A$1:$G$1</definedName>
    <definedName name="_xlnm._FilterDatabase" localSheetId="0" hidden="1">Atleti!$A$1:$K$267</definedName>
    <definedName name="_xlnm._FilterDatabase" localSheetId="5" hidden="1">'Cl Soc'!#REF!</definedName>
    <definedName name="_xlnm._FilterDatabase" localSheetId="4" hidden="1">Class!$A$2:$K$2</definedName>
    <definedName name="_xlnm._FilterDatabase" localSheetId="6" hidden="1">Configur!$A$51:$M$81</definedName>
    <definedName name="_xlnm._FilterDatabase" localSheetId="1" hidden="1">Società!$A$1:$H$1</definedName>
    <definedName name="_xlnm._FilterDatabase" localSheetId="9" hidden="1">'Stampa 2'!$A$6:$I$22</definedName>
    <definedName name="_xlnm.Database" localSheetId="0">Atleti!$B$1:$F$1</definedName>
    <definedName name="_xlnm.Database" localSheetId="2">Categorie!$A$1:$F$1</definedName>
    <definedName name="_xlnm.Print_Titles" localSheetId="4">Class!$1:$2</definedName>
    <definedName name="_xlnm.Print_Titles" localSheetId="7">'Stampa 1 prova'!$1:$3</definedName>
    <definedName name="_xlnm.Print_Titles" localSheetId="9">'Stampa 2'!$1:$3</definedName>
    <definedName name="_xlnm.Print_Titles" localSheetId="10">'Stampa 3'!$1:$3</definedName>
    <definedName name="_xlnm.Print_Titles" localSheetId="11">'Stampa 4'!$1:$3</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8" i="46"/>
  <c r="F108"/>
  <c r="E108"/>
  <c r="K108"/>
  <c r="D108"/>
  <c r="C108"/>
  <c r="B108"/>
  <c r="A108"/>
  <c r="G105"/>
  <c r="F105"/>
  <c r="E105"/>
  <c r="K105"/>
  <c r="D105"/>
  <c r="C105"/>
  <c r="H105" s="1"/>
  <c r="B105"/>
  <c r="A105"/>
  <c r="G104"/>
  <c r="F104"/>
  <c r="E104"/>
  <c r="K104"/>
  <c r="D104"/>
  <c r="C104"/>
  <c r="H104" s="1"/>
  <c r="B104"/>
  <c r="A104"/>
  <c r="G103"/>
  <c r="F103"/>
  <c r="E103"/>
  <c r="K103"/>
  <c r="D103"/>
  <c r="C103"/>
  <c r="H103" s="1"/>
  <c r="B103"/>
  <c r="A103"/>
  <c r="G102"/>
  <c r="F102"/>
  <c r="E102"/>
  <c r="K102"/>
  <c r="D102"/>
  <c r="C102"/>
  <c r="H102" s="1"/>
  <c r="B102"/>
  <c r="A102"/>
  <c r="G101"/>
  <c r="F101"/>
  <c r="E101"/>
  <c r="K101"/>
  <c r="D101"/>
  <c r="C101"/>
  <c r="H101" s="1"/>
  <c r="B101"/>
  <c r="A101"/>
  <c r="G100"/>
  <c r="F100"/>
  <c r="E100"/>
  <c r="K100"/>
  <c r="D100"/>
  <c r="C100"/>
  <c r="H100" s="1"/>
  <c r="B100"/>
  <c r="A100"/>
  <c r="G99"/>
  <c r="F99"/>
  <c r="E99"/>
  <c r="K99"/>
  <c r="D99"/>
  <c r="C99"/>
  <c r="H99" s="1"/>
  <c r="B99"/>
  <c r="A99"/>
  <c r="G96"/>
  <c r="F96"/>
  <c r="E96"/>
  <c r="K96"/>
  <c r="D96"/>
  <c r="C96"/>
  <c r="H96" s="1"/>
  <c r="B96"/>
  <c r="A96"/>
  <c r="G95"/>
  <c r="F95"/>
  <c r="E95"/>
  <c r="K95"/>
  <c r="D95"/>
  <c r="C95"/>
  <c r="H95" s="1"/>
  <c r="B95"/>
  <c r="A95"/>
  <c r="G94"/>
  <c r="F94"/>
  <c r="E94"/>
  <c r="K94"/>
  <c r="D94"/>
  <c r="C94"/>
  <c r="H94" s="1"/>
  <c r="B94"/>
  <c r="A94"/>
  <c r="G93"/>
  <c r="F93"/>
  <c r="E93"/>
  <c r="K93"/>
  <c r="D93"/>
  <c r="C93"/>
  <c r="H93" s="1"/>
  <c r="B93"/>
  <c r="A93"/>
  <c r="G92"/>
  <c r="F92"/>
  <c r="E92"/>
  <c r="K92"/>
  <c r="D92"/>
  <c r="C92"/>
  <c r="H92" s="1"/>
  <c r="B92"/>
  <c r="A92"/>
  <c r="G91"/>
  <c r="F91"/>
  <c r="E91"/>
  <c r="K91"/>
  <c r="D91"/>
  <c r="C91"/>
  <c r="H91" s="1"/>
  <c r="B91"/>
  <c r="A91"/>
  <c r="G90"/>
  <c r="F90"/>
  <c r="E90"/>
  <c r="K90"/>
  <c r="D90"/>
  <c r="C90"/>
  <c r="H90" s="1"/>
  <c r="B90"/>
  <c r="A90"/>
  <c r="G89"/>
  <c r="F89"/>
  <c r="E89"/>
  <c r="K89"/>
  <c r="D89"/>
  <c r="C89"/>
  <c r="H89" s="1"/>
  <c r="B89"/>
  <c r="A89"/>
  <c r="G88"/>
  <c r="F88"/>
  <c r="E88"/>
  <c r="K88"/>
  <c r="D88"/>
  <c r="C88"/>
  <c r="H88" s="1"/>
  <c r="B88"/>
  <c r="A88"/>
  <c r="G87"/>
  <c r="F87"/>
  <c r="E87"/>
  <c r="K87"/>
  <c r="D87"/>
  <c r="C87"/>
  <c r="H87" s="1"/>
  <c r="B87"/>
  <c r="A87"/>
  <c r="G86"/>
  <c r="F86"/>
  <c r="E86"/>
  <c r="K86"/>
  <c r="D86"/>
  <c r="C86"/>
  <c r="H86" s="1"/>
  <c r="B86"/>
  <c r="A86"/>
  <c r="G85"/>
  <c r="F85"/>
  <c r="E85"/>
  <c r="K85"/>
  <c r="D85"/>
  <c r="C85"/>
  <c r="H85" s="1"/>
  <c r="B85"/>
  <c r="A85"/>
  <c r="G84"/>
  <c r="F84"/>
  <c r="E84"/>
  <c r="K84"/>
  <c r="D84"/>
  <c r="C84"/>
  <c r="H84" s="1"/>
  <c r="B84"/>
  <c r="A84"/>
  <c r="G83"/>
  <c r="F83"/>
  <c r="E83"/>
  <c r="K83"/>
  <c r="D83"/>
  <c r="C83"/>
  <c r="H83" s="1"/>
  <c r="B83"/>
  <c r="A83"/>
  <c r="G82"/>
  <c r="F82"/>
  <c r="E82"/>
  <c r="K82"/>
  <c r="D82"/>
  <c r="C82"/>
  <c r="H82" s="1"/>
  <c r="B82"/>
  <c r="A82"/>
  <c r="G81"/>
  <c r="F81"/>
  <c r="E81"/>
  <c r="K81"/>
  <c r="D81"/>
  <c r="C81"/>
  <c r="H81" s="1"/>
  <c r="B81"/>
  <c r="A81"/>
  <c r="G78"/>
  <c r="F78"/>
  <c r="E78"/>
  <c r="K78"/>
  <c r="D78"/>
  <c r="C78"/>
  <c r="H78" s="1"/>
  <c r="B78"/>
  <c r="A78"/>
  <c r="G77"/>
  <c r="F77"/>
  <c r="E77"/>
  <c r="K77"/>
  <c r="D77"/>
  <c r="C77"/>
  <c r="H77" s="1"/>
  <c r="B77"/>
  <c r="A77"/>
  <c r="G76"/>
  <c r="F76"/>
  <c r="E76"/>
  <c r="K76"/>
  <c r="D76"/>
  <c r="C76"/>
  <c r="H76" s="1"/>
  <c r="B76"/>
  <c r="A76"/>
  <c r="G75"/>
  <c r="F75"/>
  <c r="E75"/>
  <c r="K75"/>
  <c r="D75"/>
  <c r="C75"/>
  <c r="H75" s="1"/>
  <c r="B75"/>
  <c r="A75"/>
  <c r="G74"/>
  <c r="F74"/>
  <c r="E74"/>
  <c r="K74"/>
  <c r="D74"/>
  <c r="C74"/>
  <c r="H74" s="1"/>
  <c r="B74"/>
  <c r="A74"/>
  <c r="G73"/>
  <c r="F73"/>
  <c r="E73"/>
  <c r="K73"/>
  <c r="D73"/>
  <c r="C73"/>
  <c r="H73" s="1"/>
  <c r="B73"/>
  <c r="A73"/>
  <c r="G72"/>
  <c r="F72"/>
  <c r="E72"/>
  <c r="K72"/>
  <c r="D72"/>
  <c r="C72"/>
  <c r="H72" s="1"/>
  <c r="B72"/>
  <c r="A72"/>
  <c r="G71"/>
  <c r="F71"/>
  <c r="E71"/>
  <c r="K71"/>
  <c r="D71"/>
  <c r="C71"/>
  <c r="H71" s="1"/>
  <c r="B71"/>
  <c r="A71"/>
  <c r="G70"/>
  <c r="F70"/>
  <c r="E70"/>
  <c r="K70"/>
  <c r="D70"/>
  <c r="C70"/>
  <c r="H70" s="1"/>
  <c r="B70"/>
  <c r="A70"/>
  <c r="G69"/>
  <c r="F69"/>
  <c r="E69"/>
  <c r="K69"/>
  <c r="D69"/>
  <c r="C69"/>
  <c r="H69" s="1"/>
  <c r="B69"/>
  <c r="A69"/>
  <c r="G68"/>
  <c r="F68"/>
  <c r="E68"/>
  <c r="K68"/>
  <c r="D68"/>
  <c r="C68"/>
  <c r="H68" s="1"/>
  <c r="B68"/>
  <c r="A68"/>
  <c r="G67"/>
  <c r="F67"/>
  <c r="E67"/>
  <c r="K67"/>
  <c r="D67"/>
  <c r="C67"/>
  <c r="H67" s="1"/>
  <c r="B67"/>
  <c r="A67"/>
  <c r="G66"/>
  <c r="F66"/>
  <c r="E66"/>
  <c r="K66"/>
  <c r="D66"/>
  <c r="C66"/>
  <c r="H66" s="1"/>
  <c r="B66"/>
  <c r="A66"/>
  <c r="G65"/>
  <c r="F65"/>
  <c r="E65"/>
  <c r="K65"/>
  <c r="D65"/>
  <c r="C65"/>
  <c r="H65" s="1"/>
  <c r="B65"/>
  <c r="A65"/>
  <c r="G64"/>
  <c r="F64"/>
  <c r="E64"/>
  <c r="K64"/>
  <c r="D64"/>
  <c r="C64"/>
  <c r="H64" s="1"/>
  <c r="B64"/>
  <c r="A64"/>
  <c r="G63"/>
  <c r="F63"/>
  <c r="E63"/>
  <c r="K63"/>
  <c r="D63"/>
  <c r="C63"/>
  <c r="H63" s="1"/>
  <c r="B63"/>
  <c r="A63"/>
  <c r="G62"/>
  <c r="F62"/>
  <c r="E62"/>
  <c r="K62"/>
  <c r="D62"/>
  <c r="C62"/>
  <c r="H62" s="1"/>
  <c r="B62"/>
  <c r="A62"/>
  <c r="G61"/>
  <c r="F61"/>
  <c r="E61"/>
  <c r="K61"/>
  <c r="D61"/>
  <c r="C61"/>
  <c r="H61" s="1"/>
  <c r="B61"/>
  <c r="A61"/>
  <c r="G60"/>
  <c r="F60"/>
  <c r="E60"/>
  <c r="K60"/>
  <c r="D60"/>
  <c r="C60"/>
  <c r="H60" s="1"/>
  <c r="B60"/>
  <c r="A60"/>
  <c r="G59"/>
  <c r="F59"/>
  <c r="E59"/>
  <c r="K59"/>
  <c r="D59"/>
  <c r="C59"/>
  <c r="H59" s="1"/>
  <c r="B59"/>
  <c r="A59"/>
  <c r="G58"/>
  <c r="F58"/>
  <c r="E58"/>
  <c r="K58"/>
  <c r="D58"/>
  <c r="C58"/>
  <c r="H58" s="1"/>
  <c r="B58"/>
  <c r="A58"/>
  <c r="G57"/>
  <c r="F57"/>
  <c r="E57"/>
  <c r="K57"/>
  <c r="D57"/>
  <c r="C57"/>
  <c r="H57" s="1"/>
  <c r="B57"/>
  <c r="A57"/>
  <c r="G56"/>
  <c r="F56"/>
  <c r="E56"/>
  <c r="K56"/>
  <c r="D56"/>
  <c r="C56"/>
  <c r="H56" s="1"/>
  <c r="B56"/>
  <c r="A56"/>
  <c r="G53"/>
  <c r="F53"/>
  <c r="E53"/>
  <c r="K53"/>
  <c r="D53"/>
  <c r="C53"/>
  <c r="H53" s="1"/>
  <c r="B53"/>
  <c r="A53"/>
  <c r="G52"/>
  <c r="F52"/>
  <c r="E52"/>
  <c r="K52"/>
  <c r="D52"/>
  <c r="C52"/>
  <c r="H52" s="1"/>
  <c r="B52"/>
  <c r="A52"/>
  <c r="G51"/>
  <c r="F51"/>
  <c r="E51"/>
  <c r="K51"/>
  <c r="D51"/>
  <c r="C51"/>
  <c r="H51" s="1"/>
  <c r="B51"/>
  <c r="A51"/>
  <c r="G50"/>
  <c r="F50"/>
  <c r="E50"/>
  <c r="K50"/>
  <c r="D50"/>
  <c r="C50"/>
  <c r="H50" s="1"/>
  <c r="B50"/>
  <c r="A50"/>
  <c r="G49"/>
  <c r="F49"/>
  <c r="E49"/>
  <c r="K49"/>
  <c r="D49"/>
  <c r="C49"/>
  <c r="H49" s="1"/>
  <c r="B49"/>
  <c r="A49"/>
  <c r="G46"/>
  <c r="F46"/>
  <c r="E46"/>
  <c r="K46"/>
  <c r="D46"/>
  <c r="C46"/>
  <c r="H46" s="1"/>
  <c r="B46"/>
  <c r="A46"/>
  <c r="G45"/>
  <c r="F45"/>
  <c r="E45"/>
  <c r="K45"/>
  <c r="D45"/>
  <c r="C45"/>
  <c r="H45" s="1"/>
  <c r="B45"/>
  <c r="A45"/>
  <c r="G44"/>
  <c r="F44"/>
  <c r="E44"/>
  <c r="K44"/>
  <c r="D44"/>
  <c r="C44"/>
  <c r="H44" s="1"/>
  <c r="B44"/>
  <c r="A44"/>
  <c r="G43"/>
  <c r="F43"/>
  <c r="E43"/>
  <c r="K43"/>
  <c r="D43"/>
  <c r="C43"/>
  <c r="H43" s="1"/>
  <c r="B43"/>
  <c r="A43"/>
  <c r="G42"/>
  <c r="F42"/>
  <c r="E42"/>
  <c r="K42"/>
  <c r="D42"/>
  <c r="C42"/>
  <c r="H42" s="1"/>
  <c r="B42"/>
  <c r="A42"/>
  <c r="G41"/>
  <c r="F41"/>
  <c r="E41"/>
  <c r="K41"/>
  <c r="D41"/>
  <c r="C41"/>
  <c r="H41" s="1"/>
  <c r="B41"/>
  <c r="A41"/>
  <c r="G40"/>
  <c r="F40"/>
  <c r="E40"/>
  <c r="K40"/>
  <c r="D40"/>
  <c r="C40"/>
  <c r="H40" s="1"/>
  <c r="B40"/>
  <c r="A40"/>
  <c r="G39"/>
  <c r="F39"/>
  <c r="E39"/>
  <c r="K39"/>
  <c r="D39"/>
  <c r="C39"/>
  <c r="H39" s="1"/>
  <c r="B39"/>
  <c r="A39"/>
  <c r="G38"/>
  <c r="F38"/>
  <c r="E38"/>
  <c r="K38"/>
  <c r="D38"/>
  <c r="C38"/>
  <c r="H38" s="1"/>
  <c r="B38"/>
  <c r="A38"/>
  <c r="G35"/>
  <c r="F35"/>
  <c r="E35"/>
  <c r="K35"/>
  <c r="D35"/>
  <c r="C35"/>
  <c r="H35" s="1"/>
  <c r="B35"/>
  <c r="A35"/>
  <c r="G34"/>
  <c r="F34"/>
  <c r="E34"/>
  <c r="K34"/>
  <c r="D34"/>
  <c r="C34"/>
  <c r="H34" s="1"/>
  <c r="B34"/>
  <c r="A34"/>
  <c r="G33"/>
  <c r="F33"/>
  <c r="E33"/>
  <c r="K33"/>
  <c r="D33"/>
  <c r="C33"/>
  <c r="H33" s="1"/>
  <c r="B33"/>
  <c r="A33"/>
  <c r="G32"/>
  <c r="F32"/>
  <c r="E32"/>
  <c r="K32"/>
  <c r="D32"/>
  <c r="C32"/>
  <c r="H32" s="1"/>
  <c r="B32"/>
  <c r="A32"/>
  <c r="G31"/>
  <c r="F31"/>
  <c r="E31"/>
  <c r="K31"/>
  <c r="D31"/>
  <c r="C31"/>
  <c r="H31" s="1"/>
  <c r="B31"/>
  <c r="A31"/>
  <c r="G30"/>
  <c r="F30"/>
  <c r="E30"/>
  <c r="K30"/>
  <c r="D30"/>
  <c r="C30"/>
  <c r="H30" s="1"/>
  <c r="B30"/>
  <c r="A30"/>
  <c r="G29"/>
  <c r="F29"/>
  <c r="E29"/>
  <c r="K29"/>
  <c r="D29"/>
  <c r="C29"/>
  <c r="H29" s="1"/>
  <c r="B29"/>
  <c r="A29"/>
  <c r="G28"/>
  <c r="F28"/>
  <c r="E28"/>
  <c r="K28"/>
  <c r="D28"/>
  <c r="C28"/>
  <c r="H28" s="1"/>
  <c r="B28"/>
  <c r="A28"/>
  <c r="G27"/>
  <c r="F27"/>
  <c r="E27"/>
  <c r="K27"/>
  <c r="D27"/>
  <c r="C27"/>
  <c r="H27" s="1"/>
  <c r="B27"/>
  <c r="A27"/>
  <c r="G26"/>
  <c r="F26"/>
  <c r="E26"/>
  <c r="K26"/>
  <c r="D26"/>
  <c r="C26"/>
  <c r="H26" s="1"/>
  <c r="B26"/>
  <c r="A26"/>
  <c r="G25"/>
  <c r="F25"/>
  <c r="E25"/>
  <c r="K25"/>
  <c r="D25"/>
  <c r="C25"/>
  <c r="H25" s="1"/>
  <c r="B25"/>
  <c r="A25"/>
  <c r="G14"/>
  <c r="F14"/>
  <c r="E14"/>
  <c r="K14"/>
  <c r="D14"/>
  <c r="C14"/>
  <c r="H14" s="1"/>
  <c r="B14"/>
  <c r="A14"/>
  <c r="G22"/>
  <c r="F22"/>
  <c r="E22"/>
  <c r="K22"/>
  <c r="D22"/>
  <c r="C22"/>
  <c r="H22" s="1"/>
  <c r="B22"/>
  <c r="A22"/>
  <c r="G21"/>
  <c r="F21"/>
  <c r="E21"/>
  <c r="K21"/>
  <c r="D21"/>
  <c r="C21"/>
  <c r="H21" s="1"/>
  <c r="B21"/>
  <c r="A21"/>
  <c r="G13"/>
  <c r="F13"/>
  <c r="E13"/>
  <c r="K13"/>
  <c r="D13"/>
  <c r="C13"/>
  <c r="H13" s="1"/>
  <c r="B13"/>
  <c r="A13"/>
  <c r="G12"/>
  <c r="F12"/>
  <c r="E12"/>
  <c r="K12"/>
  <c r="D12"/>
  <c r="C12"/>
  <c r="H12" s="1"/>
  <c r="B12"/>
  <c r="A12"/>
  <c r="G11"/>
  <c r="F11"/>
  <c r="E11"/>
  <c r="K11"/>
  <c r="D11"/>
  <c r="C11"/>
  <c r="H11" s="1"/>
  <c r="B11"/>
  <c r="A11"/>
  <c r="G10"/>
  <c r="F10"/>
  <c r="E10"/>
  <c r="K10"/>
  <c r="D10"/>
  <c r="C10"/>
  <c r="H10" s="1"/>
  <c r="B10"/>
  <c r="A10"/>
  <c r="G20"/>
  <c r="F20"/>
  <c r="E20"/>
  <c r="K20"/>
  <c r="D20"/>
  <c r="C20"/>
  <c r="H20" s="1"/>
  <c r="B20"/>
  <c r="A20"/>
  <c r="G19"/>
  <c r="F19"/>
  <c r="E19"/>
  <c r="K19"/>
  <c r="D19"/>
  <c r="C19"/>
  <c r="H19" s="1"/>
  <c r="B19"/>
  <c r="A19"/>
  <c r="G18"/>
  <c r="F18"/>
  <c r="E18"/>
  <c r="K18"/>
  <c r="D18"/>
  <c r="C18"/>
  <c r="H18" s="1"/>
  <c r="B18"/>
  <c r="A18"/>
  <c r="G9"/>
  <c r="F9"/>
  <c r="E9"/>
  <c r="K9"/>
  <c r="D9"/>
  <c r="C9"/>
  <c r="H9" s="1"/>
  <c r="B9"/>
  <c r="A9"/>
  <c r="G17"/>
  <c r="F17"/>
  <c r="E17"/>
  <c r="K17"/>
  <c r="D17"/>
  <c r="C17"/>
  <c r="H17" s="1"/>
  <c r="B17"/>
  <c r="A17"/>
  <c r="G16"/>
  <c r="F16"/>
  <c r="E16"/>
  <c r="K16"/>
  <c r="D16"/>
  <c r="C16"/>
  <c r="H16" s="1"/>
  <c r="B16"/>
  <c r="A16"/>
  <c r="G8"/>
  <c r="F8"/>
  <c r="E8"/>
  <c r="K8"/>
  <c r="D8"/>
  <c r="C8"/>
  <c r="H8" s="1"/>
  <c r="B8"/>
  <c r="A8"/>
  <c r="G7"/>
  <c r="F7"/>
  <c r="E7"/>
  <c r="K7"/>
  <c r="D7"/>
  <c r="C7"/>
  <c r="H7" s="1"/>
  <c r="B7"/>
  <c r="A7"/>
  <c r="G15"/>
  <c r="F15"/>
  <c r="E15"/>
  <c r="K15"/>
  <c r="D15"/>
  <c r="C15"/>
  <c r="H15" s="1"/>
  <c r="B15"/>
  <c r="A15"/>
  <c r="G5"/>
  <c r="F5"/>
  <c r="E5"/>
  <c r="K5"/>
  <c r="D5"/>
  <c r="C5"/>
  <c r="B5"/>
  <c r="A5"/>
  <c r="G108" i="48"/>
  <c r="F108"/>
  <c r="E108"/>
  <c r="D108"/>
  <c r="C108"/>
  <c r="B108"/>
  <c r="A108"/>
  <c r="G105"/>
  <c r="F105"/>
  <c r="E105"/>
  <c r="D105"/>
  <c r="C105"/>
  <c r="B105"/>
  <c r="A105"/>
  <c r="G104"/>
  <c r="F104"/>
  <c r="E104"/>
  <c r="D104"/>
  <c r="C104"/>
  <c r="B104"/>
  <c r="A104"/>
  <c r="G103"/>
  <c r="F103"/>
  <c r="E103"/>
  <c r="D103"/>
  <c r="C103"/>
  <c r="B103"/>
  <c r="A103"/>
  <c r="G102"/>
  <c r="F102"/>
  <c r="E102"/>
  <c r="D102"/>
  <c r="C102"/>
  <c r="B102"/>
  <c r="A102"/>
  <c r="G101"/>
  <c r="F101"/>
  <c r="E101"/>
  <c r="D101"/>
  <c r="C101"/>
  <c r="B101"/>
  <c r="A101"/>
  <c r="G100"/>
  <c r="F100"/>
  <c r="E100"/>
  <c r="D100"/>
  <c r="C100"/>
  <c r="B100"/>
  <c r="A100"/>
  <c r="G99"/>
  <c r="F99"/>
  <c r="E99"/>
  <c r="D99"/>
  <c r="C99"/>
  <c r="B99"/>
  <c r="A99"/>
  <c r="G96"/>
  <c r="F96"/>
  <c r="E96"/>
  <c r="D96"/>
  <c r="C96"/>
  <c r="B96"/>
  <c r="A96"/>
  <c r="G95"/>
  <c r="F95"/>
  <c r="E95"/>
  <c r="D95"/>
  <c r="C95"/>
  <c r="B95"/>
  <c r="A95"/>
  <c r="G94"/>
  <c r="F94"/>
  <c r="E94"/>
  <c r="D94"/>
  <c r="C94"/>
  <c r="B94"/>
  <c r="A94"/>
  <c r="G93"/>
  <c r="F93"/>
  <c r="E93"/>
  <c r="D93"/>
  <c r="C93"/>
  <c r="B93"/>
  <c r="A93"/>
  <c r="G92"/>
  <c r="F92"/>
  <c r="E92"/>
  <c r="D92"/>
  <c r="C92"/>
  <c r="B92"/>
  <c r="A92"/>
  <c r="G91"/>
  <c r="F91"/>
  <c r="E91"/>
  <c r="D91"/>
  <c r="C91"/>
  <c r="B91"/>
  <c r="A91"/>
  <c r="G90"/>
  <c r="F90"/>
  <c r="E90"/>
  <c r="D90"/>
  <c r="C90"/>
  <c r="B90"/>
  <c r="A90"/>
  <c r="G89"/>
  <c r="F89"/>
  <c r="E89"/>
  <c r="D89"/>
  <c r="C89"/>
  <c r="B89"/>
  <c r="A89"/>
  <c r="G88"/>
  <c r="F88"/>
  <c r="E88"/>
  <c r="D88"/>
  <c r="C88"/>
  <c r="B88"/>
  <c r="A88"/>
  <c r="G87"/>
  <c r="F87"/>
  <c r="E87"/>
  <c r="D87"/>
  <c r="C87"/>
  <c r="B87"/>
  <c r="A87"/>
  <c r="G86"/>
  <c r="F86"/>
  <c r="E86"/>
  <c r="D86"/>
  <c r="C86"/>
  <c r="B86"/>
  <c r="A86"/>
  <c r="G85"/>
  <c r="F85"/>
  <c r="E85"/>
  <c r="D85"/>
  <c r="C85"/>
  <c r="B85"/>
  <c r="A85"/>
  <c r="G84"/>
  <c r="F84"/>
  <c r="E84"/>
  <c r="D84"/>
  <c r="C84"/>
  <c r="B84"/>
  <c r="A84"/>
  <c r="G83"/>
  <c r="F83"/>
  <c r="E83"/>
  <c r="D83"/>
  <c r="C83"/>
  <c r="B83"/>
  <c r="A83"/>
  <c r="G82"/>
  <c r="F82"/>
  <c r="E82"/>
  <c r="D82"/>
  <c r="C82"/>
  <c r="B82"/>
  <c r="A82"/>
  <c r="G81"/>
  <c r="F81"/>
  <c r="E81"/>
  <c r="D81"/>
  <c r="C81"/>
  <c r="B81"/>
  <c r="A81"/>
  <c r="G78"/>
  <c r="F78"/>
  <c r="E78"/>
  <c r="D78"/>
  <c r="C78"/>
  <c r="B78"/>
  <c r="A78"/>
  <c r="G77"/>
  <c r="F77"/>
  <c r="E77"/>
  <c r="D77"/>
  <c r="C77"/>
  <c r="B77"/>
  <c r="A77"/>
  <c r="G76"/>
  <c r="F76"/>
  <c r="E76"/>
  <c r="D76"/>
  <c r="C76"/>
  <c r="B76"/>
  <c r="A76"/>
  <c r="G75"/>
  <c r="F75"/>
  <c r="E75"/>
  <c r="D75"/>
  <c r="C75"/>
  <c r="B75"/>
  <c r="A75"/>
  <c r="G74"/>
  <c r="F74"/>
  <c r="E74"/>
  <c r="D74"/>
  <c r="C74"/>
  <c r="B74"/>
  <c r="A74"/>
  <c r="G73"/>
  <c r="F73"/>
  <c r="E73"/>
  <c r="D73"/>
  <c r="C73"/>
  <c r="B73"/>
  <c r="A73"/>
  <c r="G72"/>
  <c r="F72"/>
  <c r="E72"/>
  <c r="D72"/>
  <c r="C72"/>
  <c r="B72"/>
  <c r="A72"/>
  <c r="G71"/>
  <c r="F71"/>
  <c r="E71"/>
  <c r="D71"/>
  <c r="C71"/>
  <c r="B71"/>
  <c r="A71"/>
  <c r="G70"/>
  <c r="F70"/>
  <c r="E70"/>
  <c r="D70"/>
  <c r="C70"/>
  <c r="B70"/>
  <c r="A70"/>
  <c r="G69"/>
  <c r="F69"/>
  <c r="E69"/>
  <c r="D69"/>
  <c r="C69"/>
  <c r="B69"/>
  <c r="A69"/>
  <c r="G68"/>
  <c r="F68"/>
  <c r="E68"/>
  <c r="D68"/>
  <c r="C68"/>
  <c r="B68"/>
  <c r="A68"/>
  <c r="G67"/>
  <c r="F67"/>
  <c r="E67"/>
  <c r="D67"/>
  <c r="C67"/>
  <c r="B67"/>
  <c r="A67"/>
  <c r="G66"/>
  <c r="F66"/>
  <c r="E66"/>
  <c r="D66"/>
  <c r="C66"/>
  <c r="B66"/>
  <c r="A66"/>
  <c r="G65"/>
  <c r="F65"/>
  <c r="E65"/>
  <c r="D65"/>
  <c r="C65"/>
  <c r="B65"/>
  <c r="A65"/>
  <c r="G64"/>
  <c r="F64"/>
  <c r="E64"/>
  <c r="D64"/>
  <c r="C64"/>
  <c r="B64"/>
  <c r="A64"/>
  <c r="G63"/>
  <c r="F63"/>
  <c r="E63"/>
  <c r="D63"/>
  <c r="C63"/>
  <c r="B63"/>
  <c r="A63"/>
  <c r="G62"/>
  <c r="F62"/>
  <c r="E62"/>
  <c r="D62"/>
  <c r="C62"/>
  <c r="B62"/>
  <c r="A62"/>
  <c r="G61"/>
  <c r="F61"/>
  <c r="E61"/>
  <c r="D61"/>
  <c r="C61"/>
  <c r="B61"/>
  <c r="A61"/>
  <c r="G60"/>
  <c r="F60"/>
  <c r="E60"/>
  <c r="D60"/>
  <c r="C60"/>
  <c r="B60"/>
  <c r="A60"/>
  <c r="G59"/>
  <c r="F59"/>
  <c r="E59"/>
  <c r="D59"/>
  <c r="C59"/>
  <c r="B59"/>
  <c r="A59"/>
  <c r="G58"/>
  <c r="F58"/>
  <c r="E58"/>
  <c r="D58"/>
  <c r="C58"/>
  <c r="B58"/>
  <c r="A58"/>
  <c r="G57"/>
  <c r="F57"/>
  <c r="E57"/>
  <c r="D57"/>
  <c r="C57"/>
  <c r="B57"/>
  <c r="A57"/>
  <c r="G56"/>
  <c r="F56"/>
  <c r="E56"/>
  <c r="D56"/>
  <c r="C56"/>
  <c r="B56"/>
  <c r="A56"/>
  <c r="G53"/>
  <c r="F53"/>
  <c r="E53"/>
  <c r="D53"/>
  <c r="C53"/>
  <c r="B53"/>
  <c r="A53"/>
  <c r="G52"/>
  <c r="F52"/>
  <c r="E52"/>
  <c r="D52"/>
  <c r="C52"/>
  <c r="B52"/>
  <c r="A52"/>
  <c r="G51"/>
  <c r="F51"/>
  <c r="E51"/>
  <c r="D51"/>
  <c r="C51"/>
  <c r="B51"/>
  <c r="A51"/>
  <c r="G50"/>
  <c r="F50"/>
  <c r="E50"/>
  <c r="D50"/>
  <c r="C50"/>
  <c r="B50"/>
  <c r="A50"/>
  <c r="G49"/>
  <c r="F49"/>
  <c r="E49"/>
  <c r="D49"/>
  <c r="C49"/>
  <c r="B49"/>
  <c r="A49"/>
  <c r="G46"/>
  <c r="F46"/>
  <c r="E46"/>
  <c r="D46"/>
  <c r="C46"/>
  <c r="B46"/>
  <c r="A46"/>
  <c r="G45"/>
  <c r="F45"/>
  <c r="E45"/>
  <c r="D45"/>
  <c r="C45"/>
  <c r="B45"/>
  <c r="A45"/>
  <c r="G44"/>
  <c r="F44"/>
  <c r="E44"/>
  <c r="D44"/>
  <c r="C44"/>
  <c r="B44"/>
  <c r="A44"/>
  <c r="G43"/>
  <c r="F43"/>
  <c r="E43"/>
  <c r="D43"/>
  <c r="C43"/>
  <c r="B43"/>
  <c r="A43"/>
  <c r="G42"/>
  <c r="F42"/>
  <c r="E42"/>
  <c r="D42"/>
  <c r="C42"/>
  <c r="B42"/>
  <c r="A42"/>
  <c r="G41"/>
  <c r="F41"/>
  <c r="E41"/>
  <c r="D41"/>
  <c r="C41"/>
  <c r="B41"/>
  <c r="A41"/>
  <c r="G40"/>
  <c r="F40"/>
  <c r="E40"/>
  <c r="D40"/>
  <c r="C40"/>
  <c r="B40"/>
  <c r="A40"/>
  <c r="G39"/>
  <c r="F39"/>
  <c r="E39"/>
  <c r="D39"/>
  <c r="C39"/>
  <c r="B39"/>
  <c r="A39"/>
  <c r="G38"/>
  <c r="F38"/>
  <c r="E38"/>
  <c r="D38"/>
  <c r="C38"/>
  <c r="B38"/>
  <c r="A38"/>
  <c r="G35"/>
  <c r="F35"/>
  <c r="E35"/>
  <c r="D35"/>
  <c r="C35"/>
  <c r="B35"/>
  <c r="A35"/>
  <c r="G34"/>
  <c r="F34"/>
  <c r="E34"/>
  <c r="D34"/>
  <c r="C34"/>
  <c r="B34"/>
  <c r="A34"/>
  <c r="G33"/>
  <c r="F33"/>
  <c r="E33"/>
  <c r="D33"/>
  <c r="C33"/>
  <c r="B33"/>
  <c r="A33"/>
  <c r="G32"/>
  <c r="F32"/>
  <c r="E32"/>
  <c r="D32"/>
  <c r="C32"/>
  <c r="B32"/>
  <c r="A32"/>
  <c r="G31"/>
  <c r="F31"/>
  <c r="E31"/>
  <c r="D31"/>
  <c r="C31"/>
  <c r="B31"/>
  <c r="A31"/>
  <c r="G30"/>
  <c r="F30"/>
  <c r="E30"/>
  <c r="D30"/>
  <c r="C30"/>
  <c r="B30"/>
  <c r="A30"/>
  <c r="G29"/>
  <c r="F29"/>
  <c r="E29"/>
  <c r="D29"/>
  <c r="C29"/>
  <c r="B29"/>
  <c r="A29"/>
  <c r="G28"/>
  <c r="F28"/>
  <c r="E28"/>
  <c r="D28"/>
  <c r="C28"/>
  <c r="B28"/>
  <c r="A28"/>
  <c r="G27"/>
  <c r="F27"/>
  <c r="E27"/>
  <c r="D27"/>
  <c r="C27"/>
  <c r="B27"/>
  <c r="A27"/>
  <c r="G26"/>
  <c r="F26"/>
  <c r="E26"/>
  <c r="D26"/>
  <c r="C26"/>
  <c r="B26"/>
  <c r="A26"/>
  <c r="G25"/>
  <c r="F25"/>
  <c r="E25"/>
  <c r="D25"/>
  <c r="C25"/>
  <c r="B25"/>
  <c r="A25"/>
  <c r="G22"/>
  <c r="F22"/>
  <c r="E22"/>
  <c r="D22"/>
  <c r="C22"/>
  <c r="B22"/>
  <c r="A22"/>
  <c r="G21"/>
  <c r="F21"/>
  <c r="E21"/>
  <c r="D21"/>
  <c r="C21"/>
  <c r="B21"/>
  <c r="A21"/>
  <c r="G20"/>
  <c r="F20"/>
  <c r="E20"/>
  <c r="D20"/>
  <c r="C20"/>
  <c r="B20"/>
  <c r="A20"/>
  <c r="G19"/>
  <c r="F19"/>
  <c r="E19"/>
  <c r="D19"/>
  <c r="C19"/>
  <c r="B19"/>
  <c r="A19"/>
  <c r="G18"/>
  <c r="F18"/>
  <c r="E18"/>
  <c r="D18"/>
  <c r="C18"/>
  <c r="B18"/>
  <c r="A18"/>
  <c r="G17"/>
  <c r="F17"/>
  <c r="E17"/>
  <c r="D17"/>
  <c r="C17"/>
  <c r="B17"/>
  <c r="A17"/>
  <c r="G16"/>
  <c r="F16"/>
  <c r="E16"/>
  <c r="D16"/>
  <c r="C16"/>
  <c r="B16"/>
  <c r="A16"/>
  <c r="G15"/>
  <c r="F15"/>
  <c r="E15"/>
  <c r="D15"/>
  <c r="C15"/>
  <c r="B15"/>
  <c r="A15"/>
  <c r="G14"/>
  <c r="F14"/>
  <c r="E14"/>
  <c r="D14"/>
  <c r="C14"/>
  <c r="B14"/>
  <c r="A14"/>
  <c r="G13"/>
  <c r="F13"/>
  <c r="E13"/>
  <c r="D13"/>
  <c r="C13"/>
  <c r="B13"/>
  <c r="A13"/>
  <c r="G12"/>
  <c r="F12"/>
  <c r="E12"/>
  <c r="D12"/>
  <c r="C12"/>
  <c r="B12"/>
  <c r="A12"/>
  <c r="G11"/>
  <c r="F11"/>
  <c r="E11"/>
  <c r="D11"/>
  <c r="C11"/>
  <c r="B11"/>
  <c r="A11"/>
  <c r="G10"/>
  <c r="F10"/>
  <c r="E10"/>
  <c r="D10"/>
  <c r="C10"/>
  <c r="B10"/>
  <c r="A10"/>
  <c r="G9"/>
  <c r="F9"/>
  <c r="E9"/>
  <c r="D9"/>
  <c r="C9"/>
  <c r="B9"/>
  <c r="A9"/>
  <c r="G8"/>
  <c r="F8"/>
  <c r="E8"/>
  <c r="D8"/>
  <c r="C8"/>
  <c r="B8"/>
  <c r="A8"/>
  <c r="G7"/>
  <c r="F7"/>
  <c r="E7"/>
  <c r="D7"/>
  <c r="C7"/>
  <c r="B7"/>
  <c r="A7"/>
  <c r="G5"/>
  <c r="F5"/>
  <c r="E5"/>
  <c r="D5"/>
  <c r="C5"/>
  <c r="B5"/>
  <c r="A5"/>
  <c r="G108" i="47"/>
  <c r="F108"/>
  <c r="E108"/>
  <c r="D108"/>
  <c r="C108"/>
  <c r="B108"/>
  <c r="A108"/>
  <c r="G105"/>
  <c r="F105"/>
  <c r="E105"/>
  <c r="D105"/>
  <c r="C105"/>
  <c r="B105"/>
  <c r="A105"/>
  <c r="G104"/>
  <c r="F104"/>
  <c r="E104"/>
  <c r="D104"/>
  <c r="C104"/>
  <c r="B104"/>
  <c r="A104"/>
  <c r="G103"/>
  <c r="F103"/>
  <c r="E103"/>
  <c r="D103"/>
  <c r="C103"/>
  <c r="B103"/>
  <c r="A103"/>
  <c r="G102"/>
  <c r="F102"/>
  <c r="E102"/>
  <c r="D102"/>
  <c r="C102"/>
  <c r="B102"/>
  <c r="A102"/>
  <c r="G101"/>
  <c r="F101"/>
  <c r="E101"/>
  <c r="D101"/>
  <c r="C101"/>
  <c r="B101"/>
  <c r="A101"/>
  <c r="G100"/>
  <c r="F100"/>
  <c r="E100"/>
  <c r="D100"/>
  <c r="C100"/>
  <c r="B100"/>
  <c r="A100"/>
  <c r="G99"/>
  <c r="F99"/>
  <c r="E99"/>
  <c r="D99"/>
  <c r="C99"/>
  <c r="B99"/>
  <c r="A99"/>
  <c r="G96"/>
  <c r="F96"/>
  <c r="E96"/>
  <c r="D96"/>
  <c r="C96"/>
  <c r="B96"/>
  <c r="A96"/>
  <c r="G95"/>
  <c r="F95"/>
  <c r="E95"/>
  <c r="D95"/>
  <c r="C95"/>
  <c r="B95"/>
  <c r="A95"/>
  <c r="G94"/>
  <c r="F94"/>
  <c r="E94"/>
  <c r="D94"/>
  <c r="C94"/>
  <c r="B94"/>
  <c r="A94"/>
  <c r="G93"/>
  <c r="F93"/>
  <c r="E93"/>
  <c r="D93"/>
  <c r="C93"/>
  <c r="B93"/>
  <c r="A93"/>
  <c r="G92"/>
  <c r="F92"/>
  <c r="E92"/>
  <c r="D92"/>
  <c r="C92"/>
  <c r="B92"/>
  <c r="A92"/>
  <c r="G91"/>
  <c r="F91"/>
  <c r="E91"/>
  <c r="D91"/>
  <c r="C91"/>
  <c r="B91"/>
  <c r="A91"/>
  <c r="G90"/>
  <c r="F90"/>
  <c r="E90"/>
  <c r="D90"/>
  <c r="C90"/>
  <c r="B90"/>
  <c r="A90"/>
  <c r="G89"/>
  <c r="F89"/>
  <c r="E89"/>
  <c r="D89"/>
  <c r="C89"/>
  <c r="B89"/>
  <c r="A89"/>
  <c r="G88"/>
  <c r="F88"/>
  <c r="E88"/>
  <c r="D88"/>
  <c r="C88"/>
  <c r="B88"/>
  <c r="A88"/>
  <c r="G87"/>
  <c r="F87"/>
  <c r="E87"/>
  <c r="D87"/>
  <c r="C87"/>
  <c r="B87"/>
  <c r="A87"/>
  <c r="G86"/>
  <c r="F86"/>
  <c r="E86"/>
  <c r="D86"/>
  <c r="C86"/>
  <c r="B86"/>
  <c r="A86"/>
  <c r="G85"/>
  <c r="F85"/>
  <c r="E85"/>
  <c r="D85"/>
  <c r="C85"/>
  <c r="B85"/>
  <c r="A85"/>
  <c r="G84"/>
  <c r="F84"/>
  <c r="E84"/>
  <c r="D84"/>
  <c r="C84"/>
  <c r="B84"/>
  <c r="A84"/>
  <c r="G83"/>
  <c r="F83"/>
  <c r="E83"/>
  <c r="D83"/>
  <c r="C83"/>
  <c r="B83"/>
  <c r="A83"/>
  <c r="G82"/>
  <c r="F82"/>
  <c r="E82"/>
  <c r="D82"/>
  <c r="C82"/>
  <c r="B82"/>
  <c r="A82"/>
  <c r="G81"/>
  <c r="F81"/>
  <c r="E81"/>
  <c r="D81"/>
  <c r="C81"/>
  <c r="B81"/>
  <c r="A81"/>
  <c r="G78"/>
  <c r="F78"/>
  <c r="E78"/>
  <c r="D78"/>
  <c r="C78"/>
  <c r="B78"/>
  <c r="A78"/>
  <c r="G77"/>
  <c r="F77"/>
  <c r="E77"/>
  <c r="D77"/>
  <c r="C77"/>
  <c r="B77"/>
  <c r="A77"/>
  <c r="G76"/>
  <c r="F76"/>
  <c r="E76"/>
  <c r="D76"/>
  <c r="C76"/>
  <c r="B76"/>
  <c r="A76"/>
  <c r="G75"/>
  <c r="F75"/>
  <c r="E75"/>
  <c r="D75"/>
  <c r="C75"/>
  <c r="B75"/>
  <c r="A75"/>
  <c r="G74"/>
  <c r="F74"/>
  <c r="E74"/>
  <c r="D74"/>
  <c r="C74"/>
  <c r="B74"/>
  <c r="A74"/>
  <c r="G73"/>
  <c r="F73"/>
  <c r="E73"/>
  <c r="D73"/>
  <c r="C73"/>
  <c r="B73"/>
  <c r="A73"/>
  <c r="G72"/>
  <c r="F72"/>
  <c r="E72"/>
  <c r="D72"/>
  <c r="C72"/>
  <c r="B72"/>
  <c r="A72"/>
  <c r="G71"/>
  <c r="F71"/>
  <c r="E71"/>
  <c r="D71"/>
  <c r="C71"/>
  <c r="B71"/>
  <c r="A71"/>
  <c r="G70"/>
  <c r="F70"/>
  <c r="E70"/>
  <c r="D70"/>
  <c r="C70"/>
  <c r="B70"/>
  <c r="A70"/>
  <c r="G69"/>
  <c r="F69"/>
  <c r="E69"/>
  <c r="D69"/>
  <c r="C69"/>
  <c r="B69"/>
  <c r="A69"/>
  <c r="G68"/>
  <c r="F68"/>
  <c r="E68"/>
  <c r="D68"/>
  <c r="C68"/>
  <c r="B68"/>
  <c r="A68"/>
  <c r="G67"/>
  <c r="F67"/>
  <c r="E67"/>
  <c r="D67"/>
  <c r="C67"/>
  <c r="B67"/>
  <c r="A67"/>
  <c r="G66"/>
  <c r="F66"/>
  <c r="E66"/>
  <c r="D66"/>
  <c r="C66"/>
  <c r="B66"/>
  <c r="A66"/>
  <c r="G65"/>
  <c r="F65"/>
  <c r="E65"/>
  <c r="D65"/>
  <c r="C65"/>
  <c r="B65"/>
  <c r="A65"/>
  <c r="G64"/>
  <c r="F64"/>
  <c r="E64"/>
  <c r="D64"/>
  <c r="C64"/>
  <c r="B64"/>
  <c r="A64"/>
  <c r="G63"/>
  <c r="F63"/>
  <c r="E63"/>
  <c r="D63"/>
  <c r="C63"/>
  <c r="B63"/>
  <c r="A63"/>
  <c r="G62"/>
  <c r="F62"/>
  <c r="E62"/>
  <c r="D62"/>
  <c r="C62"/>
  <c r="B62"/>
  <c r="A62"/>
  <c r="G61"/>
  <c r="F61"/>
  <c r="E61"/>
  <c r="D61"/>
  <c r="C61"/>
  <c r="B61"/>
  <c r="A61"/>
  <c r="G60"/>
  <c r="F60"/>
  <c r="E60"/>
  <c r="D60"/>
  <c r="C60"/>
  <c r="B60"/>
  <c r="A60"/>
  <c r="G59"/>
  <c r="F59"/>
  <c r="E59"/>
  <c r="D59"/>
  <c r="C59"/>
  <c r="B59"/>
  <c r="A59"/>
  <c r="G58"/>
  <c r="F58"/>
  <c r="E58"/>
  <c r="D58"/>
  <c r="C58"/>
  <c r="B58"/>
  <c r="A58"/>
  <c r="G57"/>
  <c r="F57"/>
  <c r="E57"/>
  <c r="D57"/>
  <c r="C57"/>
  <c r="B57"/>
  <c r="A57"/>
  <c r="G56"/>
  <c r="F56"/>
  <c r="E56"/>
  <c r="D56"/>
  <c r="C56"/>
  <c r="B56"/>
  <c r="A56"/>
  <c r="G53"/>
  <c r="F53"/>
  <c r="E53"/>
  <c r="D53"/>
  <c r="C53"/>
  <c r="B53"/>
  <c r="A53"/>
  <c r="G52"/>
  <c r="F52"/>
  <c r="E52"/>
  <c r="D52"/>
  <c r="C52"/>
  <c r="B52"/>
  <c r="A52"/>
  <c r="G51"/>
  <c r="F51"/>
  <c r="E51"/>
  <c r="D51"/>
  <c r="C51"/>
  <c r="B51"/>
  <c r="A51"/>
  <c r="G50"/>
  <c r="F50"/>
  <c r="E50"/>
  <c r="D50"/>
  <c r="C50"/>
  <c r="B50"/>
  <c r="A50"/>
  <c r="G49"/>
  <c r="F49"/>
  <c r="E49"/>
  <c r="D49"/>
  <c r="C49"/>
  <c r="B49"/>
  <c r="A49"/>
  <c r="G46"/>
  <c r="F46"/>
  <c r="E46"/>
  <c r="D46"/>
  <c r="C46"/>
  <c r="B46"/>
  <c r="A46"/>
  <c r="G45"/>
  <c r="F45"/>
  <c r="E45"/>
  <c r="D45"/>
  <c r="C45"/>
  <c r="B45"/>
  <c r="A45"/>
  <c r="G44"/>
  <c r="F44"/>
  <c r="E44"/>
  <c r="D44"/>
  <c r="C44"/>
  <c r="B44"/>
  <c r="A44"/>
  <c r="G43"/>
  <c r="F43"/>
  <c r="E43"/>
  <c r="D43"/>
  <c r="C43"/>
  <c r="B43"/>
  <c r="A43"/>
  <c r="G42"/>
  <c r="F42"/>
  <c r="E42"/>
  <c r="D42"/>
  <c r="C42"/>
  <c r="B42"/>
  <c r="A42"/>
  <c r="G41"/>
  <c r="F41"/>
  <c r="E41"/>
  <c r="D41"/>
  <c r="C41"/>
  <c r="B41"/>
  <c r="A41"/>
  <c r="G40"/>
  <c r="F40"/>
  <c r="E40"/>
  <c r="D40"/>
  <c r="C40"/>
  <c r="B40"/>
  <c r="A40"/>
  <c r="G39"/>
  <c r="F39"/>
  <c r="E39"/>
  <c r="D39"/>
  <c r="C39"/>
  <c r="B39"/>
  <c r="A39"/>
  <c r="G38"/>
  <c r="F38"/>
  <c r="E38"/>
  <c r="D38"/>
  <c r="C38"/>
  <c r="B38"/>
  <c r="A38"/>
  <c r="G35"/>
  <c r="F35"/>
  <c r="E35"/>
  <c r="D35"/>
  <c r="C35"/>
  <c r="B35"/>
  <c r="A35"/>
  <c r="G34"/>
  <c r="F34"/>
  <c r="E34"/>
  <c r="D34"/>
  <c r="C34"/>
  <c r="B34"/>
  <c r="A34"/>
  <c r="G33"/>
  <c r="F33"/>
  <c r="E33"/>
  <c r="D33"/>
  <c r="C33"/>
  <c r="B33"/>
  <c r="A33"/>
  <c r="G32"/>
  <c r="F32"/>
  <c r="E32"/>
  <c r="D32"/>
  <c r="C32"/>
  <c r="B32"/>
  <c r="A32"/>
  <c r="G31"/>
  <c r="F31"/>
  <c r="E31"/>
  <c r="D31"/>
  <c r="C31"/>
  <c r="B31"/>
  <c r="A31"/>
  <c r="G30"/>
  <c r="F30"/>
  <c r="E30"/>
  <c r="D30"/>
  <c r="C30"/>
  <c r="B30"/>
  <c r="A30"/>
  <c r="G29"/>
  <c r="F29"/>
  <c r="E29"/>
  <c r="D29"/>
  <c r="C29"/>
  <c r="B29"/>
  <c r="A29"/>
  <c r="G28"/>
  <c r="F28"/>
  <c r="E28"/>
  <c r="D28"/>
  <c r="C28"/>
  <c r="B28"/>
  <c r="A28"/>
  <c r="G27"/>
  <c r="F27"/>
  <c r="E27"/>
  <c r="D27"/>
  <c r="C27"/>
  <c r="B27"/>
  <c r="A27"/>
  <c r="G26"/>
  <c r="F26"/>
  <c r="E26"/>
  <c r="D26"/>
  <c r="C26"/>
  <c r="B26"/>
  <c r="A26"/>
  <c r="G25"/>
  <c r="F25"/>
  <c r="E25"/>
  <c r="D25"/>
  <c r="C25"/>
  <c r="B25"/>
  <c r="A25"/>
  <c r="G22"/>
  <c r="F22"/>
  <c r="E22"/>
  <c r="D22"/>
  <c r="C22"/>
  <c r="B22"/>
  <c r="A22"/>
  <c r="G21"/>
  <c r="F21"/>
  <c r="E21"/>
  <c r="D21"/>
  <c r="C21"/>
  <c r="B21"/>
  <c r="A21"/>
  <c r="G20"/>
  <c r="F20"/>
  <c r="E20"/>
  <c r="D20"/>
  <c r="C20"/>
  <c r="B20"/>
  <c r="A20"/>
  <c r="G19"/>
  <c r="F19"/>
  <c r="E19"/>
  <c r="D19"/>
  <c r="C19"/>
  <c r="B19"/>
  <c r="A19"/>
  <c r="G18"/>
  <c r="F18"/>
  <c r="E18"/>
  <c r="D18"/>
  <c r="C18"/>
  <c r="B18"/>
  <c r="A18"/>
  <c r="G17"/>
  <c r="F17"/>
  <c r="E17"/>
  <c r="D17"/>
  <c r="C17"/>
  <c r="B17"/>
  <c r="A17"/>
  <c r="G16"/>
  <c r="F16"/>
  <c r="E16"/>
  <c r="D16"/>
  <c r="C16"/>
  <c r="B16"/>
  <c r="A16"/>
  <c r="G15"/>
  <c r="F15"/>
  <c r="E15"/>
  <c r="D15"/>
  <c r="C15"/>
  <c r="B15"/>
  <c r="A15"/>
  <c r="G14"/>
  <c r="F14"/>
  <c r="E14"/>
  <c r="D14"/>
  <c r="C14"/>
  <c r="B14"/>
  <c r="A14"/>
  <c r="G13"/>
  <c r="F13"/>
  <c r="E13"/>
  <c r="D13"/>
  <c r="C13"/>
  <c r="B13"/>
  <c r="A13"/>
  <c r="G12"/>
  <c r="F12"/>
  <c r="E12"/>
  <c r="D12"/>
  <c r="C12"/>
  <c r="B12"/>
  <c r="A12"/>
  <c r="G11"/>
  <c r="F11"/>
  <c r="E11"/>
  <c r="D11"/>
  <c r="C11"/>
  <c r="B11"/>
  <c r="A11"/>
  <c r="G10"/>
  <c r="F10"/>
  <c r="E10"/>
  <c r="D10"/>
  <c r="C10"/>
  <c r="B10"/>
  <c r="A10"/>
  <c r="G9"/>
  <c r="F9"/>
  <c r="E9"/>
  <c r="D9"/>
  <c r="C9"/>
  <c r="B9"/>
  <c r="A9"/>
  <c r="G8"/>
  <c r="F8"/>
  <c r="E8"/>
  <c r="D8"/>
  <c r="C8"/>
  <c r="B8"/>
  <c r="A8"/>
  <c r="G7"/>
  <c r="F7"/>
  <c r="E7"/>
  <c r="D7"/>
  <c r="C7"/>
  <c r="B7"/>
  <c r="A7"/>
  <c r="G5"/>
  <c r="F5"/>
  <c r="E5"/>
  <c r="D5"/>
  <c r="C5"/>
  <c r="B5"/>
  <c r="A5"/>
  <c r="G108" i="44" l="1"/>
  <c r="F108"/>
  <c r="E108"/>
  <c r="D108"/>
  <c r="C108"/>
  <c r="B108"/>
  <c r="A108"/>
  <c r="G105"/>
  <c r="F105"/>
  <c r="E105"/>
  <c r="D105"/>
  <c r="C105"/>
  <c r="B105"/>
  <c r="A105"/>
  <c r="G104"/>
  <c r="F104"/>
  <c r="E104"/>
  <c r="D104"/>
  <c r="C104"/>
  <c r="B104"/>
  <c r="A104"/>
  <c r="G103"/>
  <c r="F103"/>
  <c r="E103"/>
  <c r="D103"/>
  <c r="C103"/>
  <c r="B103"/>
  <c r="A103"/>
  <c r="G102"/>
  <c r="F102"/>
  <c r="E102"/>
  <c r="D102"/>
  <c r="C102"/>
  <c r="B102"/>
  <c r="A102"/>
  <c r="G101"/>
  <c r="F101"/>
  <c r="E101"/>
  <c r="D101"/>
  <c r="C101"/>
  <c r="B101"/>
  <c r="A101"/>
  <c r="G100"/>
  <c r="F100"/>
  <c r="E100"/>
  <c r="D100"/>
  <c r="C100"/>
  <c r="B100"/>
  <c r="A100"/>
  <c r="G99"/>
  <c r="F99"/>
  <c r="E99"/>
  <c r="D99"/>
  <c r="C99"/>
  <c r="B99"/>
  <c r="A99"/>
  <c r="G96"/>
  <c r="F96"/>
  <c r="E96"/>
  <c r="D96"/>
  <c r="C96"/>
  <c r="B96"/>
  <c r="A96"/>
  <c r="G95"/>
  <c r="F95"/>
  <c r="E95"/>
  <c r="D95"/>
  <c r="C95"/>
  <c r="B95"/>
  <c r="A95"/>
  <c r="G94"/>
  <c r="F94"/>
  <c r="E94"/>
  <c r="D94"/>
  <c r="C94"/>
  <c r="B94"/>
  <c r="A94"/>
  <c r="G93"/>
  <c r="F93"/>
  <c r="E93"/>
  <c r="D93"/>
  <c r="C93"/>
  <c r="B93"/>
  <c r="A93"/>
  <c r="G92"/>
  <c r="F92"/>
  <c r="E92"/>
  <c r="D92"/>
  <c r="C92"/>
  <c r="B92"/>
  <c r="A92"/>
  <c r="G91"/>
  <c r="F91"/>
  <c r="E91"/>
  <c r="D91"/>
  <c r="C91"/>
  <c r="B91"/>
  <c r="A91"/>
  <c r="G90"/>
  <c r="F90"/>
  <c r="E90"/>
  <c r="D90"/>
  <c r="C90"/>
  <c r="B90"/>
  <c r="A90"/>
  <c r="G89"/>
  <c r="F89"/>
  <c r="E89"/>
  <c r="D89"/>
  <c r="C89"/>
  <c r="B89"/>
  <c r="A89"/>
  <c r="G88"/>
  <c r="F88"/>
  <c r="E88"/>
  <c r="D88"/>
  <c r="C88"/>
  <c r="B88"/>
  <c r="A88"/>
  <c r="G87"/>
  <c r="F87"/>
  <c r="E87"/>
  <c r="D87"/>
  <c r="C87"/>
  <c r="B87"/>
  <c r="A87"/>
  <c r="G86"/>
  <c r="F86"/>
  <c r="E86"/>
  <c r="D86"/>
  <c r="C86"/>
  <c r="B86"/>
  <c r="A86"/>
  <c r="G85"/>
  <c r="F85"/>
  <c r="E85"/>
  <c r="D85"/>
  <c r="C85"/>
  <c r="B85"/>
  <c r="A85"/>
  <c r="G84"/>
  <c r="F84"/>
  <c r="E84"/>
  <c r="D84"/>
  <c r="C84"/>
  <c r="B84"/>
  <c r="A84"/>
  <c r="G83"/>
  <c r="F83"/>
  <c r="E83"/>
  <c r="D83"/>
  <c r="C83"/>
  <c r="B83"/>
  <c r="A83"/>
  <c r="G82"/>
  <c r="F82"/>
  <c r="E82"/>
  <c r="D82"/>
  <c r="C82"/>
  <c r="B82"/>
  <c r="A82"/>
  <c r="G81"/>
  <c r="F81"/>
  <c r="E81"/>
  <c r="D81"/>
  <c r="C81"/>
  <c r="B81"/>
  <c r="A81"/>
  <c r="G78"/>
  <c r="F78"/>
  <c r="E78"/>
  <c r="D78"/>
  <c r="C78"/>
  <c r="B78"/>
  <c r="A78"/>
  <c r="G77"/>
  <c r="F77"/>
  <c r="E77"/>
  <c r="D77"/>
  <c r="C77"/>
  <c r="B77"/>
  <c r="A77"/>
  <c r="G76"/>
  <c r="F76"/>
  <c r="E76"/>
  <c r="D76"/>
  <c r="C76"/>
  <c r="B76"/>
  <c r="A76"/>
  <c r="G75"/>
  <c r="F75"/>
  <c r="E75"/>
  <c r="D75"/>
  <c r="C75"/>
  <c r="B75"/>
  <c r="A75"/>
  <c r="G74"/>
  <c r="F74"/>
  <c r="E74"/>
  <c r="D74"/>
  <c r="C74"/>
  <c r="B74"/>
  <c r="A74"/>
  <c r="G73"/>
  <c r="F73"/>
  <c r="E73"/>
  <c r="D73"/>
  <c r="C73"/>
  <c r="B73"/>
  <c r="A73"/>
  <c r="G72"/>
  <c r="F72"/>
  <c r="E72"/>
  <c r="D72"/>
  <c r="C72"/>
  <c r="B72"/>
  <c r="A72"/>
  <c r="G71"/>
  <c r="F71"/>
  <c r="E71"/>
  <c r="D71"/>
  <c r="C71"/>
  <c r="B71"/>
  <c r="A71"/>
  <c r="G70"/>
  <c r="F70"/>
  <c r="E70"/>
  <c r="D70"/>
  <c r="C70"/>
  <c r="B70"/>
  <c r="A70"/>
  <c r="G69"/>
  <c r="F69"/>
  <c r="E69"/>
  <c r="D69"/>
  <c r="C69"/>
  <c r="B69"/>
  <c r="A69"/>
  <c r="G68"/>
  <c r="F68"/>
  <c r="E68"/>
  <c r="D68"/>
  <c r="C68"/>
  <c r="B68"/>
  <c r="A68"/>
  <c r="G67"/>
  <c r="F67"/>
  <c r="E67"/>
  <c r="D67"/>
  <c r="C67"/>
  <c r="B67"/>
  <c r="A67"/>
  <c r="G66"/>
  <c r="F66"/>
  <c r="E66"/>
  <c r="D66"/>
  <c r="C66"/>
  <c r="B66"/>
  <c r="A66"/>
  <c r="G65"/>
  <c r="F65"/>
  <c r="E65"/>
  <c r="D65"/>
  <c r="C65"/>
  <c r="B65"/>
  <c r="A65"/>
  <c r="G64"/>
  <c r="F64"/>
  <c r="E64"/>
  <c r="D64"/>
  <c r="C64"/>
  <c r="B64"/>
  <c r="A64"/>
  <c r="G63"/>
  <c r="F63"/>
  <c r="E63"/>
  <c r="D63"/>
  <c r="C63"/>
  <c r="B63"/>
  <c r="A63"/>
  <c r="G62"/>
  <c r="F62"/>
  <c r="E62"/>
  <c r="D62"/>
  <c r="C62"/>
  <c r="B62"/>
  <c r="A62"/>
  <c r="G61"/>
  <c r="F61"/>
  <c r="E61"/>
  <c r="D61"/>
  <c r="C61"/>
  <c r="B61"/>
  <c r="A61"/>
  <c r="G60"/>
  <c r="F60"/>
  <c r="E60"/>
  <c r="D60"/>
  <c r="C60"/>
  <c r="B60"/>
  <c r="A60"/>
  <c r="G59"/>
  <c r="F59"/>
  <c r="E59"/>
  <c r="D59"/>
  <c r="C59"/>
  <c r="B59"/>
  <c r="A59"/>
  <c r="G58"/>
  <c r="F58"/>
  <c r="E58"/>
  <c r="D58"/>
  <c r="C58"/>
  <c r="B58"/>
  <c r="A58"/>
  <c r="G57"/>
  <c r="F57"/>
  <c r="E57"/>
  <c r="D57"/>
  <c r="C57"/>
  <c r="B57"/>
  <c r="A57"/>
  <c r="G56"/>
  <c r="F56"/>
  <c r="E56"/>
  <c r="D56"/>
  <c r="C56"/>
  <c r="B56"/>
  <c r="A56"/>
  <c r="G53"/>
  <c r="F53"/>
  <c r="E53"/>
  <c r="D53"/>
  <c r="C53"/>
  <c r="B53"/>
  <c r="A53"/>
  <c r="G52"/>
  <c r="F52"/>
  <c r="E52"/>
  <c r="D52"/>
  <c r="C52"/>
  <c r="B52"/>
  <c r="A52"/>
  <c r="G51"/>
  <c r="F51"/>
  <c r="E51"/>
  <c r="D51"/>
  <c r="C51"/>
  <c r="B51"/>
  <c r="A51"/>
  <c r="G50"/>
  <c r="F50"/>
  <c r="E50"/>
  <c r="D50"/>
  <c r="C50"/>
  <c r="B50"/>
  <c r="A50"/>
  <c r="G49"/>
  <c r="F49"/>
  <c r="E49"/>
  <c r="D49"/>
  <c r="C49"/>
  <c r="B49"/>
  <c r="A49"/>
  <c r="G46"/>
  <c r="F46"/>
  <c r="E46"/>
  <c r="D46"/>
  <c r="C46"/>
  <c r="B46"/>
  <c r="A46"/>
  <c r="G45"/>
  <c r="F45"/>
  <c r="E45"/>
  <c r="D45"/>
  <c r="C45"/>
  <c r="B45"/>
  <c r="A45"/>
  <c r="G44"/>
  <c r="F44"/>
  <c r="E44"/>
  <c r="D44"/>
  <c r="C44"/>
  <c r="B44"/>
  <c r="A44"/>
  <c r="G43"/>
  <c r="F43"/>
  <c r="E43"/>
  <c r="D43"/>
  <c r="C43"/>
  <c r="B43"/>
  <c r="A43"/>
  <c r="G42"/>
  <c r="F42"/>
  <c r="E42"/>
  <c r="D42"/>
  <c r="C42"/>
  <c r="B42"/>
  <c r="A42"/>
  <c r="G41"/>
  <c r="F41"/>
  <c r="E41"/>
  <c r="D41"/>
  <c r="C41"/>
  <c r="B41"/>
  <c r="A41"/>
  <c r="G40"/>
  <c r="F40"/>
  <c r="E40"/>
  <c r="D40"/>
  <c r="C40"/>
  <c r="B40"/>
  <c r="A40"/>
  <c r="G39"/>
  <c r="F39"/>
  <c r="E39"/>
  <c r="D39"/>
  <c r="C39"/>
  <c r="B39"/>
  <c r="A39"/>
  <c r="G38"/>
  <c r="F38"/>
  <c r="E38"/>
  <c r="D38"/>
  <c r="C38"/>
  <c r="B38"/>
  <c r="A38"/>
  <c r="G35"/>
  <c r="F35"/>
  <c r="E35"/>
  <c r="D35"/>
  <c r="C35"/>
  <c r="B35"/>
  <c r="A35"/>
  <c r="G34"/>
  <c r="F34"/>
  <c r="E34"/>
  <c r="D34"/>
  <c r="C34"/>
  <c r="B34"/>
  <c r="A34"/>
  <c r="G33"/>
  <c r="F33"/>
  <c r="E33"/>
  <c r="D33"/>
  <c r="C33"/>
  <c r="B33"/>
  <c r="A33"/>
  <c r="G32"/>
  <c r="F32"/>
  <c r="E32"/>
  <c r="D32"/>
  <c r="C32"/>
  <c r="B32"/>
  <c r="A32"/>
  <c r="G31"/>
  <c r="F31"/>
  <c r="E31"/>
  <c r="D31"/>
  <c r="C31"/>
  <c r="B31"/>
  <c r="A31"/>
  <c r="G30"/>
  <c r="F30"/>
  <c r="E30"/>
  <c r="D30"/>
  <c r="C30"/>
  <c r="B30"/>
  <c r="A30"/>
  <c r="G29"/>
  <c r="F29"/>
  <c r="E29"/>
  <c r="D29"/>
  <c r="C29"/>
  <c r="B29"/>
  <c r="A29"/>
  <c r="G28"/>
  <c r="F28"/>
  <c r="E28"/>
  <c r="D28"/>
  <c r="C28"/>
  <c r="B28"/>
  <c r="A28"/>
  <c r="G27"/>
  <c r="F27"/>
  <c r="E27"/>
  <c r="D27"/>
  <c r="C27"/>
  <c r="B27"/>
  <c r="A27"/>
  <c r="G26"/>
  <c r="F26"/>
  <c r="E26"/>
  <c r="D26"/>
  <c r="C26"/>
  <c r="B26"/>
  <c r="A26"/>
  <c r="G25"/>
  <c r="F25"/>
  <c r="E25"/>
  <c r="D25"/>
  <c r="C25"/>
  <c r="B25"/>
  <c r="A25"/>
  <c r="G22"/>
  <c r="F22"/>
  <c r="E22"/>
  <c r="D22"/>
  <c r="C22"/>
  <c r="B22"/>
  <c r="A22"/>
  <c r="G21"/>
  <c r="F21"/>
  <c r="E21"/>
  <c r="D21"/>
  <c r="C21"/>
  <c r="B21"/>
  <c r="A21"/>
  <c r="G20"/>
  <c r="F20"/>
  <c r="E20"/>
  <c r="D20"/>
  <c r="C20"/>
  <c r="B20"/>
  <c r="A20"/>
  <c r="G19"/>
  <c r="F19"/>
  <c r="E19"/>
  <c r="D19"/>
  <c r="C19"/>
  <c r="B19"/>
  <c r="A19"/>
  <c r="G18"/>
  <c r="F18"/>
  <c r="E18"/>
  <c r="D18"/>
  <c r="C18"/>
  <c r="B18"/>
  <c r="A18"/>
  <c r="G17"/>
  <c r="F17"/>
  <c r="E17"/>
  <c r="D17"/>
  <c r="C17"/>
  <c r="B17"/>
  <c r="A17"/>
  <c r="G16"/>
  <c r="F16"/>
  <c r="E16"/>
  <c r="D16"/>
  <c r="C16"/>
  <c r="B16"/>
  <c r="A16"/>
  <c r="G15"/>
  <c r="F15"/>
  <c r="E15"/>
  <c r="D15"/>
  <c r="C15"/>
  <c r="B15"/>
  <c r="A15"/>
  <c r="G14"/>
  <c r="F14"/>
  <c r="E14"/>
  <c r="D14"/>
  <c r="C14"/>
  <c r="B14"/>
  <c r="A14"/>
  <c r="G13"/>
  <c r="F13"/>
  <c r="E13"/>
  <c r="D13"/>
  <c r="C13"/>
  <c r="B13"/>
  <c r="A13"/>
  <c r="G12"/>
  <c r="F12"/>
  <c r="E12"/>
  <c r="D12"/>
  <c r="C12"/>
  <c r="B12"/>
  <c r="A12"/>
  <c r="G11"/>
  <c r="F11"/>
  <c r="E11"/>
  <c r="D11"/>
  <c r="C11"/>
  <c r="B11"/>
  <c r="A11"/>
  <c r="G10"/>
  <c r="F10"/>
  <c r="E10"/>
  <c r="D10"/>
  <c r="C10"/>
  <c r="B10"/>
  <c r="A10"/>
  <c r="G9"/>
  <c r="F9"/>
  <c r="E9"/>
  <c r="D9"/>
  <c r="C9"/>
  <c r="B9"/>
  <c r="A9"/>
  <c r="G8"/>
  <c r="F8"/>
  <c r="E8"/>
  <c r="D8"/>
  <c r="C8"/>
  <c r="B8"/>
  <c r="A8"/>
  <c r="G7"/>
  <c r="F7"/>
  <c r="E7"/>
  <c r="D7"/>
  <c r="C7"/>
  <c r="B7"/>
  <c r="A7"/>
  <c r="G5"/>
  <c r="F5"/>
  <c r="E5"/>
  <c r="D5"/>
  <c r="C5"/>
  <c r="B5"/>
  <c r="A5"/>
  <c r="H90" i="8"/>
  <c r="G90"/>
  <c r="D90"/>
  <c r="E90" s="1"/>
  <c r="C90"/>
  <c r="H89"/>
  <c r="G89"/>
  <c r="D89"/>
  <c r="E89" s="1"/>
  <c r="C89"/>
  <c r="H88"/>
  <c r="G88"/>
  <c r="D88"/>
  <c r="E88" s="1"/>
  <c r="C88"/>
  <c r="H87"/>
  <c r="G87"/>
  <c r="D87"/>
  <c r="E87" s="1"/>
  <c r="C87"/>
  <c r="H86"/>
  <c r="G86"/>
  <c r="D86"/>
  <c r="E86" s="1"/>
  <c r="C86"/>
  <c r="H85"/>
  <c r="G85"/>
  <c r="D85"/>
  <c r="E85" s="1"/>
  <c r="C85"/>
  <c r="H84"/>
  <c r="G84"/>
  <c r="D84"/>
  <c r="E84" s="1"/>
  <c r="C84"/>
  <c r="H83"/>
  <c r="G83"/>
  <c r="D83"/>
  <c r="E83" s="1"/>
  <c r="C83"/>
  <c r="H82"/>
  <c r="G82"/>
  <c r="D82"/>
  <c r="E82" s="1"/>
  <c r="C82"/>
  <c r="H81"/>
  <c r="G81"/>
  <c r="D81"/>
  <c r="E81" s="1"/>
  <c r="C81"/>
  <c r="H80"/>
  <c r="G80"/>
  <c r="D80"/>
  <c r="E80" s="1"/>
  <c r="C80"/>
  <c r="H79"/>
  <c r="G79"/>
  <c r="D79"/>
  <c r="E79" s="1"/>
  <c r="C79"/>
  <c r="H78"/>
  <c r="G78"/>
  <c r="D78"/>
  <c r="E78" s="1"/>
  <c r="C78"/>
  <c r="H77"/>
  <c r="G77"/>
  <c r="D77"/>
  <c r="E77" s="1"/>
  <c r="C77"/>
  <c r="H76"/>
  <c r="G76"/>
  <c r="D76"/>
  <c r="E76" s="1"/>
  <c r="C76"/>
  <c r="H75"/>
  <c r="G75"/>
  <c r="D75"/>
  <c r="E75" s="1"/>
  <c r="C75"/>
  <c r="H74"/>
  <c r="G74"/>
  <c r="D74"/>
  <c r="E74" s="1"/>
  <c r="C74"/>
  <c r="H73"/>
  <c r="G73"/>
  <c r="D73"/>
  <c r="E73" s="1"/>
  <c r="C73"/>
  <c r="H72"/>
  <c r="G72"/>
  <c r="D72"/>
  <c r="E72" s="1"/>
  <c r="C72"/>
  <c r="H71"/>
  <c r="G71"/>
  <c r="D71"/>
  <c r="E71" s="1"/>
  <c r="C71"/>
  <c r="H70"/>
  <c r="G70"/>
  <c r="F70"/>
  <c r="D70"/>
  <c r="E70" s="1"/>
  <c r="C70"/>
  <c r="H69"/>
  <c r="G69"/>
  <c r="D69"/>
  <c r="E69" s="1"/>
  <c r="C69"/>
  <c r="H68"/>
  <c r="G68"/>
  <c r="F68"/>
  <c r="D68"/>
  <c r="E68" s="1"/>
  <c r="C68"/>
  <c r="H67"/>
  <c r="G67"/>
  <c r="D67"/>
  <c r="E67" s="1"/>
  <c r="C67"/>
  <c r="H66"/>
  <c r="G66"/>
  <c r="D66"/>
  <c r="E66" s="1"/>
  <c r="C66"/>
  <c r="H65"/>
  <c r="G65"/>
  <c r="D65"/>
  <c r="E65" s="1"/>
  <c r="C65"/>
  <c r="H64"/>
  <c r="G64"/>
  <c r="D64"/>
  <c r="E64" s="1"/>
  <c r="C64"/>
  <c r="H63"/>
  <c r="G63"/>
  <c r="D63"/>
  <c r="E63" s="1"/>
  <c r="C63"/>
  <c r="H62"/>
  <c r="G62"/>
  <c r="D62"/>
  <c r="E62" s="1"/>
  <c r="C62"/>
  <c r="H61"/>
  <c r="G61"/>
  <c r="F61"/>
  <c r="D61"/>
  <c r="E61" s="1"/>
  <c r="C61"/>
  <c r="H60"/>
  <c r="G60"/>
  <c r="D60"/>
  <c r="E60" s="1"/>
  <c r="C60"/>
  <c r="H59"/>
  <c r="G59"/>
  <c r="D59"/>
  <c r="E59" s="1"/>
  <c r="C59"/>
  <c r="H58"/>
  <c r="G58"/>
  <c r="D58"/>
  <c r="E58" s="1"/>
  <c r="C58"/>
  <c r="H57"/>
  <c r="G57"/>
  <c r="D57"/>
  <c r="E57" s="1"/>
  <c r="C57"/>
  <c r="H56"/>
  <c r="G56"/>
  <c r="D56"/>
  <c r="E56" s="1"/>
  <c r="C56"/>
  <c r="H55"/>
  <c r="G55"/>
  <c r="F55"/>
  <c r="D55"/>
  <c r="E55" s="1"/>
  <c r="C55"/>
  <c r="H54"/>
  <c r="G54"/>
  <c r="D54"/>
  <c r="E54" s="1"/>
  <c r="C54"/>
  <c r="H53"/>
  <c r="G53"/>
  <c r="D53"/>
  <c r="E53" s="1"/>
  <c r="C53"/>
  <c r="H52"/>
  <c r="G52"/>
  <c r="D52"/>
  <c r="E52" s="1"/>
  <c r="C52"/>
  <c r="H51"/>
  <c r="G51"/>
  <c r="D51"/>
  <c r="E51" s="1"/>
  <c r="C51"/>
  <c r="H50"/>
  <c r="G50"/>
  <c r="D50"/>
  <c r="E50" s="1"/>
  <c r="C50"/>
  <c r="H49"/>
  <c r="G49"/>
  <c r="D49"/>
  <c r="E49" s="1"/>
  <c r="C49"/>
  <c r="H48"/>
  <c r="G48"/>
  <c r="D48"/>
  <c r="E48" s="1"/>
  <c r="C48"/>
  <c r="H47"/>
  <c r="G47"/>
  <c r="F47"/>
  <c r="D47"/>
  <c r="E47" s="1"/>
  <c r="C47"/>
  <c r="H46"/>
  <c r="G46"/>
  <c r="D46"/>
  <c r="E46" s="1"/>
  <c r="C46"/>
  <c r="H45"/>
  <c r="G45"/>
  <c r="D45"/>
  <c r="E45" s="1"/>
  <c r="C45"/>
  <c r="H44"/>
  <c r="G44"/>
  <c r="D44"/>
  <c r="E44" s="1"/>
  <c r="C44"/>
  <c r="H43"/>
  <c r="G43"/>
  <c r="F43"/>
  <c r="D43"/>
  <c r="E43" s="1"/>
  <c r="C43"/>
  <c r="H42"/>
  <c r="G42"/>
  <c r="D42"/>
  <c r="E42" s="1"/>
  <c r="C42"/>
  <c r="H41"/>
  <c r="G41"/>
  <c r="D41"/>
  <c r="E41" s="1"/>
  <c r="C41"/>
  <c r="H40"/>
  <c r="G40"/>
  <c r="D40"/>
  <c r="E40" s="1"/>
  <c r="C40"/>
  <c r="H39"/>
  <c r="G39"/>
  <c r="F39"/>
  <c r="D39"/>
  <c r="E39" s="1"/>
  <c r="C39"/>
  <c r="H38"/>
  <c r="G38"/>
  <c r="D38"/>
  <c r="E38" s="1"/>
  <c r="C38"/>
  <c r="H37"/>
  <c r="G37"/>
  <c r="F37"/>
  <c r="D37"/>
  <c r="E37" s="1"/>
  <c r="C37"/>
  <c r="H36"/>
  <c r="G36"/>
  <c r="F36"/>
  <c r="D36"/>
  <c r="E36" s="1"/>
  <c r="C36"/>
  <c r="H35"/>
  <c r="G35"/>
  <c r="F35"/>
  <c r="D35"/>
  <c r="E35" s="1"/>
  <c r="C35"/>
  <c r="H34"/>
  <c r="G34"/>
  <c r="D34"/>
  <c r="E34" s="1"/>
  <c r="C34"/>
  <c r="H33"/>
  <c r="G33"/>
  <c r="D33"/>
  <c r="E33" s="1"/>
  <c r="C33"/>
  <c r="H32"/>
  <c r="G32"/>
  <c r="D32"/>
  <c r="E32" s="1"/>
  <c r="C32"/>
  <c r="H31"/>
  <c r="G31"/>
  <c r="D31"/>
  <c r="E31" s="1"/>
  <c r="C31"/>
  <c r="H30"/>
  <c r="G30"/>
  <c r="D30"/>
  <c r="E30" s="1"/>
  <c r="C30"/>
  <c r="H29"/>
  <c r="G29"/>
  <c r="F29"/>
  <c r="D29"/>
  <c r="E29" s="1"/>
  <c r="C29"/>
  <c r="H28"/>
  <c r="G28"/>
  <c r="F28"/>
  <c r="D28"/>
  <c r="E28" s="1"/>
  <c r="C28"/>
  <c r="H27"/>
  <c r="G27"/>
  <c r="F27"/>
  <c r="D27"/>
  <c r="E27" s="1"/>
  <c r="C27"/>
  <c r="H26"/>
  <c r="G26"/>
  <c r="D26"/>
  <c r="E26" s="1"/>
  <c r="C26"/>
  <c r="H25"/>
  <c r="G25"/>
  <c r="F25"/>
  <c r="D25"/>
  <c r="E25" s="1"/>
  <c r="C25"/>
  <c r="H24"/>
  <c r="G24"/>
  <c r="D24"/>
  <c r="E24" s="1"/>
  <c r="C24"/>
  <c r="H23"/>
  <c r="G23"/>
  <c r="D23"/>
  <c r="E23" s="1"/>
  <c r="C23"/>
  <c r="H22"/>
  <c r="G22"/>
  <c r="D22"/>
  <c r="E22" s="1"/>
  <c r="C22"/>
  <c r="H21"/>
  <c r="G21"/>
  <c r="D21"/>
  <c r="E21" s="1"/>
  <c r="C21"/>
  <c r="H20"/>
  <c r="G20"/>
  <c r="D20"/>
  <c r="E20" s="1"/>
  <c r="C20"/>
  <c r="H19"/>
  <c r="G19"/>
  <c r="D19"/>
  <c r="E19" s="1"/>
  <c r="C19"/>
  <c r="H18"/>
  <c r="G18"/>
  <c r="D18"/>
  <c r="E18" s="1"/>
  <c r="C18"/>
  <c r="H17"/>
  <c r="G17"/>
  <c r="F17"/>
  <c r="D17"/>
  <c r="E17" s="1"/>
  <c r="C17"/>
  <c r="H16"/>
  <c r="G16"/>
  <c r="F16"/>
  <c r="D16"/>
  <c r="E16" s="1"/>
  <c r="C16"/>
  <c r="H15"/>
  <c r="G15"/>
  <c r="D15"/>
  <c r="E15" s="1"/>
  <c r="C15"/>
  <c r="H14"/>
  <c r="G14"/>
  <c r="D14"/>
  <c r="E14" s="1"/>
  <c r="C14"/>
  <c r="H13"/>
  <c r="G13"/>
  <c r="D13"/>
  <c r="E13" s="1"/>
  <c r="C13"/>
  <c r="H12"/>
  <c r="G12"/>
  <c r="D12"/>
  <c r="E12" s="1"/>
  <c r="C12"/>
  <c r="H11"/>
  <c r="G11"/>
  <c r="D11"/>
  <c r="E11" s="1"/>
  <c r="C11"/>
  <c r="H10"/>
  <c r="G10"/>
  <c r="F10"/>
  <c r="D10"/>
  <c r="E10" s="1"/>
  <c r="C10"/>
  <c r="H9"/>
  <c r="G9"/>
  <c r="D9"/>
  <c r="E9" s="1"/>
  <c r="C9"/>
  <c r="H8"/>
  <c r="G8"/>
  <c r="D8"/>
  <c r="E8" s="1"/>
  <c r="C8"/>
  <c r="H7"/>
  <c r="G7"/>
  <c r="D7"/>
  <c r="E7" s="1"/>
  <c r="C7"/>
  <c r="H6"/>
  <c r="G6"/>
  <c r="D6"/>
  <c r="E6" s="1"/>
  <c r="C6"/>
  <c r="H5"/>
  <c r="G5"/>
  <c r="D5"/>
  <c r="E5" s="1"/>
  <c r="C5"/>
  <c r="H4"/>
  <c r="G4"/>
  <c r="D4"/>
  <c r="E4" s="1"/>
  <c r="C4"/>
  <c r="H3"/>
  <c r="G3"/>
  <c r="D3"/>
  <c r="E3" s="1"/>
  <c r="C3"/>
  <c r="H2"/>
  <c r="G2"/>
  <c r="D2"/>
  <c r="E2" s="1"/>
  <c r="C2"/>
  <c r="Q49" i="7"/>
  <c r="P49"/>
  <c r="F49"/>
  <c r="Q48"/>
  <c r="P48"/>
  <c r="F48"/>
  <c r="Q108"/>
  <c r="P108"/>
  <c r="F108"/>
  <c r="F15" i="8" s="1"/>
  <c r="C8" i="4"/>
  <c r="Q107" i="7"/>
  <c r="P107"/>
  <c r="F107"/>
  <c r="Q245" l="1"/>
  <c r="P245"/>
  <c r="F245"/>
  <c r="F67" i="8" s="1"/>
  <c r="C6" i="4"/>
  <c r="Q244" i="7"/>
  <c r="P244"/>
  <c r="F244"/>
  <c r="C59" i="4"/>
  <c r="Q78" i="7"/>
  <c r="P78"/>
  <c r="F78"/>
  <c r="Q138"/>
  <c r="P138"/>
  <c r="F138"/>
  <c r="C39" i="4"/>
  <c r="Q205" i="7"/>
  <c r="P205"/>
  <c r="F205"/>
  <c r="Q243"/>
  <c r="P243"/>
  <c r="F243"/>
  <c r="Q204"/>
  <c r="P204"/>
  <c r="F204"/>
  <c r="C20" i="4"/>
  <c r="Q47" i="7"/>
  <c r="P47"/>
  <c r="F47"/>
  <c r="C44" i="4"/>
  <c r="Q203" i="7"/>
  <c r="P203"/>
  <c r="F203"/>
  <c r="Q242"/>
  <c r="P242"/>
  <c r="F242"/>
  <c r="F73" i="8" s="1"/>
  <c r="C5" i="4"/>
  <c r="Q202" i="7"/>
  <c r="P202"/>
  <c r="F202"/>
  <c r="F69" i="8" s="1"/>
  <c r="C49" i="4"/>
  <c r="Q201" i="7"/>
  <c r="P201"/>
  <c r="F201"/>
  <c r="Q241"/>
  <c r="P241"/>
  <c r="F241"/>
  <c r="F66" i="8" s="1"/>
  <c r="Q240" i="7"/>
  <c r="P240"/>
  <c r="F240"/>
  <c r="Q200"/>
  <c r="P200"/>
  <c r="F200"/>
  <c r="Q199"/>
  <c r="P199"/>
  <c r="F199"/>
  <c r="F71" i="8" s="1"/>
  <c r="Q198" i="7"/>
  <c r="P198"/>
  <c r="F198"/>
  <c r="C38" i="4"/>
  <c r="Q239" i="7"/>
  <c r="P239"/>
  <c r="F239"/>
  <c r="F72" i="8" s="1"/>
  <c r="C26" i="4"/>
  <c r="Q46" i="7"/>
  <c r="P46"/>
  <c r="F46"/>
  <c r="F5" i="8" s="1"/>
  <c r="Q197" i="7"/>
  <c r="P197"/>
  <c r="F197"/>
  <c r="F63" i="8" s="1"/>
  <c r="C19" i="4"/>
  <c r="Q77" i="7"/>
  <c r="P77"/>
  <c r="F77"/>
  <c r="F22" i="8" s="1"/>
  <c r="C46" i="4"/>
  <c r="Q196" i="7"/>
  <c r="P196"/>
  <c r="F196"/>
  <c r="F75" i="8" s="1"/>
  <c r="Q195" i="7"/>
  <c r="P195"/>
  <c r="F195"/>
  <c r="F51" i="8" s="1"/>
  <c r="Q45" i="7"/>
  <c r="P45"/>
  <c r="F45"/>
  <c r="F31" i="8" s="1"/>
  <c r="Q137" i="7"/>
  <c r="P137"/>
  <c r="F137"/>
  <c r="Q238"/>
  <c r="P238"/>
  <c r="F238"/>
  <c r="F88" i="8" s="1"/>
  <c r="C50" i="4"/>
  <c r="Q44" i="7"/>
  <c r="P44"/>
  <c r="F44"/>
  <c r="Q135"/>
  <c r="P135"/>
  <c r="F135"/>
  <c r="C25" i="4"/>
  <c r="Q40" i="7"/>
  <c r="P40"/>
  <c r="F40"/>
  <c r="Q39"/>
  <c r="P39"/>
  <c r="F39"/>
  <c r="C51" i="4"/>
  <c r="Q136" i="7"/>
  <c r="P136"/>
  <c r="F136"/>
  <c r="Q194"/>
  <c r="P194"/>
  <c r="F194"/>
  <c r="F46" i="8" s="1"/>
  <c r="C31" i="4"/>
  <c r="Q265" i="7" l="1"/>
  <c r="P265"/>
  <c r="F265"/>
  <c r="Q263"/>
  <c r="P263"/>
  <c r="F263"/>
  <c r="Q262"/>
  <c r="P262"/>
  <c r="F262"/>
  <c r="Q261"/>
  <c r="P261"/>
  <c r="F261"/>
  <c r="F62" i="8" s="1"/>
  <c r="Q192" i="7"/>
  <c r="P192"/>
  <c r="F192"/>
  <c r="F49" i="8" s="1"/>
  <c r="Q191" i="7"/>
  <c r="P191"/>
  <c r="F191"/>
  <c r="F50" i="8" s="1"/>
  <c r="Q190" i="7"/>
  <c r="P190"/>
  <c r="F190"/>
  <c r="Q189"/>
  <c r="P189"/>
  <c r="F189"/>
  <c r="Q187"/>
  <c r="P187"/>
  <c r="F187"/>
  <c r="Q186"/>
  <c r="P186"/>
  <c r="F186"/>
  <c r="C43" i="4"/>
  <c r="Q134" i="7"/>
  <c r="P134"/>
  <c r="F134"/>
  <c r="C58" i="4"/>
  <c r="Q133" i="7"/>
  <c r="P133"/>
  <c r="F133"/>
  <c r="Q75"/>
  <c r="P75"/>
  <c r="F75"/>
  <c r="Q38"/>
  <c r="P38"/>
  <c r="F38"/>
  <c r="C65" i="4"/>
  <c r="Q74" i="7" l="1"/>
  <c r="P74"/>
  <c r="F74"/>
  <c r="Q184"/>
  <c r="P184"/>
  <c r="F184"/>
  <c r="F86" i="8" s="1"/>
  <c r="Q260" i="7"/>
  <c r="P260"/>
  <c r="F260"/>
  <c r="Q34"/>
  <c r="P34"/>
  <c r="F34"/>
  <c r="F18" i="8" s="1"/>
  <c r="C32" i="4"/>
  <c r="Q131" i="7"/>
  <c r="P131"/>
  <c r="F131"/>
  <c r="C53" i="4"/>
  <c r="Q33" i="7"/>
  <c r="P33"/>
  <c r="F33"/>
  <c r="C34" i="4"/>
  <c r="Q264" i="7"/>
  <c r="P264"/>
  <c r="F264"/>
  <c r="F87" i="8" s="1"/>
  <c r="Q183" i="7"/>
  <c r="P183"/>
  <c r="F183"/>
  <c r="F45" i="8" s="1"/>
  <c r="Q182" i="7"/>
  <c r="P182"/>
  <c r="F182"/>
  <c r="F76" i="8" s="1"/>
  <c r="Q181" i="7"/>
  <c r="P181"/>
  <c r="F181"/>
  <c r="Q180"/>
  <c r="P180"/>
  <c r="F180"/>
  <c r="Q179"/>
  <c r="P179"/>
  <c r="F179"/>
  <c r="Q72"/>
  <c r="P72"/>
  <c r="F72"/>
  <c r="F30" i="8" s="1"/>
  <c r="Q71" i="7"/>
  <c r="P71"/>
  <c r="F71"/>
  <c r="Q70"/>
  <c r="P70"/>
  <c r="F70"/>
  <c r="F14" i="8" s="1"/>
  <c r="Q69" i="7"/>
  <c r="P69"/>
  <c r="F69"/>
  <c r="Q106"/>
  <c r="P106"/>
  <c r="F106"/>
  <c r="Q68"/>
  <c r="P68"/>
  <c r="F68"/>
  <c r="F7" i="8" s="1"/>
  <c r="Q67" i="7"/>
  <c r="P67"/>
  <c r="F67"/>
  <c r="F33" i="8" s="1"/>
  <c r="Q236" i="7"/>
  <c r="P236"/>
  <c r="F236"/>
  <c r="F58" i="8" s="1"/>
  <c r="Q178" i="7"/>
  <c r="P178"/>
  <c r="F178"/>
  <c r="F59" i="8" s="1"/>
  <c r="Q177" i="7"/>
  <c r="P177"/>
  <c r="F177"/>
  <c r="F81" i="8" s="1"/>
  <c r="Q176" i="7"/>
  <c r="P176"/>
  <c r="F176"/>
  <c r="Q175"/>
  <c r="P175"/>
  <c r="F175"/>
  <c r="Q174"/>
  <c r="P174"/>
  <c r="F174"/>
  <c r="F80" i="8" s="1"/>
  <c r="Q173" i="7"/>
  <c r="P173"/>
  <c r="F173"/>
  <c r="Q235"/>
  <c r="P235"/>
  <c r="F235"/>
  <c r="Q172"/>
  <c r="P172"/>
  <c r="F172"/>
  <c r="Q130"/>
  <c r="P130"/>
  <c r="F130"/>
  <c r="C23" i="4"/>
  <c r="Q171" i="7"/>
  <c r="P171"/>
  <c r="F171"/>
  <c r="Q105"/>
  <c r="P105"/>
  <c r="F105"/>
  <c r="C36" i="4"/>
  <c r="Q66" i="7"/>
  <c r="P66"/>
  <c r="F66"/>
  <c r="C28" i="4"/>
  <c r="Q104" i="7"/>
  <c r="P104"/>
  <c r="F104"/>
  <c r="F34" i="8" s="1"/>
  <c r="Q234" i="7"/>
  <c r="P234"/>
  <c r="F234"/>
  <c r="F64" i="8" s="1"/>
  <c r="Q129" i="7"/>
  <c r="P129"/>
  <c r="F129"/>
  <c r="Q128"/>
  <c r="P128"/>
  <c r="F128"/>
  <c r="Q102"/>
  <c r="P102"/>
  <c r="F102"/>
  <c r="Q230"/>
  <c r="P230"/>
  <c r="F230"/>
  <c r="Q233"/>
  <c r="P233"/>
  <c r="F233"/>
  <c r="Q232"/>
  <c r="P232"/>
  <c r="F232"/>
  <c r="F74" i="8" s="1"/>
  <c r="Q170" i="7"/>
  <c r="P170"/>
  <c r="F170"/>
  <c r="Q231"/>
  <c r="P231"/>
  <c r="F231"/>
  <c r="C18" i="4"/>
  <c r="Q229" i="7"/>
  <c r="P229"/>
  <c r="F229"/>
  <c r="F52" i="8" s="1"/>
  <c r="Q169" i="7"/>
  <c r="P169"/>
  <c r="F169"/>
  <c r="F44" i="8" s="1"/>
  <c r="Q228" i="7"/>
  <c r="P228"/>
  <c r="F228"/>
  <c r="Q259"/>
  <c r="P259"/>
  <c r="F259"/>
  <c r="C37" i="4"/>
  <c r="Q168" i="7"/>
  <c r="P168"/>
  <c r="F168"/>
  <c r="Q126"/>
  <c r="P126"/>
  <c r="F126"/>
  <c r="F23" i="8" s="1"/>
  <c r="C3" i="4"/>
  <c r="Q30" i="7"/>
  <c r="P30"/>
  <c r="F30"/>
  <c r="Q29"/>
  <c r="P29"/>
  <c r="F29"/>
  <c r="C27" i="4"/>
  <c r="Q167" i="7"/>
  <c r="P167"/>
  <c r="F167"/>
  <c r="Q100"/>
  <c r="P100"/>
  <c r="F100"/>
  <c r="Q28"/>
  <c r="P28"/>
  <c r="F28"/>
  <c r="Q65"/>
  <c r="P65"/>
  <c r="F65"/>
  <c r="C61" i="4"/>
  <c r="Q99" i="7"/>
  <c r="P99"/>
  <c r="F99"/>
  <c r="Q227"/>
  <c r="P227"/>
  <c r="F227"/>
  <c r="F84" i="8" s="1"/>
  <c r="Q98" i="7"/>
  <c r="P98"/>
  <c r="F98"/>
  <c r="Q27"/>
  <c r="P27"/>
  <c r="F27"/>
  <c r="F24" i="8" s="1"/>
  <c r="Q62" i="7"/>
  <c r="P62"/>
  <c r="F62"/>
  <c r="F20" i="8" s="1"/>
  <c r="Q61" i="7"/>
  <c r="P61"/>
  <c r="F61"/>
  <c r="Q123"/>
  <c r="P123"/>
  <c r="F123"/>
  <c r="Q60"/>
  <c r="P60"/>
  <c r="F60"/>
  <c r="F41" i="8" s="1"/>
  <c r="C11" i="4"/>
  <c r="Q26" i="7"/>
  <c r="P26"/>
  <c r="F26"/>
  <c r="Q122"/>
  <c r="P122"/>
  <c r="F122"/>
  <c r="C13" i="4"/>
  <c r="Q165" i="7"/>
  <c r="P165"/>
  <c r="F165"/>
  <c r="C42" i="4"/>
  <c r="Q121" i="7"/>
  <c r="P121"/>
  <c r="F121"/>
  <c r="Q226"/>
  <c r="P226"/>
  <c r="F226"/>
  <c r="C29" i="4"/>
  <c r="Q164" i="7"/>
  <c r="P164"/>
  <c r="F164"/>
  <c r="Q25"/>
  <c r="P25"/>
  <c r="F25"/>
  <c r="F6" i="8" s="1"/>
  <c r="C9" i="4"/>
  <c r="Q225" i="7"/>
  <c r="P225"/>
  <c r="F225"/>
  <c r="Q163"/>
  <c r="P163"/>
  <c r="F163"/>
  <c r="F85" i="8" s="1"/>
  <c r="Q23" i="7"/>
  <c r="P23"/>
  <c r="F23"/>
  <c r="C12" i="4"/>
  <c r="Q119" i="7"/>
  <c r="P119"/>
  <c r="F119"/>
  <c r="Q20"/>
  <c r="P20"/>
  <c r="F20"/>
  <c r="C67" i="4"/>
  <c r="Q162" i="7"/>
  <c r="P162"/>
  <c r="F162"/>
  <c r="C21" i="4"/>
  <c r="Q118" i="7"/>
  <c r="P118"/>
  <c r="F118"/>
  <c r="C35" i="4"/>
  <c r="Q95" i="7"/>
  <c r="P95"/>
  <c r="F95"/>
  <c r="Q117"/>
  <c r="P117"/>
  <c r="F117"/>
  <c r="Q224"/>
  <c r="P224"/>
  <c r="F224"/>
  <c r="C48" i="4"/>
  <c r="Q161" i="7"/>
  <c r="P161"/>
  <c r="F161"/>
  <c r="F83" i="8" s="1"/>
  <c r="C7" i="4"/>
  <c r="Q58" i="7"/>
  <c r="P58"/>
  <c r="F58"/>
  <c r="C57" i="4"/>
  <c r="C4"/>
  <c r="Q256" i="7"/>
  <c r="P256"/>
  <c r="F256"/>
  <c r="F56" i="8" s="1"/>
  <c r="Q93" i="7"/>
  <c r="P93"/>
  <c r="F93"/>
  <c r="F21" i="8" s="1"/>
  <c r="Q115" i="7"/>
  <c r="P115"/>
  <c r="F115"/>
  <c r="C60" i="4"/>
  <c r="Q157" i="7"/>
  <c r="P157"/>
  <c r="F157"/>
  <c r="Q219"/>
  <c r="P219"/>
  <c r="F219"/>
  <c r="C40" i="4"/>
  <c r="Q156" i="7"/>
  <c r="P156"/>
  <c r="F156"/>
  <c r="F114"/>
  <c r="Q218"/>
  <c r="P218"/>
  <c r="F218"/>
  <c r="C62" i="4"/>
  <c r="Q57" i="7"/>
  <c r="P57"/>
  <c r="F57"/>
  <c r="Q16"/>
  <c r="P16"/>
  <c r="F16"/>
  <c r="Q217"/>
  <c r="P217"/>
  <c r="F217"/>
  <c r="F60" i="8" s="1"/>
  <c r="Q155" i="7"/>
  <c r="P155"/>
  <c r="F155"/>
  <c r="Q255"/>
  <c r="P255"/>
  <c r="F255"/>
  <c r="F90" i="8" s="1"/>
  <c r="Q87" i="7"/>
  <c r="P87"/>
  <c r="F87"/>
  <c r="F32" i="8" s="1"/>
  <c r="Q15" i="7"/>
  <c r="P15"/>
  <c r="F15"/>
  <c r="Q56"/>
  <c r="P56"/>
  <c r="F56"/>
  <c r="Q14"/>
  <c r="P14"/>
  <c r="F14"/>
  <c r="Q112"/>
  <c r="P112"/>
  <c r="F112"/>
  <c r="Q253"/>
  <c r="P253"/>
  <c r="F253"/>
  <c r="C52" i="4"/>
  <c r="F86" i="7"/>
  <c r="Q85"/>
  <c r="P85"/>
  <c r="F85"/>
  <c r="C55" i="4"/>
  <c r="F12" i="7"/>
  <c r="Q154"/>
  <c r="P154"/>
  <c r="F154"/>
  <c r="F153"/>
  <c r="Q55"/>
  <c r="P55"/>
  <c r="F55"/>
  <c r="F12" i="8" s="1"/>
  <c r="Q54" i="7"/>
  <c r="P54"/>
  <c r="F54"/>
  <c r="Q152"/>
  <c r="P152"/>
  <c r="F152"/>
  <c r="C15" i="4"/>
  <c r="Q111" i="7"/>
  <c r="P111"/>
  <c r="F111"/>
  <c r="C66" i="4"/>
  <c r="Q214" i="7"/>
  <c r="P214"/>
  <c r="F214"/>
  <c r="F78" i="8" s="1"/>
  <c r="C10" i="4"/>
  <c r="Q252" i="7"/>
  <c r="P252"/>
  <c r="F252"/>
  <c r="F89" i="8" s="1"/>
  <c r="C22" i="4"/>
  <c r="Q11" i="7"/>
  <c r="P11"/>
  <c r="F11"/>
  <c r="Q53"/>
  <c r="P53"/>
  <c r="F53"/>
  <c r="F4" i="8" s="1"/>
  <c r="Q52" i="7"/>
  <c r="P52"/>
  <c r="F52"/>
  <c r="F38" i="8" s="1"/>
  <c r="Q84" i="7"/>
  <c r="P84"/>
  <c r="F84"/>
  <c r="Q10"/>
  <c r="P10"/>
  <c r="F10"/>
  <c r="F26" i="8" s="1"/>
  <c r="Q51" i="7"/>
  <c r="P51"/>
  <c r="F51"/>
  <c r="C16" i="4"/>
  <c r="Q151" i="7"/>
  <c r="P151"/>
  <c r="F151"/>
  <c r="Q83"/>
  <c r="P83"/>
  <c r="F83"/>
  <c r="Q9"/>
  <c r="P9"/>
  <c r="F9"/>
  <c r="F40" i="8" s="1"/>
  <c r="C30" i="4"/>
  <c r="Q82" i="7"/>
  <c r="P82"/>
  <c r="F82"/>
  <c r="F11" i="8" s="1"/>
  <c r="Q8" i="7"/>
  <c r="P8"/>
  <c r="F8"/>
  <c r="Q251"/>
  <c r="P251"/>
  <c r="F251"/>
  <c r="Q267"/>
  <c r="P267"/>
  <c r="F267"/>
  <c r="Q150"/>
  <c r="P150"/>
  <c r="F150"/>
  <c r="F48" i="8" s="1"/>
  <c r="C56" i="4"/>
  <c r="F210" i="7"/>
  <c r="Q149"/>
  <c r="P149"/>
  <c r="F149"/>
  <c r="F82" i="8" s="1"/>
  <c r="Q250" i="7"/>
  <c r="P250"/>
  <c r="F250"/>
  <c r="Q148"/>
  <c r="P148"/>
  <c r="F148"/>
  <c r="Q211"/>
  <c r="P211"/>
  <c r="F211"/>
  <c r="Q249"/>
  <c r="P249"/>
  <c r="F249"/>
  <c r="F54" i="8" s="1"/>
  <c r="Q147" i="7"/>
  <c r="P147"/>
  <c r="F147"/>
  <c r="Q248"/>
  <c r="P248"/>
  <c r="F248"/>
  <c r="Q146"/>
  <c r="P146"/>
  <c r="F146"/>
  <c r="Q247"/>
  <c r="P247"/>
  <c r="F247"/>
  <c r="F53" i="8" s="1"/>
  <c r="Q145" i="7"/>
  <c r="P145"/>
  <c r="F145"/>
  <c r="Q144"/>
  <c r="P144"/>
  <c r="F144"/>
  <c r="Q143"/>
  <c r="P143"/>
  <c r="F143"/>
  <c r="Q7"/>
  <c r="P7"/>
  <c r="F7"/>
  <c r="F42" i="8" s="1"/>
  <c r="Q209" i="7"/>
  <c r="P209"/>
  <c r="F209"/>
  <c r="F77" i="8" s="1"/>
  <c r="Q208" i="7"/>
  <c r="P208"/>
  <c r="F208"/>
  <c r="C63" i="4"/>
  <c r="Q142" i="7"/>
  <c r="P142"/>
  <c r="F142"/>
  <c r="Q246"/>
  <c r="P246"/>
  <c r="F246"/>
  <c r="C33" i="4"/>
  <c r="Q141" i="7"/>
  <c r="P141"/>
  <c r="F141"/>
  <c r="F79" i="8" s="1"/>
  <c r="Q6" i="7"/>
  <c r="P6"/>
  <c r="F6"/>
  <c r="Q140"/>
  <c r="P140"/>
  <c r="F140"/>
  <c r="F57" i="8" s="1"/>
  <c r="C64" i="4"/>
  <c r="Q81" i="7"/>
  <c r="P81"/>
  <c r="F81"/>
  <c r="F19" i="8" s="1"/>
  <c r="C2" i="4"/>
  <c r="Q110" i="7"/>
  <c r="P110"/>
  <c r="F110"/>
  <c r="F9" i="8" s="1"/>
  <c r="C47" i="4"/>
  <c r="Q4" i="7"/>
  <c r="P4"/>
  <c r="F4"/>
  <c r="C41" i="4"/>
  <c r="Q109" i="7"/>
  <c r="P109"/>
  <c r="F109"/>
  <c r="F13" i="8" s="1"/>
  <c r="Q80" i="7"/>
  <c r="P80"/>
  <c r="F80"/>
  <c r="C17" i="4"/>
  <c r="Q3" i="7"/>
  <c r="P3"/>
  <c r="F3"/>
  <c r="C24" i="4"/>
  <c r="Q2" i="7"/>
  <c r="P2"/>
  <c r="F2"/>
  <c r="F8" i="8" s="1"/>
  <c r="C45" i="4"/>
  <c r="Q139" i="7"/>
  <c r="P139"/>
  <c r="F139"/>
  <c r="F65" i="8" s="1"/>
  <c r="Q79" i="7"/>
  <c r="P79"/>
  <c r="F79"/>
  <c r="Q206"/>
  <c r="P206"/>
  <c r="F206"/>
  <c r="C14" i="4"/>
  <c r="F3" i="8" l="1"/>
  <c r="F2"/>
  <c r="D8" i="4" l="1"/>
  <c r="D59"/>
  <c r="D39"/>
  <c r="D44"/>
  <c r="D5"/>
  <c r="D26"/>
  <c r="D19"/>
  <c r="D50"/>
  <c r="D25"/>
  <c r="D51"/>
  <c r="D31"/>
  <c r="D6"/>
  <c r="D20"/>
  <c r="D49"/>
  <c r="D38"/>
  <c r="D46"/>
  <c r="D43"/>
  <c r="D65"/>
  <c r="D58"/>
  <c r="D32"/>
  <c r="D34"/>
  <c r="D28"/>
  <c r="D18"/>
  <c r="D37"/>
  <c r="D3"/>
  <c r="D27"/>
  <c r="D61"/>
  <c r="D11"/>
  <c r="D13"/>
  <c r="D12"/>
  <c r="D67"/>
  <c r="D35"/>
  <c r="D7"/>
  <c r="D60"/>
  <c r="D40"/>
  <c r="D52"/>
  <c r="D55"/>
  <c r="D15"/>
  <c r="D10"/>
  <c r="D30"/>
  <c r="D64"/>
  <c r="D47"/>
  <c r="D24"/>
  <c r="D14"/>
  <c r="D53"/>
  <c r="D23"/>
  <c r="D36"/>
  <c r="D42"/>
  <c r="D29"/>
  <c r="D9"/>
  <c r="D21"/>
  <c r="D48"/>
  <c r="D57"/>
  <c r="D4"/>
  <c r="D62"/>
  <c r="D66"/>
  <c r="D22"/>
  <c r="D16"/>
  <c r="D56"/>
  <c r="D63"/>
  <c r="D33"/>
  <c r="D2"/>
  <c r="D41"/>
  <c r="D17"/>
  <c r="D45"/>
</calcChain>
</file>

<file path=xl/comments1.xml><?xml version="1.0" encoding="utf-8"?>
<comments xmlns="http://schemas.openxmlformats.org/spreadsheetml/2006/main">
  <authors>
    <author>v</author>
  </authors>
  <commentList>
    <comment ref="A1" authorId="0">
      <text>
        <r>
          <rPr>
            <sz val="9"/>
            <color indexed="81"/>
            <rFont val="Tahoma"/>
            <family val="2"/>
          </rPr>
          <t xml:space="preserve">
</t>
        </r>
        <r>
          <rPr>
            <b/>
            <sz val="9"/>
            <color indexed="81"/>
            <rFont val="Tahoma"/>
            <family val="2"/>
          </rPr>
          <t>Ricordare di importare le Società
dall' Archivio prima di iniziare a inserire 
i concorrenti.</t>
        </r>
        <r>
          <rPr>
            <sz val="9"/>
            <color indexed="81"/>
            <rFont val="Tahoma"/>
            <family val="2"/>
          </rPr>
          <t xml:space="preserve">
</t>
        </r>
      </text>
    </comment>
    <comment ref="L1" authorId="0">
      <text>
        <r>
          <rPr>
            <sz val="9"/>
            <color indexed="81"/>
            <rFont val="Tahoma"/>
            <family val="2"/>
          </rPr>
          <t xml:space="preserve">
Colonna x </t>
        </r>
        <r>
          <rPr>
            <b/>
            <sz val="9"/>
            <color indexed="81"/>
            <rFont val="Tahoma"/>
            <family val="2"/>
          </rPr>
          <t>CICLOTURISMO</t>
        </r>
        <r>
          <rPr>
            <sz val="9"/>
            <color indexed="81"/>
            <rFont val="Tahoma"/>
            <family val="2"/>
          </rPr>
          <t xml:space="preserve"> su cui scrivere:
</t>
        </r>
        <r>
          <rPr>
            <b/>
            <sz val="9"/>
            <color indexed="81"/>
            <rFont val="Tahoma"/>
            <family val="2"/>
          </rPr>
          <t xml:space="preserve"> 1 </t>
        </r>
        <r>
          <rPr>
            <sz val="9"/>
            <color indexed="81"/>
            <rFont val="Tahoma"/>
            <family val="2"/>
          </rPr>
          <t xml:space="preserve">se il concorrente ha fatto il percorso corto.
 </t>
        </r>
        <r>
          <rPr>
            <b/>
            <sz val="9"/>
            <color indexed="81"/>
            <rFont val="Tahoma"/>
            <family val="2"/>
          </rPr>
          <t>2</t>
        </r>
        <r>
          <rPr>
            <sz val="9"/>
            <color indexed="81"/>
            <rFont val="Tahoma"/>
            <family val="2"/>
          </rPr>
          <t xml:space="preserve"> se il concorrente ha fatto il percorso lungo.</t>
        </r>
      </text>
    </comment>
    <comment ref="O1" authorId="0">
      <text>
        <r>
          <rPr>
            <b/>
            <sz val="9"/>
            <color indexed="81"/>
            <rFont val="Tahoma"/>
            <family val="2"/>
          </rPr>
          <t>Codice Fiscale Concorrente</t>
        </r>
        <r>
          <rPr>
            <sz val="9"/>
            <color indexed="81"/>
            <rFont val="Tahoma"/>
            <family val="2"/>
          </rPr>
          <t xml:space="preserve">
</t>
        </r>
      </text>
    </comment>
    <comment ref="P1" authorId="0">
      <text>
        <r>
          <rPr>
            <b/>
            <sz val="9"/>
            <color indexed="81"/>
            <rFont val="Tahoma"/>
            <family val="2"/>
          </rPr>
          <t>Codice Società</t>
        </r>
        <r>
          <rPr>
            <sz val="9"/>
            <color indexed="81"/>
            <rFont val="Tahoma"/>
            <family val="2"/>
          </rPr>
          <t xml:space="preserve">
</t>
        </r>
      </text>
    </comment>
    <comment ref="Q1" authorId="0">
      <text>
        <r>
          <rPr>
            <b/>
            <sz val="9"/>
            <color indexed="81"/>
            <rFont val="Tahoma"/>
            <family val="2"/>
          </rPr>
          <t>Codice Fiscale Società</t>
        </r>
        <r>
          <rPr>
            <sz val="9"/>
            <color indexed="81"/>
            <rFont val="Tahoma"/>
            <family val="2"/>
          </rPr>
          <t xml:space="preserve">
</t>
        </r>
      </text>
    </comment>
  </commentList>
</comments>
</file>

<file path=xl/comments2.xml><?xml version="1.0" encoding="utf-8"?>
<comments xmlns="http://schemas.openxmlformats.org/spreadsheetml/2006/main">
  <authors>
    <author>v</author>
  </authors>
  <commentList>
    <comment ref="F1" authorId="0">
      <text>
        <r>
          <rPr>
            <b/>
            <sz val="9"/>
            <color indexed="81"/>
            <rFont val="Tahoma"/>
            <family val="2"/>
          </rPr>
          <t xml:space="preserve">v:
</t>
        </r>
        <r>
          <rPr>
            <sz val="9"/>
            <color indexed="81"/>
            <rFont val="Tahoma"/>
            <family val="2"/>
          </rPr>
          <t xml:space="preserve">
Colonna su cui indicare
eventuale distanza di
provenienza delle
Società</t>
        </r>
      </text>
    </comment>
  </commentList>
</comments>
</file>

<file path=xl/comments3.xml><?xml version="1.0" encoding="utf-8"?>
<comments xmlns="http://schemas.openxmlformats.org/spreadsheetml/2006/main">
  <authors>
    <author>User name placeholder</author>
  </authors>
  <commentList>
    <comment ref="B1" authorId="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4.xml><?xml version="1.0" encoding="utf-8"?>
<comments xmlns="http://schemas.openxmlformats.org/spreadsheetml/2006/main">
  <authors>
    <author>Stefano Menci</author>
    <author>User name placeholder</author>
    <author>v</author>
    <author>Valerio</author>
    <author>stefano</author>
  </authors>
  <commentList>
    <comment ref="J2" authorId="0">
      <text>
        <r>
          <rPr>
            <sz val="8"/>
            <color indexed="81"/>
            <rFont val="Tahoma"/>
            <family val="2"/>
          </rPr>
          <t>La colonna ' J ' si riferisce al foglio stampa, non a quello di origine</t>
        </r>
      </text>
    </comment>
    <comment ref="E3" authorId="1">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3" authorId="1">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5" authorId="1">
      <text>
        <r>
          <rPr>
            <b/>
            <sz val="8"/>
            <color indexed="81"/>
            <rFont val="Tahoma"/>
            <family val="2"/>
          </rPr>
          <t>User name placeholder:</t>
        </r>
        <r>
          <rPr>
            <sz val="8"/>
            <color indexed="81"/>
            <rFont val="Tahoma"/>
            <family val="2"/>
          </rPr>
          <t xml:space="preserve">
Vale la stessa regola della cella E5</t>
        </r>
      </text>
    </comment>
    <comment ref="I5" authorId="1">
      <text>
        <r>
          <rPr>
            <b/>
            <sz val="8"/>
            <color indexed="81"/>
            <rFont val="Tahoma"/>
            <family val="2"/>
          </rPr>
          <t>User name placeholder:</t>
        </r>
        <r>
          <rPr>
            <sz val="8"/>
            <color indexed="81"/>
            <rFont val="Tahoma"/>
            <family val="2"/>
          </rPr>
          <t xml:space="preserve">
Vale la stessa regola della cella " I6 "</t>
        </r>
      </text>
    </comment>
    <comment ref="D7" authorId="1">
      <text>
        <r>
          <rPr>
            <b/>
            <sz val="8"/>
            <color indexed="81"/>
            <rFont val="Tahoma"/>
            <family val="2"/>
          </rPr>
          <t>User name placeholder:</t>
        </r>
        <r>
          <rPr>
            <sz val="8"/>
            <color indexed="81"/>
            <rFont val="Tahoma"/>
            <family val="2"/>
          </rPr>
          <t xml:space="preserve">
Leggere il commento della cella D9 : vale la stessa regola </t>
        </r>
      </text>
    </comment>
    <comment ref="D8" authorId="1">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A9" authorId="2">
      <text>
        <r>
          <rPr>
            <b/>
            <sz val="9"/>
            <color indexed="81"/>
            <rFont val="Tahoma"/>
            <family val="2"/>
          </rPr>
          <t>v:</t>
        </r>
        <r>
          <rPr>
            <sz val="9"/>
            <color indexed="81"/>
            <rFont val="Tahoma"/>
            <family val="2"/>
          </rPr>
          <t xml:space="preserve">
Per verificare quali sono i concorrenti che non hanno
finito la gara o perché ritirati o non partiti, bisogna
selezionare il foglio 'Arrivi', premere il pulsante 'Stampa',
scegliere la voce 'Elenco atleti non arrivati' scegliere una pagina di
Stampa (Stampa 1, Stampa 2, ecc) e premere OK
Nella pagina di stampa selezionata verranno inseriti i
concorrenti di ogni categoria che non sono arrivati.</t>
        </r>
      </text>
    </comment>
    <comment ref="A21" authorId="2">
      <text>
        <r>
          <rPr>
            <b/>
            <sz val="9"/>
            <color indexed="81"/>
            <rFont val="Tahoma"/>
            <family val="2"/>
          </rPr>
          <t>v:</t>
        </r>
        <r>
          <rPr>
            <sz val="9"/>
            <color indexed="81"/>
            <rFont val="Tahoma"/>
            <family val="2"/>
          </rPr>
          <t xml:space="preserve">
Il punteggio scritto nella cella B20 serve per la classifica di società a
punteggio. Possono essere:
5 4 3 2 1  o 12 10 9 8 7 6 5 4 3 2 
ma possono essere anche come da
regolamenti di gara.
L'importate è che tra un numero e
l'altro ci sia uno spazio.
</t>
        </r>
      </text>
    </comment>
    <comment ref="B22" authorId="1">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3" authorId="1">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4" authorId="3">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b/>
            <sz val="9"/>
            <color indexed="81"/>
            <rFont val="Tahoma"/>
            <family val="2"/>
          </rPr>
          <t xml:space="preserve"> </t>
        </r>
        <r>
          <rPr>
            <sz val="9"/>
            <color indexed="81"/>
            <rFont val="Tahoma"/>
            <family val="2"/>
          </rPr>
          <t xml:space="preserve">o </t>
        </r>
        <r>
          <rPr>
            <u/>
            <sz val="9"/>
            <color indexed="81"/>
            <rFont val="Tahoma"/>
            <family val="2"/>
          </rPr>
          <t xml:space="preserve">crono </t>
        </r>
        <r>
          <rPr>
            <b/>
            <u/>
            <sz val="9"/>
            <color indexed="81"/>
            <rFont val="Tahoma"/>
            <family val="2"/>
          </rPr>
          <t>3</t>
        </r>
        <r>
          <rPr>
            <sz val="9"/>
            <color indexed="81"/>
            <rFont val="Tahoma"/>
            <family val="2"/>
          </rPr>
          <t xml:space="preserve">,  la partenza va indicata così:
hh:mm --&gt; es: Partenza ore 16 --&gt; 16:00
                     Partenza ore 16, 1 minuto e 30" --&gt; 16:01:30 
Se si usa il tipo </t>
        </r>
        <r>
          <rPr>
            <u/>
            <sz val="9"/>
            <color indexed="81"/>
            <rFont val="Tahoma"/>
            <family val="2"/>
          </rPr>
          <t>crono</t>
        </r>
        <r>
          <rPr>
            <b/>
            <u/>
            <sz val="9"/>
            <color indexed="81"/>
            <rFont val="Tahoma"/>
            <family val="2"/>
          </rPr>
          <t xml:space="preserve"> 1</t>
        </r>
        <r>
          <rPr>
            <sz val="9"/>
            <color indexed="81"/>
            <rFont val="Tahoma"/>
            <family val="2"/>
          </rPr>
          <t xml:space="preserve"> e le partenze sono 1, 2, 3, n
nella cella B23 dovremo scrivere:
</t>
        </r>
        <r>
          <rPr>
            <b/>
            <sz val="9"/>
            <color indexed="81"/>
            <rFont val="Tahoma"/>
            <family val="2"/>
          </rPr>
          <t xml:space="preserve">     1 2 </t>
        </r>
        <r>
          <rPr>
            <sz val="9"/>
            <color indexed="81"/>
            <rFont val="Tahoma"/>
            <family val="2"/>
          </rPr>
          <t xml:space="preserve">(uno spazio due) se abbiamo due partenze
     </t>
        </r>
        <r>
          <rPr>
            <b/>
            <sz val="9"/>
            <color indexed="81"/>
            <rFont val="Tahoma"/>
            <family val="2"/>
          </rPr>
          <t>1 3</t>
        </r>
        <r>
          <rPr>
            <sz val="9"/>
            <color indexed="81"/>
            <rFont val="Tahoma"/>
            <family val="2"/>
          </rPr>
          <t xml:space="preserve"> (uno spazio tre)  se abbiamo tre partenze
     </t>
        </r>
        <r>
          <rPr>
            <b/>
            <sz val="9"/>
            <color indexed="81"/>
            <rFont val="Tahoma"/>
            <family val="2"/>
          </rPr>
          <t xml:space="preserve">1 n </t>
        </r>
        <r>
          <rPr>
            <sz val="9"/>
            <color indexed="81"/>
            <rFont val="Tahoma"/>
            <family val="2"/>
          </rPr>
          <t xml:space="preserve">(uno spazio n ) se abbiamo n partenze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9"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9"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B30"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30"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A31" authorId="3">
      <text>
        <r>
          <rPr>
            <b/>
            <sz val="9"/>
            <color indexed="81"/>
            <rFont val="Tahoma"/>
            <family val="2"/>
          </rPr>
          <t>Valerio:</t>
        </r>
        <r>
          <rPr>
            <sz val="9"/>
            <color indexed="81"/>
            <rFont val="Tahoma"/>
            <family val="2"/>
          </rPr>
          <t xml:space="preserve">
La dicitura di questa cella deve essere esattamente così</t>
        </r>
      </text>
    </comment>
    <comment ref="B31" authorId="3">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2" authorId="0">
      <text>
        <r>
          <rPr>
            <sz val="9"/>
            <color indexed="81"/>
            <rFont val="Tahoma"/>
            <family val="2"/>
          </rPr>
          <t>0 = stampa normale
1 = il foglio di stampa viene impaginato in modo che il logo abbia la dimensione corretta e sia ben visibile</t>
        </r>
      </text>
    </comment>
    <comment ref="B33" authorId="2">
      <text>
        <r>
          <rPr>
            <sz val="9"/>
            <color indexed="81"/>
            <rFont val="Tahoma"/>
            <family val="2"/>
          </rPr>
          <t xml:space="preserve">#####*: vuol dire che quel nr. di tessera è composto da:
                5 numeri e una lettera
AT########*: vuol dire che quel nr. di tessera è composto da:
                          AT+8 numeri + una lettera. [aT][tT] AT vengono lette sia che siano minuscole che maiuscole.
U###*: vuol dire che quel nr. di tessera è composto da.
             U + 3 numeri + una lettera. [uU] viene letto sia che sia minuscolo che maiuscolo
####*: vuol dire che quel nr. di tessera è composto da:
             4 numeri + una lettera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B34" authorId="2">
      <text>
        <r>
          <rPr>
            <sz val="9"/>
            <color indexed="81"/>
            <rFont val="Tahoma"/>
            <family val="2"/>
          </rPr>
          <t xml:space="preserve">
CT####: vuol dire che quello è un nr. di gara per il cicloturismo e andrà scritto
               nelle celle della colonna  </t>
        </r>
        <r>
          <rPr>
            <b/>
            <sz val="9"/>
            <color indexed="81"/>
            <rFont val="Tahoma"/>
            <family val="2"/>
          </rPr>
          <t xml:space="preserve">A  </t>
        </r>
        <r>
          <rPr>
            <sz val="9"/>
            <color indexed="81"/>
            <rFont val="Tahoma"/>
            <family val="2"/>
          </rPr>
          <t xml:space="preserve"> del foglio ' Atleti '.
               [cC][tT] vengono lette sia che siano minuscole che maiuscole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A38" authorId="2">
      <text>
        <r>
          <rPr>
            <b/>
            <sz val="9"/>
            <color indexed="81"/>
            <rFont val="Tahoma"/>
            <family val="2"/>
          </rPr>
          <t xml:space="preserve">
</t>
        </r>
        <r>
          <rPr>
            <sz val="9"/>
            <color indexed="81"/>
            <rFont val="Tahoma"/>
            <family val="2"/>
          </rPr>
          <t xml:space="preserve">Se nella cella </t>
        </r>
        <r>
          <rPr>
            <b/>
            <sz val="9"/>
            <color indexed="81"/>
            <rFont val="Tahoma"/>
            <family val="2"/>
          </rPr>
          <t xml:space="preserve"> B37  </t>
        </r>
        <r>
          <rPr>
            <sz val="9"/>
            <color indexed="81"/>
            <rFont val="Tahoma"/>
            <family val="2"/>
          </rPr>
          <t xml:space="preserve">c'è scritto </t>
        </r>
        <r>
          <rPr>
            <b/>
            <sz val="9"/>
            <color indexed="81"/>
            <rFont val="Tahoma"/>
            <family val="2"/>
          </rPr>
          <t>0</t>
        </r>
        <r>
          <rPr>
            <sz val="9"/>
            <color indexed="81"/>
            <rFont val="Tahoma"/>
            <family val="2"/>
          </rPr>
          <t xml:space="preserve"> (zero) quando iscriviamo gli
atleti o nelle gare o nel cicloturismo con lo scanner o digitando 
con la tastiera vengono fuori gi avvisi o di concorrente già iscritto
o di n. tessera già presente. 
Se invece scarichiamo le memorizzazioni rilevate con lo scanner ai
vari controlli nella cella </t>
        </r>
        <r>
          <rPr>
            <b/>
            <sz val="9"/>
            <color indexed="81"/>
            <rFont val="Tahoma"/>
            <family val="2"/>
          </rPr>
          <t xml:space="preserve"> B37  </t>
        </r>
        <r>
          <rPr>
            <sz val="9"/>
            <color indexed="81"/>
            <rFont val="Tahoma"/>
            <family val="2"/>
          </rPr>
          <t xml:space="preserve">deve essere scritto </t>
        </r>
        <r>
          <rPr>
            <b/>
            <sz val="9"/>
            <color indexed="81"/>
            <rFont val="Tahoma"/>
            <family val="2"/>
          </rPr>
          <t xml:space="preserve">  0  </t>
        </r>
        <r>
          <rPr>
            <sz val="9"/>
            <color indexed="81"/>
            <rFont val="Tahoma"/>
            <family val="2"/>
          </rPr>
          <t xml:space="preserve">(zero).
  </t>
        </r>
        <r>
          <rPr>
            <sz val="9"/>
            <color indexed="81"/>
            <rFont val="Tahoma"/>
            <family val="2"/>
          </rPr>
          <t xml:space="preserve">
</t>
        </r>
      </text>
    </comment>
    <comment ref="A40" authorId="1">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47" authorId="4">
      <text>
        <r>
          <rPr>
            <sz val="9"/>
            <color indexed="81"/>
            <rFont val="Tahoma"/>
            <family val="2"/>
          </rPr>
          <t xml:space="preserve">La lista delle toolbar inizia con la cella che contiene "Nome pulsante" e deve avere una cella vuota sopra
</t>
        </r>
      </text>
    </comment>
    <comment ref="L47" authorId="4">
      <text>
        <r>
          <rPr>
            <sz val="9"/>
            <color indexed="81"/>
            <rFont val="Tahoma"/>
            <family val="2"/>
          </rPr>
          <t>tutti i fogli stampa hanno gli stessi pulsanti</t>
        </r>
      </text>
    </comment>
    <comment ref="M47" authorId="4">
      <text>
        <r>
          <rPr>
            <sz val="9"/>
            <color indexed="81"/>
            <rFont val="Tahoma"/>
            <family val="2"/>
          </rPr>
          <t>Questi pulsanti sono visibili quando il nome del foglio non e' uno di questi, per esempio quando si apre Archivio.xls o altra roba che non c'entra niente</t>
        </r>
      </text>
    </comment>
    <comment ref="A48" authorId="4">
      <text>
        <r>
          <rPr>
            <sz val="9"/>
            <color indexed="81"/>
            <rFont val="Tahoma"/>
            <family val="2"/>
          </rPr>
          <t>Testo visible nel pulsante</t>
        </r>
      </text>
    </comment>
    <comment ref="B48" authorId="4">
      <text>
        <r>
          <rPr>
            <sz val="9"/>
            <color indexed="81"/>
            <rFont val="Tahoma"/>
            <family val="2"/>
          </rPr>
          <t>Numero della toolbar (1=prima riga, 2=seconda riga, 3=terza riga)</t>
        </r>
      </text>
    </comment>
    <comment ref="D48" authorId="4">
      <text>
        <r>
          <rPr>
            <sz val="9"/>
            <color indexed="81"/>
            <rFont val="Tahoma"/>
            <family val="2"/>
          </rPr>
          <t>Nome della macro da eseguire</t>
        </r>
      </text>
    </comment>
    <comment ref="E48" authorId="4">
      <text>
        <r>
          <rPr>
            <sz val="9"/>
            <color indexed="81"/>
            <rFont val="Tahoma"/>
            <family val="2"/>
          </rPr>
          <t>una "x" significa che la toolbar e' visibile in questo foglio</t>
        </r>
      </text>
    </comment>
    <comment ref="H48" authorId="3">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66" authorId="3">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67" authorId="3">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68" authorId="3">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85" authorId="0">
      <text>
        <r>
          <rPr>
            <sz val="9"/>
            <color indexed="81"/>
            <rFont val="Tahoma"/>
            <family val="2"/>
          </rPr>
          <t>I file di nome "Controllo1.xlsx", "Controllo2.xlsx", "Controllo3.xlsx", ecc sono creati nei punti di controllo.
Controllo1.xlsx contiene la lista degli atleti passati per il percorso piu' breve, il Controllo2.xlsx del secondo, ecc.
Il file titolato ' Controllo1 ' sarà dato al giudice che andrà al punto di controllo del percorso breve.
Il file titolato ' Controllo2 ' sarà dato al giudice che andrà al punto di controllo del percorso medio.
Il file titolato ' Controllo3 ' sarà dato al giudice che andrà al punto di controllo del percorso lungo.
NON NECESSARIAMENTE SI DEVONO TITOLARE ' Controllo1, Controllo2, Controllo3 ', POSSONO ESSERE ANCHE TITOLATI CON QUALSIASI NOME, PURKE' IL TITOLO DI OGNI FILE SIA UGUALE A
QUELLI SCRITTI NELLE CELLE ' A101 ', ' A102 ' E ' A103 '.
UNA MANIFESTAZIONE PUO' PREVEDERE ANCHE PIU' DI TRE PERCORSI, IN QUEL CASO VANNO INSERITE
ALTRE RIGHE: Per es. inserendo un'altra riga dopo la ' A103 '. L'ultima riga deve sempre essere quella titolata: 
' Coefficiente di distanza '.</t>
        </r>
      </text>
    </comment>
    <comment ref="C85" authorId="0">
      <text>
        <r>
          <rPr>
            <sz val="9"/>
            <color indexed="81"/>
            <rFont val="Tahoma"/>
            <family val="2"/>
          </rPr>
          <t xml:space="preserve">prima distanza; i punti qui sotto sono assegnati ai concorrenti delle societa' che provengono da una distanza &lt;= al numero di Km scritti in questa cella.
</t>
        </r>
      </text>
    </comment>
    <comment ref="D85" authorId="2">
      <text>
        <r>
          <rPr>
            <b/>
            <sz val="9"/>
            <color indexed="81"/>
            <rFont val="Tahoma"/>
            <family val="2"/>
          </rPr>
          <t>v:</t>
        </r>
        <r>
          <rPr>
            <sz val="9"/>
            <color indexed="81"/>
            <rFont val="Tahoma"/>
            <family val="2"/>
          </rPr>
          <t xml:space="preserve">
Seconda distanza: I punti qui sotto sono assegnati ai concorrenti delle società che provengono da distanza &lt;= al numero di Km   indicata in questa cella, ma maggiore
di quanto indicato nella cella precedente. </t>
        </r>
      </text>
    </comment>
    <comment ref="E85" authorId="0">
      <text>
        <r>
          <rPr>
            <sz val="9"/>
            <color indexed="81"/>
            <rFont val="Tahoma"/>
            <family val="2"/>
          </rPr>
          <t xml:space="preserve">i punti qui sotto sono assegnati ai concorrenti delle società che provengono da distanze superiori a quella della cella di sinistra. </t>
        </r>
      </text>
    </comment>
    <comment ref="B86" authorId="0">
      <text>
        <r>
          <rPr>
            <b/>
            <sz val="9"/>
            <color indexed="81"/>
            <rFont val="Tahoma"/>
            <family val="2"/>
          </rPr>
          <t xml:space="preserve">Intestazioni di stampa:
</t>
        </r>
        <r>
          <rPr>
            <sz val="9"/>
            <color indexed="81"/>
            <rFont val="Tahoma"/>
            <family val="2"/>
          </rPr>
          <t>Ciò che è scritto in queste celle
sarà riportato nelle colonne della
pagina finale di stampa</t>
        </r>
      </text>
    </comment>
    <comment ref="A87" authorId="0">
      <text>
        <r>
          <rPr>
            <sz val="9"/>
            <color indexed="81"/>
            <rFont val="Tahoma"/>
            <family val="2"/>
          </rPr>
          <t>Nome del file del controllo che
verrà fatto sul percorso breve</t>
        </r>
      </text>
    </comment>
    <comment ref="A88" authorId="2">
      <text>
        <r>
          <rPr>
            <b/>
            <sz val="9"/>
            <color indexed="81"/>
            <rFont val="Tahoma"/>
            <family val="2"/>
          </rPr>
          <t>v:</t>
        </r>
        <r>
          <rPr>
            <sz val="9"/>
            <color indexed="81"/>
            <rFont val="Tahoma"/>
            <family val="2"/>
          </rPr>
          <t xml:space="preserve">
Nome del file del controllo che verrà fatto
sul percorso medio</t>
        </r>
      </text>
    </comment>
    <comment ref="A89" authorId="0">
      <text>
        <r>
          <rPr>
            <sz val="9"/>
            <color indexed="81"/>
            <rFont val="Tahoma"/>
            <family val="2"/>
          </rPr>
          <t>questa riga con quest'intestazione determina la fine dell'elenco dei controlli</t>
        </r>
      </text>
    </comment>
    <comment ref="B89" authorId="0">
      <text>
        <r>
          <rPr>
            <sz val="9"/>
            <color indexed="81"/>
            <rFont val="Tahoma"/>
            <family val="2"/>
          </rPr>
          <t xml:space="preserve">I km di distanza di ogni società dal punto di ritrovo della manifestazione (indicato nella colonna </t>
        </r>
        <r>
          <rPr>
            <b/>
            <sz val="11"/>
            <color indexed="81"/>
            <rFont val="Tahoma"/>
            <family val="2"/>
          </rPr>
          <t>E</t>
        </r>
        <r>
          <rPr>
            <sz val="9"/>
            <color indexed="81"/>
            <rFont val="Tahoma"/>
            <family val="2"/>
          </rPr>
          <t xml:space="preserve"> del foglio ' Societa ') viene diviso per il numero scritto in questa cella  (generalmente 1000) da' il coefficiente aggiuntivo </t>
        </r>
        <r>
          <rPr>
            <b/>
            <sz val="9"/>
            <color indexed="81"/>
            <rFont val="Tahoma"/>
            <family val="2"/>
          </rPr>
          <t>K</t>
        </r>
        <r>
          <rPr>
            <sz val="9"/>
            <color indexed="81"/>
            <rFont val="Tahoma"/>
            <family val="2"/>
          </rPr>
          <t xml:space="preserve">. Questo coefficiente nella classifica viene aggiunto ai punti totalizzati dai concorrenti per ogni società.
Se non vogliamo l'aggiunta di questo coefficiene basterà scrivere in questa cella ' </t>
        </r>
        <r>
          <rPr>
            <b/>
            <sz val="9"/>
            <color indexed="81"/>
            <rFont val="Tahoma"/>
            <family val="2"/>
          </rPr>
          <t xml:space="preserve">1 </t>
        </r>
        <r>
          <rPr>
            <sz val="9"/>
            <color indexed="81"/>
            <rFont val="Tahoma"/>
            <family val="2"/>
          </rPr>
          <t xml:space="preserve">' </t>
        </r>
      </text>
    </comment>
    <comment ref="A90" authorId="4">
      <text>
        <r>
          <rPr>
            <sz val="9"/>
            <color indexed="81"/>
            <rFont val="Tahoma"/>
            <family val="2"/>
          </rPr>
          <t>0 = la macro trova l'elenco degli atleti nei file
1 = la colonna L di atleti e' compilata a mano</t>
        </r>
      </text>
    </comment>
    <comment ref="A92" authorId="4">
      <text>
        <r>
          <rPr>
            <sz val="9"/>
            <color indexed="81"/>
            <rFont val="Tahoma"/>
            <family val="2"/>
          </rPr>
          <t>inizio tabella distanze</t>
        </r>
      </text>
    </comment>
    <comment ref="A93" authorId="4">
      <text>
        <r>
          <rPr>
            <sz val="9"/>
            <color indexed="81"/>
            <rFont val="Tahoma"/>
            <family val="2"/>
          </rPr>
          <t>se la distanza e' maggiore o uguale a questo...</t>
        </r>
      </text>
    </comment>
    <comment ref="B93" authorId="4">
      <text>
        <r>
          <rPr>
            <sz val="9"/>
            <color indexed="81"/>
            <rFont val="Tahoma"/>
            <family val="2"/>
          </rPr>
          <t>… usa questo moltiplicatore</t>
        </r>
      </text>
    </comment>
    <comment ref="A117" authorId="4">
      <text>
        <r>
          <rPr>
            <sz val="9"/>
            <color indexed="81"/>
            <rFont val="Tahoma"/>
            <family val="2"/>
          </rPr>
          <t>fine tabella distanze</t>
        </r>
      </text>
    </comment>
  </commentList>
</comments>
</file>

<file path=xl/sharedStrings.xml><?xml version="1.0" encoding="utf-8"?>
<sst xmlns="http://schemas.openxmlformats.org/spreadsheetml/2006/main" count="2352" uniqueCount="834">
  <si>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</si>
  <si>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</si>
  <si>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</si>
  <si>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</si>
  <si>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</si>
  <si>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</si>
  <si>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</si>
  <si>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</si>
  <si>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</si>
  <si>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</si>
  <si>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</si>
  <si>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</si>
  <si>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</si>
  <si>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</si>
  <si>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</si>
  <si>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</si>
  <si>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</si>
  <si>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</si>
  <si>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</si>
  <si>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</si>
  <si>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</si>
  <si>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</si>
  <si>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</si>
  <si>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</si>
  <si>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</si>
  <si>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</si>
  <si>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</si>
  <si>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</si>
  <si>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</si>
  <si>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</si>
  <si>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</si>
  <si>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Ordine</t>
  </si>
  <si>
    <t>Class</t>
  </si>
  <si>
    <t>Cl Soc</t>
  </si>
  <si>
    <t>N. massimo società</t>
  </si>
  <si>
    <t>N. massimo atleti</t>
  </si>
  <si>
    <t>N. massimo categorie</t>
  </si>
  <si>
    <t>Ora</t>
  </si>
  <si>
    <t>F</t>
  </si>
  <si>
    <t>Interruzione</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</si>
  <si>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</si>
  <si>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</si>
  <si>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</si>
  <si>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</si>
  <si>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</si>
  <si>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</si>
  <si>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</si>
  <si>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</si>
  <si>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</si>
  <si>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</si>
  <si>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</si>
  <si>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</si>
  <si>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</si>
  <si>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</si>
  <si>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</si>
  <si>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</si>
  <si>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</si>
  <si>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</si>
  <si>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</si>
  <si>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</si>
  <si>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</si>
  <si>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</si>
  <si>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</si>
  <si>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</si>
  <si>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</si>
  <si>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</si>
  <si>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</si>
  <si>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</si>
  <si>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</si>
  <si>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</si>
  <si>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</si>
  <si>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</si>
  <si>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</si>
  <si>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</si>
  <si>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</si>
  <si>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</si>
  <si>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</si>
  <si>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</si>
  <si>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</si>
  <si>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</si>
  <si>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</si>
  <si>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</si>
  <si>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</si>
  <si>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</si>
  <si>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</si>
  <si>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Atleti iscritti in ordine di categoria</t>
  </si>
  <si>
    <t>Comitato</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</si>
  <si>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</si>
  <si>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</si>
  <si>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</si>
  <si>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</si>
  <si>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</si>
  <si>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</si>
  <si>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</si>
  <si>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</si>
  <si>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</si>
  <si>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</si>
  <si>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</si>
  <si>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</si>
  <si>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</si>
  <si>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</si>
  <si>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</si>
  <si>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</si>
  <si>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</si>
  <si>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</si>
  <si>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</si>
  <si>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</si>
  <si>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</si>
  <si>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</si>
  <si>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</si>
  <si>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</si>
  <si>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</si>
  <si>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</si>
  <si>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</si>
  <si>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</si>
  <si>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</si>
  <si>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</si>
  <si>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</si>
  <si>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</si>
  <si>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</si>
  <si>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</si>
  <si>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</si>
  <si>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</si>
  <si>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</si>
  <si>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</si>
  <si>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</si>
  <si>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</si>
  <si>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</si>
  <si>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</si>
  <si>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</si>
  <si>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</si>
  <si>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</si>
  <si>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</si>
  <si>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</si>
  <si>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</si>
  <si>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</si>
  <si>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</si>
  <si>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</si>
  <si>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</si>
  <si>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</si>
  <si>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</si>
  <si>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</si>
  <si>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</si>
  <si>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</si>
  <si>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</si>
  <si>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</si>
  <si>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</si>
  <si>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</si>
  <si>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</si>
  <si>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</si>
  <si>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</si>
  <si>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</si>
  <si>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</si>
  <si>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</si>
  <si>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</si>
  <si>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</si>
  <si>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</si>
  <si>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</si>
  <si>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</si>
  <si>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</si>
  <si>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</si>
  <si>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</si>
  <si>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</si>
  <si>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Duplica foglio</t>
  </si>
  <si>
    <t>0=no crono  --  1=crono con ora (2 manche)  --   2=crono a 0  --  3=crono normale con ora</t>
  </si>
  <si>
    <t>Importa / esporta N gara</t>
  </si>
  <si>
    <t>Controlli</t>
  </si>
  <si>
    <t>Calcola la classifica delle società in base alla tabella controlli</t>
  </si>
  <si>
    <t>Gara con controlli</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</si>
  <si>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</si>
  <si>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</si>
  <si>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Impaginazione automatica</t>
  </si>
  <si>
    <t>Maschere numero tessera</t>
  </si>
  <si>
    <t>Numero duplicati</t>
  </si>
  <si>
    <t>Gara / cicloturismo</t>
  </si>
  <si>
    <t>1 = Gara, 0 = Cicloturismo</t>
  </si>
  <si>
    <t>1 = dopo l'inserimento dell'atleta il cursore si posiziona sulla cella A1 sottosctante       0 = dopo l'inserimento di un concorrente il cursore si posiziona sulla cella  B1 sottostante (usare questa opzione per cicloturismo)</t>
  </si>
  <si>
    <t>Punti categoria</t>
  </si>
  <si>
    <t xml:space="preserve">5 4 3 2 1 </t>
  </si>
  <si>
    <t># significa numero, * significa qualsiasi cosa, una lettera significa quella lettera</t>
  </si>
  <si>
    <t>+10 ore</t>
  </si>
  <si>
    <t>Incrementa il tempo di 10 ore per I percorsi brevi</t>
  </si>
  <si>
    <t>Incrementa10Ore</t>
  </si>
  <si>
    <t>-10 ore</t>
  </si>
  <si>
    <t>Decrementa il tempo di 10 ore per I percorsi brevi</t>
  </si>
  <si>
    <t>Incrementa_10Ore</t>
  </si>
  <si>
    <t>(questo file)</t>
  </si>
  <si>
    <t>Autogestito</t>
  </si>
  <si>
    <t>Controllo1</t>
  </si>
  <si>
    <t>Controllo2</t>
  </si>
  <si>
    <t>Elenco atleti non arrivati</t>
  </si>
  <si>
    <t>Macro</t>
  </si>
  <si>
    <t>ElencoNonClassificati</t>
  </si>
  <si>
    <t>P. Corto</t>
  </si>
  <si>
    <t>Senza file</t>
  </si>
  <si>
    <t>Distanza di Provenienza</t>
  </si>
  <si>
    <t>Moltiplicatore</t>
  </si>
  <si>
    <t>Fine distanza di Provenienza</t>
  </si>
  <si>
    <t>P. Lungo</t>
  </si>
  <si>
    <t>Percorso differenziato</t>
  </si>
  <si>
    <t>Codice disciplina</t>
  </si>
  <si>
    <t>15B 15D CT</t>
  </si>
  <si>
    <t>Gli atleti con il codice disciplina elencato qui  prendono i punti del percorso corto</t>
  </si>
  <si>
    <t>Maschera cicloturismo</t>
  </si>
  <si>
    <t>[cC][tT]####</t>
  </si>
  <si>
    <t>Importa squalificati</t>
  </si>
  <si>
    <t>Importa il contenuto del fotlio squalificati su Archivio.xls</t>
  </si>
  <si>
    <t>ImportaSqualificati</t>
  </si>
  <si>
    <t>CodiceDisciplina</t>
  </si>
  <si>
    <t>Input da scanner</t>
  </si>
  <si>
    <t>0 = input da tastiera con avvertimenti, 1 = input da scanner senza interruzioni</t>
  </si>
  <si>
    <t>EliteSP</t>
  </si>
  <si>
    <t>M2</t>
  </si>
  <si>
    <t>M3</t>
  </si>
  <si>
    <t>M4</t>
  </si>
  <si>
    <t>M5</t>
  </si>
  <si>
    <t>M6</t>
  </si>
  <si>
    <t>(Elite Sport): da 19 a 29 anni</t>
  </si>
  <si>
    <t>(Master M2): da 35 a 39 anni</t>
  </si>
  <si>
    <t>(Master M3): da 40 a 44 anni</t>
  </si>
  <si>
    <t>(Master M4): da 45 a 49 anni</t>
  </si>
  <si>
    <t>(Master M5): da 50 a 54 anni</t>
  </si>
  <si>
    <t>(Master M6): da 55 a 59 anni</t>
  </si>
  <si>
    <t>(Master M7): da 60 a 64 anni</t>
  </si>
  <si>
    <t>ABDFGH</t>
  </si>
  <si>
    <t>Codice Fiscale</t>
  </si>
  <si>
    <t>ABDEFGHM</t>
  </si>
  <si>
    <t>#####*,[aA][tT]########*,[uU]###*,[aA]######,[pP][rR][oO][vV][vV]#####,#####[pP]</t>
  </si>
  <si>
    <t>CodiceSocieta</t>
  </si>
  <si>
    <t>CodiceFiscaleSocieta</t>
  </si>
  <si>
    <r>
      <rPr>
        <sz val="9"/>
        <rFont val="Arial"/>
        <family val="2"/>
      </rPr>
      <t>1</t>
    </r>
    <r>
      <rPr>
        <sz val="7"/>
        <rFont val="Arial"/>
        <family val="2"/>
      </rPr>
      <t xml:space="preserve"> = assegna i punti dell'ultimo controllo visitato (controlli in contiguità di percorso)  -</t>
    </r>
    <r>
      <rPr>
        <sz val="9"/>
        <rFont val="Arial"/>
        <family val="2"/>
      </rPr>
      <t xml:space="preserve"> 2</t>
    </r>
    <r>
      <rPr>
        <sz val="7"/>
        <rFont val="Arial"/>
        <family val="2"/>
      </rPr>
      <t>= Controlli non in contiguità di percorso -   0 = assegna i punti in base al numero di controlli visitati</t>
    </r>
  </si>
  <si>
    <t>ABFGHQO</t>
  </si>
  <si>
    <t>W</t>
  </si>
  <si>
    <t>Donne Unica</t>
  </si>
  <si>
    <t>EliteSP M1 M2 M3 M4 M5 M6 M7 M8 ALL ESOR WJ WE W1M W2M W</t>
  </si>
  <si>
    <t>HEART ON BIKE</t>
  </si>
  <si>
    <t>DI PIERRO LUCA</t>
  </si>
  <si>
    <t>UISP</t>
  </si>
  <si>
    <t>15C</t>
  </si>
  <si>
    <t>UISP FIRENZE</t>
  </si>
  <si>
    <t>VITAM-IN CYCLING TEAM ASD</t>
  </si>
  <si>
    <t>FORMIGLI NICOLA</t>
  </si>
  <si>
    <t>NEW M T BIKE TEAM 2001 ASD</t>
  </si>
  <si>
    <t>GORI ALESSIO</t>
  </si>
  <si>
    <t>MARCHETTI STEFANO</t>
  </si>
  <si>
    <t>UISP COMITATO TERR.LE LUCCA VERSILIA APS</t>
  </si>
  <si>
    <t>TROSINO FRANCO</t>
  </si>
  <si>
    <t>GARF.NA TEAM CICLI MORI</t>
  </si>
  <si>
    <t>RUSSO CLAUDIO</t>
  </si>
  <si>
    <t>VERGAMINI MORENO</t>
  </si>
  <si>
    <t>BARONTI GIUSEPPE</t>
  </si>
  <si>
    <t>LUNARDI ROBERTO</t>
  </si>
  <si>
    <t>BERNI MASSIMO</t>
  </si>
  <si>
    <t>LAMBERTI ALBERTO</t>
  </si>
  <si>
    <t>LMBLRT67M08D077L</t>
  </si>
  <si>
    <t>UISP COMITATO TERR.LE AREZZO APS</t>
  </si>
  <si>
    <t>TEAM VALLONE CA</t>
  </si>
  <si>
    <t>SBRANA LORENZO</t>
  </si>
  <si>
    <t>TEAM STEFAN</t>
  </si>
  <si>
    <t>BARSOTTI ALBERTO</t>
  </si>
  <si>
    <t>UISP COMITATO TERR.LE MASSA APS</t>
  </si>
  <si>
    <t>GIUFFRIDA ANTONIO</t>
  </si>
  <si>
    <t>GFFNTN80R14C351U</t>
  </si>
  <si>
    <t>UISP COMITATO TERR.LE TERRE ETRUSCO LABRONICHE</t>
  </si>
  <si>
    <t>ASD CICLI FALASCHI</t>
  </si>
  <si>
    <t>GALLI LORENZO</t>
  </si>
  <si>
    <t>CHIODA ANGELO</t>
  </si>
  <si>
    <t>SERAFINI VALERIO</t>
  </si>
  <si>
    <t>UISP COMITATO TERR.LE ZONA DEL CUOIO APS</t>
  </si>
  <si>
    <t>ZINGONI MATTEO</t>
  </si>
  <si>
    <t>UISP COMITATO TERR.LE PISTOIA APS</t>
  </si>
  <si>
    <t>ANGOLO DEL PIRATA A.S.D.</t>
  </si>
  <si>
    <t>LONZI ENNIO</t>
  </si>
  <si>
    <t>BOLDRINI FABIO</t>
  </si>
  <si>
    <t>BLDFBA70C12D815J</t>
  </si>
  <si>
    <t>UISP COMITATO TERR.LE VALDERA APS</t>
  </si>
  <si>
    <t>FAVILLI MASSIMO</t>
  </si>
  <si>
    <t>GRUPPO SPORTIVO EMICICLI</t>
  </si>
  <si>
    <t>TRINCI ALESSIO</t>
  </si>
  <si>
    <t>ONTRAINO GS</t>
  </si>
  <si>
    <t>ROSSI ENZO</t>
  </si>
  <si>
    <t>POLVEROSI ANDREA</t>
  </si>
  <si>
    <t>FORNER ALESSANDRO</t>
  </si>
  <si>
    <t>FRNLSN71H02B300F</t>
  </si>
  <si>
    <t>SOTTILI MASSIMO</t>
  </si>
  <si>
    <t>UISP COMITATO TERR.LE GROSSETO APS</t>
  </si>
  <si>
    <t>GENTILI LUCA</t>
  </si>
  <si>
    <t>A.S.D. FREE BIKERS PEDALE FOLLONICHESE</t>
  </si>
  <si>
    <t>MENCHINI FABIO</t>
  </si>
  <si>
    <t>MNCFBA67L20E715B</t>
  </si>
  <si>
    <t>PIEROTTI GIUSEPPE</t>
  </si>
  <si>
    <t>SPEEDY BIKE A.S.</t>
  </si>
  <si>
    <t>SCATENA EMILIO</t>
  </si>
  <si>
    <t>LOMBARDI SERGIO</t>
  </si>
  <si>
    <t>LMBSRG67T20B715P</t>
  </si>
  <si>
    <t>PIERATTINI SAMUELE</t>
  </si>
  <si>
    <t>SILVESTRI FABRIZIO</t>
  </si>
  <si>
    <t>SLVFRZ61D09G687F</t>
  </si>
  <si>
    <t>UISP COMITATO TERR.LE PIOMBINO APS</t>
  </si>
  <si>
    <t>FABRIZIO ACCONCIATURE</t>
  </si>
  <si>
    <t>LENZI ALESSANDRO</t>
  </si>
  <si>
    <t>TALIA SALVATORE</t>
  </si>
  <si>
    <t>MAZZONI MAURIZIO</t>
  </si>
  <si>
    <t>ASD. TUTTINSELLA</t>
  </si>
  <si>
    <t>NICASTRO GIANLUCA</t>
  </si>
  <si>
    <t>CIOFI PIERLUIGI</t>
  </si>
  <si>
    <t>CICLO TEAM S.GINESE</t>
  </si>
  <si>
    <t>CALAGRETI MARIO</t>
  </si>
  <si>
    <t>GINANNI EMANUELE</t>
  </si>
  <si>
    <t>AGLIANA CICLISMO U.S.D.</t>
  </si>
  <si>
    <t>GORGERI LUCA</t>
  </si>
  <si>
    <t>DE PADOVA MARCO</t>
  </si>
  <si>
    <t>GUARINI GABRIELE</t>
  </si>
  <si>
    <t>UISP COMITATO TERR.LE PRATO APS</t>
  </si>
  <si>
    <t>A.S.D. PEDALE BIANCAZZURRO</t>
  </si>
  <si>
    <t>COLONNA FEDERICO</t>
  </si>
  <si>
    <t>CLNFRC72M17D815M</t>
  </si>
  <si>
    <t>ACSI</t>
  </si>
  <si>
    <t>LAZZERONI MICHELE</t>
  </si>
  <si>
    <t>LZZMHL77C17A390A</t>
  </si>
  <si>
    <t>UISP COMITATO TERR.LE SIENA APS</t>
  </si>
  <si>
    <t>A. S. DIL. TEAM CICLOWATT</t>
  </si>
  <si>
    <t>MORI WALTER</t>
  </si>
  <si>
    <t>MROWTR72L24D403W</t>
  </si>
  <si>
    <t>PANATI LUCA</t>
  </si>
  <si>
    <t>CONFORTI FELICE</t>
  </si>
  <si>
    <t>CNFFLC90D14F027B</t>
  </si>
  <si>
    <t>ALDROVANDI FRANCESCO</t>
  </si>
  <si>
    <t>FCI</t>
  </si>
  <si>
    <t>TEAM ANTONIOLUPI</t>
  </si>
  <si>
    <t>TEAM ALPIN SACCARELLI</t>
  </si>
  <si>
    <t>AICS</t>
  </si>
  <si>
    <t>OLIMPIA CYCLING TEAM ASD</t>
  </si>
  <si>
    <t>CECCARELLI GIANNI</t>
  </si>
  <si>
    <t>CCCGNN67R09B684F</t>
  </si>
  <si>
    <t>MARIOTTINI MARCO</t>
  </si>
  <si>
    <t>MATTEUCCI LUCA</t>
  </si>
  <si>
    <t>NATALI LORENZO</t>
  </si>
  <si>
    <t>UISP COMITATO TERR.LE EMPOLI VALDELSA APS</t>
  </si>
  <si>
    <t>PESI SIMONE</t>
  </si>
  <si>
    <t>SARTI VALERIO</t>
  </si>
  <si>
    <t>UISP COMITATO TERR.LE PISA APS</t>
  </si>
  <si>
    <t>G.S. BAGLINI</t>
  </si>
  <si>
    <t>COLUCCINI RICCARDO</t>
  </si>
  <si>
    <t>LISI ALESSIO</t>
  </si>
  <si>
    <t>ZENI STEFANO</t>
  </si>
  <si>
    <t>SERAFINI NICOLA</t>
  </si>
  <si>
    <t>ASD VIA ELISA</t>
  </si>
  <si>
    <t>LENCIONI GIOVANNI</t>
  </si>
  <si>
    <t>VETTORI LUCA</t>
  </si>
  <si>
    <t>PARLANTI LUCIANO</t>
  </si>
  <si>
    <t>ZOPPI MARCO</t>
  </si>
  <si>
    <t>GIUNTOLI DIEGO ALEXANDER</t>
  </si>
  <si>
    <t>SIGNORINI LORENZO</t>
  </si>
  <si>
    <t>BALDI DANIELE</t>
  </si>
  <si>
    <t>MURA TIZIANO</t>
  </si>
  <si>
    <t>PRESTIANNI ANTONIO</t>
  </si>
  <si>
    <t>MASINI CARLO</t>
  </si>
  <si>
    <t>TARGETTI MAURO</t>
  </si>
  <si>
    <t>PALLADE COSTRUZIONI</t>
  </si>
  <si>
    <t>GONFIANTINI LEONARDO</t>
  </si>
  <si>
    <t>MATTEUCCI CARLO</t>
  </si>
  <si>
    <t>ORLANDI MICHELE</t>
  </si>
  <si>
    <t>INFINITY CYCLING TEAM A.S.D.</t>
  </si>
  <si>
    <t>ROSSETTI CLAUDIO</t>
  </si>
  <si>
    <t>TEAM PROMOTECH</t>
  </si>
  <si>
    <t>GUIDI EMANUELE</t>
  </si>
  <si>
    <t>DEL MONTE AGOSTINO</t>
  </si>
  <si>
    <t>SALANI RICCARDO</t>
  </si>
  <si>
    <t>SLNRCR66L12D403C</t>
  </si>
  <si>
    <t>CASAGRANDE ADRIANO</t>
  </si>
  <si>
    <t>CSGDRN61R15F592C</t>
  </si>
  <si>
    <t>NACCI GIUSEPPE CLAUDIO</t>
  </si>
  <si>
    <t>NCCGPP58D29G702A</t>
  </si>
  <si>
    <t>VALENTINI FULVIO</t>
  </si>
  <si>
    <t>VLNFLV68B01G702S</t>
  </si>
  <si>
    <t>DEL GUASTA PIER FEDERICO</t>
  </si>
  <si>
    <t>DLGPFD68P09A390Y</t>
  </si>
  <si>
    <t>COELATI RAMA DAVIDE</t>
  </si>
  <si>
    <t>CLTDVD68P27E897K</t>
  </si>
  <si>
    <t>DEL CORSO FRANCESCO</t>
  </si>
  <si>
    <t>SBRANA FEDERICO</t>
  </si>
  <si>
    <t>BARONTI FEDERICO</t>
  </si>
  <si>
    <t>TEAM FRACOR</t>
  </si>
  <si>
    <t>A213107</t>
  </si>
  <si>
    <t>CANCHERINI MATTEO</t>
  </si>
  <si>
    <t>CM2 ASD</t>
  </si>
  <si>
    <t>DEL CARLO ALDO</t>
  </si>
  <si>
    <t>VIAREGGIO BIKE</t>
  </si>
  <si>
    <t>VLASOVA NADEZDA</t>
  </si>
  <si>
    <t>DURANTI MARCO</t>
  </si>
  <si>
    <t>RICCOMI GIOVANNI</t>
  </si>
  <si>
    <t>ASD MARLIA BIKE E RUNNING</t>
  </si>
  <si>
    <t>LUNARDINI ADRIANO</t>
  </si>
  <si>
    <t>G.S. RAMINI A.S.D.</t>
  </si>
  <si>
    <t>GIUSTI GIAN LUCA</t>
  </si>
  <si>
    <t>BENEDETTI ROBERTO</t>
  </si>
  <si>
    <t>VALIANI FRANCESCO</t>
  </si>
  <si>
    <t>PRO-CYCLING ASD</t>
  </si>
  <si>
    <t>MARCHETTI GIANFRANCO</t>
  </si>
  <si>
    <t>A.S.D. GENETIK CYCLING TEAM</t>
  </si>
  <si>
    <t>RIGIROZZO VINCENZO</t>
  </si>
  <si>
    <t>BENEFICATI LORENZO</t>
  </si>
  <si>
    <t>UISP COMITATO TERR.LE IMOLA-FAENZA APS</t>
  </si>
  <si>
    <t>A.S.D. IMOLA BIKE</t>
  </si>
  <si>
    <t>AMERIGHI FABRIZIO</t>
  </si>
  <si>
    <t>FERRI MARCO</t>
  </si>
  <si>
    <t>BENSI FRANCO</t>
  </si>
  <si>
    <t>BNSFNC57B21G687Q</t>
  </si>
  <si>
    <t>BIANCHI DAVIDE</t>
  </si>
  <si>
    <t>CRISTIANI MASSIMO</t>
  </si>
  <si>
    <t>CRSMSM71T31F023Q</t>
  </si>
  <si>
    <t>A.S.D. TEAM MTB PRATO</t>
  </si>
  <si>
    <t>BUGLIANI CARLO</t>
  </si>
  <si>
    <t>TEAM RP TENSIONE IN</t>
  </si>
  <si>
    <t>COMINALE SILVIO</t>
  </si>
  <si>
    <t>BALZANO GIUSEPPE</t>
  </si>
  <si>
    <t>BLZGPP64P14L245T</t>
  </si>
  <si>
    <t>CITI FILIPPO</t>
  </si>
  <si>
    <t>CTIFPP77D14D612B</t>
  </si>
  <si>
    <t>MATTEOLI ANDREA</t>
  </si>
  <si>
    <t>MTTNDR89H27G843G</t>
  </si>
  <si>
    <t>RIZZO RAFFAELE</t>
  </si>
  <si>
    <t>RZZRFL93D21L112R</t>
  </si>
  <si>
    <t>LULJA SENAID</t>
  </si>
  <si>
    <t>CONFORTI TOMMASO</t>
  </si>
  <si>
    <t>CNFTMS89S20G752G</t>
  </si>
  <si>
    <t>BALLATI DARIO</t>
  </si>
  <si>
    <t>BLLDRA63T17G713D</t>
  </si>
  <si>
    <t>BURCHIETTI ENRICO</t>
  </si>
  <si>
    <t>BRCNRC62M11D612B</t>
  </si>
  <si>
    <t>FINOCCHI ALESSIO</t>
  </si>
  <si>
    <t>FNCLSS91T09A390Q</t>
  </si>
  <si>
    <t>ALFAIOLI ANTONIO</t>
  </si>
  <si>
    <t>LFLNTN67S20D612K</t>
  </si>
  <si>
    <t>GARUZZO FRANCESCO</t>
  </si>
  <si>
    <t>GRZFNC61R14G687G</t>
  </si>
  <si>
    <t>SCIAMANNO EMANUELE</t>
  </si>
  <si>
    <t>ETRURIA HOME BIKE</t>
  </si>
  <si>
    <t>C.S.A.in</t>
  </si>
  <si>
    <t>CA850660</t>
  </si>
  <si>
    <t>SALVINI ALEANDRO</t>
  </si>
  <si>
    <t>SLVLDR70E25C101H</t>
  </si>
  <si>
    <t>TBR CERTALDO</t>
  </si>
  <si>
    <t>SBRLNZ93C18G702Y</t>
  </si>
  <si>
    <t>CHDNGL61E02I804U</t>
  </si>
  <si>
    <t>PRTSML89M08G999V</t>
  </si>
  <si>
    <t>AMOROSO VITO PIO</t>
  </si>
  <si>
    <t>UISP COMITATO TERR.LE TERRE ETRUSCO</t>
  </si>
  <si>
    <t>TLASVT77M03D976M</t>
  </si>
  <si>
    <t>FORNARI ANDREA</t>
  </si>
  <si>
    <t>NTLLNZ91D03G491D</t>
  </si>
  <si>
    <t>D'ANTONIO FRANCESCO</t>
  </si>
  <si>
    <t>DNTFNC81C06L259N</t>
  </si>
  <si>
    <t>FEDRIGO ANDREA</t>
  </si>
  <si>
    <t>FDRNDR70S08L407Q</t>
  </si>
  <si>
    <t>ZNGMTT85A18D403E</t>
  </si>
  <si>
    <t>DEMMA GIUSEPPE</t>
  </si>
  <si>
    <t>DMMGPP87C08L112Y</t>
  </si>
  <si>
    <t>SPAMPANI ALESSANDRO</t>
  </si>
  <si>
    <t>ASI</t>
  </si>
  <si>
    <t>GROLSS79H19H980E</t>
  </si>
  <si>
    <t>BAMBI DAVIDE</t>
  </si>
  <si>
    <t>BMBDVD82M23D403R</t>
  </si>
  <si>
    <t>ZNESFN84M16D612O</t>
  </si>
  <si>
    <t>ZANOBINI LORENZO</t>
  </si>
  <si>
    <t>ZNBLNZ95B28C415I</t>
  </si>
  <si>
    <t>IACOPONI GIANLUCA</t>
  </si>
  <si>
    <t>CPNGLC61D02E625K</t>
  </si>
  <si>
    <t>ASD SPORTING CLUB ROSIGNANO M.MO</t>
  </si>
  <si>
    <t>GRNGRL62S11B584I</t>
  </si>
  <si>
    <t>PORCIATTI VITO</t>
  </si>
  <si>
    <t>A.S.D. CICLOSPORT POGGIBONSI</t>
  </si>
  <si>
    <t>940976E</t>
  </si>
  <si>
    <t>DLCLDA72B19L833S</t>
  </si>
  <si>
    <t>GRGLCU70A18G999W</t>
  </si>
  <si>
    <t>PAPASIDERO DOMENICO</t>
  </si>
  <si>
    <t>PPSDNC85S11G713T</t>
  </si>
  <si>
    <t>GNNMNL86S25G713S</t>
  </si>
  <si>
    <t>CAPORASO POLIDORO</t>
  </si>
  <si>
    <t>DPDMRC70R25E885F</t>
  </si>
  <si>
    <t>CAPORASO MATTEO</t>
  </si>
  <si>
    <t>STEFANI STEFANO</t>
  </si>
  <si>
    <t>SPORTING CLUB SASSUOLO ASD</t>
  </si>
  <si>
    <t>SANTI LEONARDO</t>
  </si>
  <si>
    <t>A18694</t>
  </si>
  <si>
    <t>MARINI MASSIMO</t>
  </si>
  <si>
    <t>MRNMSM61M20D612W</t>
  </si>
  <si>
    <t>SCATENATI VAL DI PESA ASD</t>
  </si>
  <si>
    <t>SRFVLR73T11H501J</t>
  </si>
  <si>
    <t>CICLI PUCCINELLI</t>
  </si>
  <si>
    <t>UISO COMITATO TERR. VALDERA APS</t>
  </si>
  <si>
    <t>SALVADORI LEONARDO</t>
  </si>
  <si>
    <t>SLVLRD92H15G843P</t>
  </si>
  <si>
    <t>CLCRCR85M26B474P</t>
  </si>
  <si>
    <t>FRANOSI ALESSANDRO</t>
  </si>
  <si>
    <t>A225940</t>
  </si>
  <si>
    <t>FRUSCINI FEDERICO</t>
  </si>
  <si>
    <t>FRSFRC90B26A390I</t>
  </si>
  <si>
    <t>LSILSS79H04B036Y</t>
  </si>
  <si>
    <t>PELOSIN DAVIDE</t>
  </si>
  <si>
    <t>895966L</t>
  </si>
  <si>
    <t>LUISOTTO CRISTIAN</t>
  </si>
  <si>
    <t>DAINOTTI ENZO</t>
  </si>
  <si>
    <t>ZARDELLO IVAN</t>
  </si>
  <si>
    <t>A167079</t>
  </si>
  <si>
    <t>889822N</t>
  </si>
  <si>
    <t>889835K</t>
  </si>
  <si>
    <t>LNZLSN58L11H109A</t>
  </si>
  <si>
    <t>SPEZZOTTO BIKE TEAM</t>
  </si>
  <si>
    <t>FONTANABUONA CYCLING ACADEMY</t>
  </si>
  <si>
    <t>SPEZZOTTO TEAM BIKE</t>
  </si>
  <si>
    <t>PENNUCCI MARCO</t>
  </si>
  <si>
    <t>PNNMRC69H13D969C</t>
  </si>
  <si>
    <t>FRMNCL66P24D612G</t>
  </si>
  <si>
    <t>GLLLNZ99C24E625K</t>
  </si>
  <si>
    <t>DLCFNC83H02G843A</t>
  </si>
  <si>
    <t>PUCCI ROBERTO</t>
  </si>
  <si>
    <t>PCCRRT66H24F023O</t>
  </si>
  <si>
    <t>MZZMRZ71E28D403W</t>
  </si>
  <si>
    <t>FVLMSM63A26H570I</t>
  </si>
  <si>
    <t>CFIPLG69L24G999U</t>
  </si>
  <si>
    <t>LA SORTE TOMMASO</t>
  </si>
  <si>
    <t>SSD TEAM STOCCHETTI</t>
  </si>
  <si>
    <t>POLLEDRI LUCA</t>
  </si>
  <si>
    <t>BIKEVO MOBILI CASACCIA CYCLING TEAM</t>
  </si>
  <si>
    <t>ROSSI LUCA</t>
  </si>
  <si>
    <t>TEAM VALDARNO REGIA CONGRESSI SEIECOM</t>
  </si>
  <si>
    <t>A047011</t>
  </si>
  <si>
    <t>OLIVANO CRISTIANO</t>
  </si>
  <si>
    <t>FERRETTI FAUSTO</t>
  </si>
  <si>
    <t>CASELLI RAFFAELE</t>
  </si>
  <si>
    <t>CSLRFL73A28E202U</t>
  </si>
  <si>
    <t>TEAM MARATHON BIKE</t>
  </si>
  <si>
    <t>BORZI LUCIANO</t>
  </si>
  <si>
    <t>ASD TEAM BALLERO</t>
  </si>
  <si>
    <t>A162707</t>
  </si>
  <si>
    <t>VIGNINI YURI</t>
  </si>
  <si>
    <t>VGNYRU78S09B036K</t>
  </si>
  <si>
    <t>STTMSM58C25D583X</t>
  </si>
  <si>
    <t xml:space="preserve">DE FELICE GAETANO </t>
  </si>
  <si>
    <t>FORTUNATI GIOVANNI</t>
  </si>
  <si>
    <t>A.S.D. CICLISTICA SENESE</t>
  </si>
  <si>
    <t>A215885</t>
  </si>
  <si>
    <t>UISP COMITATO TERRE VALDERA APS</t>
  </si>
  <si>
    <t>PASQUETTI ALESSIO</t>
  </si>
  <si>
    <t>A.S.D. AVIS VERAG PRATO EST</t>
  </si>
  <si>
    <t>AS ALL SPORT</t>
  </si>
  <si>
    <t>UISP COMITATO TERR.LE TERRE ETRUSCHE</t>
  </si>
  <si>
    <t>CARLESI FEDERICO</t>
  </si>
  <si>
    <t>GULLI' PAOLO</t>
  </si>
  <si>
    <t>GLLPLA84B22H224Y</t>
  </si>
  <si>
    <t>TEAM GIOVANNELLI A.S.D.</t>
  </si>
  <si>
    <t>GNTLCU68H15C587Q</t>
  </si>
  <si>
    <t>BEMBO SAURO</t>
  </si>
  <si>
    <t>ASD PANTAREI SALBORO</t>
  </si>
  <si>
    <t>USACLI</t>
  </si>
  <si>
    <t>BERNARDINI LORENZO</t>
  </si>
  <si>
    <t>A.C.D. G.S. CICLI EFFE EFFE</t>
  </si>
  <si>
    <t>A199999</t>
  </si>
  <si>
    <t>GIUSFREDI DAVID</t>
  </si>
  <si>
    <t>A223153</t>
  </si>
  <si>
    <t>TRGMRA65C09G999N</t>
  </si>
  <si>
    <t>REDDITI FABRIZIO</t>
  </si>
  <si>
    <t>RDDFRZ75P03G843U</t>
  </si>
  <si>
    <t>GSTGLC79H26D815Z</t>
  </si>
  <si>
    <t>SRTVLR73E23E625B</t>
  </si>
  <si>
    <t>RCCGNN69T12G491S</t>
  </si>
  <si>
    <t>DPRLCU87A07D575Q</t>
  </si>
  <si>
    <t>A189386</t>
  </si>
  <si>
    <t>BNDRRT73E11E715Z</t>
  </si>
  <si>
    <t>CIGOLINI FILIPPO</t>
  </si>
  <si>
    <t>UISP COMITATO TERR.LE FIRENZE APS</t>
  </si>
  <si>
    <t>COMELLA TONY</t>
  </si>
  <si>
    <t>15F</t>
  </si>
  <si>
    <t>CMLTNY87S25D612F</t>
  </si>
  <si>
    <t>A.S.D. ROVETA BASTARDS</t>
  </si>
  <si>
    <t>MALAVARCA ENRICO</t>
  </si>
  <si>
    <t>SBRFRC70E27G702F</t>
  </si>
  <si>
    <t>VINCI DAVID</t>
  </si>
  <si>
    <t>CORRAO PIERO</t>
  </si>
  <si>
    <t>CRRPRI64E16G273A</t>
  </si>
  <si>
    <t>BNFLNZ94S18E730I</t>
  </si>
  <si>
    <t>TOGNETTI SIMONE</t>
  </si>
  <si>
    <t>TGNSMN71T20D612S</t>
  </si>
  <si>
    <t>BIANCHI MARCO</t>
  </si>
  <si>
    <t>BNCMRC66B27D612A</t>
  </si>
  <si>
    <t>CICLI CONTI G.S.</t>
  </si>
  <si>
    <t>PIZZI IURI</t>
  </si>
  <si>
    <t>PZZRIU74A02B950G</t>
  </si>
  <si>
    <t>MENGONI LUCA</t>
  </si>
  <si>
    <t>MNGLCU68M15D612F</t>
  </si>
  <si>
    <t>PALAZZI NICO</t>
  </si>
  <si>
    <t>PLZNCI75H16I445W</t>
  </si>
  <si>
    <t>A.S.D. TEAM CICLOWATT</t>
  </si>
  <si>
    <t>BASILE RAFFAELE</t>
  </si>
  <si>
    <t>BSLRFL87R01L833H</t>
  </si>
  <si>
    <t>CIALDI DAVID</t>
  </si>
  <si>
    <t>CLDDVD82M04G713O</t>
  </si>
  <si>
    <t>A.S.D. QUARRATA BIKE</t>
  </si>
  <si>
    <t>RLNMHL75E17L833M</t>
  </si>
  <si>
    <t>MRGFRZ82S06E289S</t>
  </si>
  <si>
    <t>BALDUCCI ERIK</t>
  </si>
  <si>
    <t>BLDRKE82E06E289U</t>
  </si>
  <si>
    <t>FONTANELLI MATTEO</t>
  </si>
  <si>
    <t>FNTMTT95R05C265C</t>
  </si>
  <si>
    <t>A137588</t>
  </si>
  <si>
    <t>DRNMRC78M11D612E</t>
  </si>
  <si>
    <t>NOCENTENI CARLO</t>
  </si>
  <si>
    <t>CSI</t>
  </si>
  <si>
    <t>F.D. STEEL</t>
  </si>
  <si>
    <t>AT0200950</t>
  </si>
  <si>
    <t>RSSCLD66B03I046Z</t>
  </si>
  <si>
    <t>ACI</t>
  </si>
  <si>
    <t>DI COSTA FRANCESCO</t>
  </si>
  <si>
    <t>DCSFNC78A02I356K</t>
  </si>
  <si>
    <t>GENOVESI ANDREA</t>
  </si>
  <si>
    <t>GNVNDR84E19G843J</t>
  </si>
  <si>
    <t>TEAM PARKPRE</t>
  </si>
  <si>
    <t>DAINELLI DANIELE</t>
  </si>
  <si>
    <t>DNLDNL91L02D403E</t>
  </si>
  <si>
    <t>FRRMRC78T15E715S</t>
  </si>
  <si>
    <t>BECATTINI ANDREA</t>
  </si>
  <si>
    <t>IL FABBRINO A.S.D.</t>
  </si>
  <si>
    <t>UISP COMITAAO TERR.LE PRATO APS</t>
  </si>
  <si>
    <t>GNFLRD69P19D612G</t>
  </si>
  <si>
    <t>BARTOLOZZI VIRGILIO</t>
  </si>
  <si>
    <t>BRTVGL97S29G491J</t>
  </si>
  <si>
    <t>C.A. MONTEMURLO A.S.D.</t>
  </si>
  <si>
    <t>A227625</t>
  </si>
  <si>
    <t>SPEEDY BIKE WORK SERVICE</t>
  </si>
  <si>
    <t>NCSGLC88T27A783I</t>
  </si>
  <si>
    <t>RUPA ARMANDO</t>
  </si>
  <si>
    <t>A222073</t>
  </si>
  <si>
    <t>CECCARELLI EMANUELE</t>
  </si>
  <si>
    <t>ROSSI MASSIMO</t>
  </si>
  <si>
    <t>RSSMSM74R16G843Z</t>
  </si>
  <si>
    <t>A.C CAPANNOLESE</t>
  </si>
  <si>
    <t>MARTINI LUCIANO</t>
  </si>
  <si>
    <t>MRTLCN67R07G843F</t>
  </si>
  <si>
    <t>BARLUZZI MARCO</t>
  </si>
  <si>
    <t>A192968</t>
  </si>
  <si>
    <t>MASSEI LUCIANO</t>
  </si>
  <si>
    <t>MSSLCN51E06G480J</t>
  </si>
  <si>
    <t>VRGMRN62A10C236Q</t>
  </si>
  <si>
    <t>MRCSFN69C06C236X</t>
  </si>
  <si>
    <t>TRSFNC65C12E202L</t>
  </si>
  <si>
    <t>ASD CICLORUN</t>
  </si>
  <si>
    <t>BRNGPP62C19E715K</t>
  </si>
  <si>
    <t>LNRRRT69H19C236B</t>
  </si>
  <si>
    <t>BRNMSM62E08C236N</t>
  </si>
  <si>
    <t>ESPOSTI STEFANO</t>
  </si>
  <si>
    <t>SPSSFN62P18G648L</t>
  </si>
  <si>
    <t>RSSCLD65C08F839J</t>
  </si>
  <si>
    <t>POTRISI STEFANO</t>
  </si>
  <si>
    <t>GRANI GABRIELE</t>
  </si>
  <si>
    <t>GRNGRL77S24D612S</t>
  </si>
  <si>
    <t>PELUSI LUCA</t>
  </si>
  <si>
    <t>PANTANI MICHELE</t>
  </si>
  <si>
    <t>PNTMHL72M14B509W</t>
  </si>
  <si>
    <t>PIRONE RICCARDO</t>
  </si>
  <si>
    <t>PRNRCR65S15E625D</t>
  </si>
  <si>
    <t>PSESMN78B12G491E</t>
  </si>
  <si>
    <t>MARGHERITI LUCIO</t>
  </si>
  <si>
    <t>MRGLCU84H12C744I</t>
  </si>
  <si>
    <t>C.S. OLIMPIA POGGIO AL VENTO A.S.D.</t>
  </si>
  <si>
    <t>MARIOTTINI JACOPO</t>
  </si>
  <si>
    <t>MRTJCP81C14A468R</t>
  </si>
  <si>
    <t>PNTLCU67H14M059Y</t>
  </si>
  <si>
    <t>SRFNCL72B05E715I</t>
  </si>
  <si>
    <t>LNCGNN69B24E715B</t>
  </si>
  <si>
    <t>VTTLCU66E09E715J</t>
  </si>
  <si>
    <t>SODINI FABIANO</t>
  </si>
  <si>
    <t>SDNFBN70S18E715H</t>
  </si>
  <si>
    <t>MACCIONI ENRICO</t>
  </si>
  <si>
    <t>MCCNRC67T04G636C</t>
  </si>
  <si>
    <t>MAZZUOLA GIACOMO</t>
  </si>
  <si>
    <t>MZZGCM71T30E715E</t>
  </si>
  <si>
    <t>NICOLOSI ROBERTO GIORGIO</t>
  </si>
  <si>
    <t>NCLRRT71C03Z404N</t>
  </si>
  <si>
    <t>PRLLCN68S21G713R</t>
  </si>
  <si>
    <t>SISMA FULVIO</t>
  </si>
  <si>
    <t>SSMFLV69L12A794R</t>
  </si>
  <si>
    <t>ZPPMRC65H11E715G</t>
  </si>
  <si>
    <t>GNTDLX83B01Z604N</t>
  </si>
  <si>
    <t>SGNLNZ82E11M126Y</t>
  </si>
  <si>
    <t>BLDDNL78E02G843X</t>
  </si>
  <si>
    <t>MRUTZN86L18G713E</t>
  </si>
  <si>
    <t>BNCDVD84H29A657E</t>
  </si>
  <si>
    <t>PRSNTN82R21G843J</t>
  </si>
  <si>
    <t>MENCHINI MATTEO</t>
  </si>
  <si>
    <t>MNCMTT84S16A657N</t>
  </si>
  <si>
    <t>BELLINI MATTIA</t>
  </si>
  <si>
    <t>TRNLSS68H06D403K</t>
  </si>
  <si>
    <t>RSSNZE70B12D403Q</t>
  </si>
  <si>
    <t>PLVNDR68A18B684I</t>
  </si>
  <si>
    <t>MTTCRL67H05D403N</t>
  </si>
  <si>
    <t>RGRVCN68A07H501S</t>
  </si>
  <si>
    <t>VLSNZD81B64Z154Q</t>
  </si>
  <si>
    <t>GOTI TOMMASO</t>
  </si>
  <si>
    <t>GTOTMS92S05D612Q</t>
  </si>
  <si>
    <t>G.C CAMPI 04</t>
  </si>
  <si>
    <t>PRTGPP75D26C236Z</t>
  </si>
  <si>
    <t>FALSETTI DAVID</t>
  </si>
  <si>
    <t>FLSDVD89S20I726H</t>
  </si>
  <si>
    <t>DONKEY BIKE CLUB A.S.D.</t>
  </si>
  <si>
    <t>GORGA GIANNI</t>
  </si>
  <si>
    <t>A223167</t>
  </si>
  <si>
    <t>AROMITALIA BASSO BIKES</t>
  </si>
  <si>
    <t>GIGLIOLI ANDREA</t>
  </si>
  <si>
    <t>SCTMLE53B02B648E</t>
  </si>
  <si>
    <t>MARTINI MARCO</t>
  </si>
  <si>
    <t>MRTMRC67E11D612X</t>
  </si>
  <si>
    <t>CORBO NIKLAS</t>
  </si>
  <si>
    <t>CRBNLS84C31H980V</t>
  </si>
  <si>
    <t>VITTORI MATTEO</t>
  </si>
  <si>
    <t>VITTORI LORENZO</t>
  </si>
  <si>
    <t>UISP COMITATO TERR.LE PISTOIA</t>
  </si>
  <si>
    <t>LUPORI LORENZO</t>
  </si>
  <si>
    <t>LPRLNZ89H04G713M</t>
  </si>
  <si>
    <t>VELO CLUB VALENZATICO</t>
  </si>
  <si>
    <t>DEL MANCINO MATTEO</t>
  </si>
  <si>
    <t>IACOPINI LUCA</t>
  </si>
  <si>
    <t>SC VILLAFRANCA</t>
  </si>
  <si>
    <t>A190539</t>
  </si>
  <si>
    <t>A190537</t>
  </si>
  <si>
    <t>PETTINARI DAVIDE</t>
  </si>
  <si>
    <t>MAFFUCCI GIULIO</t>
  </si>
  <si>
    <t>CIABATTARI GIOVANNI</t>
  </si>
  <si>
    <t>MANCINI ANDREA</t>
  </si>
  <si>
    <t>MNCNDR86H17D403W</t>
  </si>
  <si>
    <t>GIORGINI MARCO</t>
  </si>
  <si>
    <t>PATANIA PIETRO</t>
  </si>
  <si>
    <t>PTNPTR73P01F537T</t>
  </si>
  <si>
    <t>TARANTINI MICHELE</t>
  </si>
  <si>
    <t>TRNMHL74E14L219N</t>
  </si>
  <si>
    <t>TEAM GULLIVER BIKE</t>
  </si>
  <si>
    <t>PERDANI ROBERTO</t>
  </si>
  <si>
    <t>CITI LUIGI</t>
  </si>
  <si>
    <t>CTILGU69S10G702Z</t>
  </si>
  <si>
    <t>INKOSPORT TEAM</t>
  </si>
  <si>
    <t>CMBGNN68M25A110K</t>
  </si>
  <si>
    <t>CIAMBRIELLO GIOVANNI</t>
  </si>
  <si>
    <t xml:space="preserve">LUPPICCHINI ROBERTO </t>
  </si>
  <si>
    <t>PEPE GIOVANNI</t>
  </si>
  <si>
    <t>PPEGNN69M09E625H</t>
  </si>
  <si>
    <t>MANFREDI ROBERTO</t>
  </si>
  <si>
    <t>MNFRRT67E24L833O</t>
  </si>
  <si>
    <t>TARDUCCI ROBERTO</t>
  </si>
  <si>
    <t>TRDRRT69P18L833N</t>
  </si>
  <si>
    <t>BIASCI SIMONE</t>
  </si>
  <si>
    <t>BSCSMN71T01G843K</t>
  </si>
  <si>
    <t>EDIFIZI EMANUELE</t>
  </si>
  <si>
    <t>ROSSI CESARE</t>
  </si>
  <si>
    <t>PANCONI ANDREA</t>
  </si>
  <si>
    <t>PNCNDR61L12G713L</t>
  </si>
  <si>
    <t>NESTI LUCA</t>
  </si>
  <si>
    <t>NSTLCU60S22E625A</t>
  </si>
  <si>
    <t>BINI GIOVANNI</t>
  </si>
  <si>
    <t>BNIGNN61E10L833I</t>
  </si>
  <si>
    <t>FRULLI ANNALISA</t>
  </si>
  <si>
    <t>FRLNLS88D49G713D</t>
  </si>
  <si>
    <t>M7-M8</t>
  </si>
  <si>
    <t>A.S.D. JEDI BIKE</t>
  </si>
  <si>
    <t>PACIFICI DANIELE</t>
  </si>
  <si>
    <t>BIKEOFTIME</t>
  </si>
  <si>
    <t>PACIFICI ALESSIO</t>
  </si>
  <si>
    <t>BELLUCCI MARSILIO</t>
  </si>
  <si>
    <t>RACING TEAM FANELLI</t>
  </si>
  <si>
    <t>UCI</t>
  </si>
  <si>
    <t>FERRARI LORENZO</t>
  </si>
  <si>
    <t>FRRLNZ69P16I726X</t>
  </si>
  <si>
    <t>DIPA FALASCA</t>
  </si>
  <si>
    <t>BUONI MARCO</t>
  </si>
  <si>
    <t>BNUMRC73D30B036Y</t>
  </si>
  <si>
    <t>PANTANI MASSIMO</t>
  </si>
  <si>
    <t>GREGORI JACOPO</t>
  </si>
  <si>
    <t>MACCHIAROLI DANIELE</t>
  </si>
  <si>
    <t>MCCDNL67H18B509X</t>
  </si>
  <si>
    <t>BONAMICI GIANNI</t>
  </si>
  <si>
    <t>BNMGNN68S06C310B</t>
  </si>
  <si>
    <t>BASTIANI ALBERTO</t>
  </si>
  <si>
    <t>OLIMPIA CYCLING TEAM A.S.D.</t>
  </si>
  <si>
    <t>POLI DAVIDE</t>
  </si>
  <si>
    <t>PLODVD70L06E625H</t>
  </si>
  <si>
    <t>ASD LA BELLE EQUIPE</t>
  </si>
  <si>
    <t>ALLORI MANUEL</t>
  </si>
  <si>
    <t>ALLORI DAVID</t>
  </si>
  <si>
    <t>LLRDVD64C28D612E</t>
  </si>
  <si>
    <t>BIKEOFTIME ASD</t>
  </si>
  <si>
    <t>NEGRINI GIAN LUCA</t>
  </si>
  <si>
    <t>NGRGLC68E18A944C</t>
  </si>
  <si>
    <t>UISP COMITATO TERR.LE BOLOGNA APS</t>
  </si>
  <si>
    <t>GC BG BIKE SOLIERA A.S.D.</t>
  </si>
  <si>
    <t>ZACCARIA MAURIZIO</t>
  </si>
  <si>
    <t>TEBALDI GIANLUCA</t>
  </si>
  <si>
    <t>TRANFAGLIA MAURO</t>
  </si>
  <si>
    <t>ALIBRANDO FORTUNATO</t>
  </si>
  <si>
    <t>TERRACCIANO ANTONIO</t>
  </si>
  <si>
    <t>POLISPORTIVA STAGGIA 53038</t>
  </si>
  <si>
    <t>MAZZONI CRISTIANO</t>
  </si>
  <si>
    <t>A.S.D. CICLI TADDEI</t>
  </si>
  <si>
    <t>GNIERI PAOLO</t>
  </si>
  <si>
    <t>GNRPLA69C18G702C</t>
  </si>
  <si>
    <t xml:space="preserve">VELLUTTINI MATTIA </t>
  </si>
  <si>
    <t>IRONTEAM A.S.D.</t>
  </si>
  <si>
    <t>BELLUCCI EMILIANO</t>
  </si>
  <si>
    <t>ASD LELLI BIKE</t>
  </si>
  <si>
    <t>CARLOTTI MAURO</t>
  </si>
  <si>
    <t>CRLMRA62R19G702R</t>
  </si>
  <si>
    <t>BARBINI RICCARDO</t>
  </si>
  <si>
    <t>BRBRCR71P02G713J</t>
  </si>
  <si>
    <t>DEL GRANDE ELIANO</t>
  </si>
  <si>
    <t>GRAGNANO SPORTING CLUB</t>
  </si>
  <si>
    <t>BOLOGNA RODOLFO</t>
  </si>
  <si>
    <t>BLGRLF85M17G491G</t>
  </si>
  <si>
    <t>TEAM LUCCA</t>
  </si>
  <si>
    <t>PIATTELLI ROBERTO</t>
  </si>
  <si>
    <t>ZUGARINI SIMONE</t>
  </si>
  <si>
    <t>CECCHI GABRIELE</t>
  </si>
  <si>
    <t>DIAMANTI MARCO</t>
  </si>
  <si>
    <t>SABATIELLO EDOARDO</t>
  </si>
  <si>
    <t>Categoria M2 - (Master M2): da 35 a 39 anni</t>
  </si>
  <si>
    <t>Categoria M3 - (Master M3): da 40 a 44 anni</t>
  </si>
  <si>
    <t>Categoria M4 - (Master M4): da 45 a 49 anni</t>
  </si>
  <si>
    <t>Categoria M5 - (Master M5): da 50 a 54 anni</t>
  </si>
  <si>
    <t>Categoria M6 - (Master M6): da 55 a 59 anni</t>
  </si>
  <si>
    <t>Categoria M7-M8 - (Master M7): da 60 a 64 anni</t>
  </si>
  <si>
    <t>Categoria W - Donne Unica</t>
  </si>
  <si>
    <t>ELITESP-M1</t>
  </si>
  <si>
    <t>Categoria ELITESP-M1 - (Elite Sport): da 19 a 29 anni</t>
  </si>
  <si>
    <t>M1</t>
  </si>
  <si>
    <t>ELIT</t>
  </si>
  <si>
    <t>M7</t>
  </si>
</sst>
</file>

<file path=xl/styles.xml><?xml version="1.0" encoding="utf-8"?>
<styleSheet xmlns="http://schemas.openxmlformats.org/spreadsheetml/2006/main">
  <numFmts count="5">
    <numFmt numFmtId="164" formatCode="h\.mm\.ss"/>
    <numFmt numFmtId="165" formatCode="0.0\ &quot;Km&quot;"/>
    <numFmt numFmtId="166" formatCode="0;;"/>
    <numFmt numFmtId="167" formatCode="00"/>
    <numFmt numFmtId="168" formatCode="[m]:ss"/>
  </numFmts>
  <fonts count="3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i/>
      <sz val="8"/>
      <color indexed="81"/>
      <name val="Tahoma"/>
      <family val="2"/>
    </font>
    <font>
      <b/>
      <i/>
      <sz val="9"/>
      <name val="Arial"/>
      <family val="2"/>
    </font>
    <font>
      <b/>
      <sz val="11"/>
      <color indexed="81"/>
      <name val="Tahoma"/>
      <family val="2"/>
    </font>
    <font>
      <sz val="5"/>
      <name val="Arial"/>
      <family val="2"/>
    </font>
    <font>
      <b/>
      <i/>
      <sz val="10"/>
      <name val="Arial"/>
      <family val="2"/>
    </font>
    <font>
      <b/>
      <i/>
      <sz val="12"/>
      <name val="Arial"/>
      <family val="2"/>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2">
    <border>
      <left/>
      <right/>
      <top/>
      <bottom/>
      <diagonal/>
    </border>
    <border>
      <left/>
      <right/>
      <top/>
      <bottom style="thin">
        <color indexed="64"/>
      </bottom>
      <diagonal/>
    </border>
  </borders>
  <cellStyleXfs count="5">
    <xf numFmtId="0" fontId="0" fillId="0" borderId="0"/>
    <xf numFmtId="0" fontId="4" fillId="0" borderId="0"/>
    <xf numFmtId="0" fontId="3" fillId="0" borderId="0"/>
    <xf numFmtId="0" fontId="2" fillId="0" borderId="0"/>
    <xf numFmtId="0" fontId="1" fillId="0" borderId="0"/>
  </cellStyleXfs>
  <cellXfs count="126">
    <xf numFmtId="0" fontId="0" fillId="0" borderId="0" xfId="0"/>
    <xf numFmtId="1" fontId="0" fillId="0" borderId="0" xfId="0" applyNumberFormat="1"/>
    <xf numFmtId="1" fontId="5" fillId="0" borderId="0" xfId="0" applyNumberFormat="1" applyFont="1"/>
    <xf numFmtId="1" fontId="0" fillId="0" borderId="0" xfId="0" applyNumberFormat="1" applyAlignment="1">
      <alignment horizontal="center"/>
    </xf>
    <xf numFmtId="0" fontId="5" fillId="0" borderId="0" xfId="0" applyFont="1"/>
    <xf numFmtId="0" fontId="5" fillId="0" borderId="0" xfId="0" applyFont="1" applyAlignment="1">
      <alignment horizontal="left"/>
    </xf>
    <xf numFmtId="0" fontId="5" fillId="0" borderId="1" xfId="0" applyFont="1" applyBorder="1" applyAlignment="1">
      <alignment horizontal="center"/>
    </xf>
    <xf numFmtId="0" fontId="0" fillId="0" borderId="0" xfId="0" applyAlignment="1">
      <alignment horizontal="center"/>
    </xf>
    <xf numFmtId="0" fontId="5" fillId="0" borderId="0" xfId="0" applyFont="1" applyBorder="1" applyAlignment="1">
      <alignment horizontal="center"/>
    </xf>
    <xf numFmtId="0" fontId="6" fillId="0" borderId="1" xfId="0" applyFont="1" applyBorder="1" applyAlignment="1">
      <alignment horizontal="center"/>
    </xf>
    <xf numFmtId="0" fontId="5" fillId="0" borderId="1" xfId="0" applyFont="1" applyBorder="1" applyAlignment="1">
      <alignment horizontal="left"/>
    </xf>
    <xf numFmtId="21" fontId="0" fillId="0" borderId="0" xfId="0" applyNumberFormat="1" applyAlignment="1">
      <alignment horizontal="center"/>
    </xf>
    <xf numFmtId="21" fontId="5" fillId="0" borderId="0" xfId="0" applyNumberFormat="1" applyFont="1" applyAlignment="1">
      <alignment horizontal="center"/>
    </xf>
    <xf numFmtId="165" fontId="0" fillId="0" borderId="0" xfId="0" applyNumberFormat="1" applyAlignment="1">
      <alignment horizontal="center"/>
    </xf>
    <xf numFmtId="165" fontId="5" fillId="0" borderId="0" xfId="0" applyNumberFormat="1" applyFont="1" applyAlignment="1">
      <alignment horizontal="center"/>
    </xf>
    <xf numFmtId="0" fontId="5" fillId="0" borderId="0" xfId="0" applyFont="1" applyBorder="1" applyAlignment="1">
      <alignment horizontal="left"/>
    </xf>
    <xf numFmtId="0" fontId="0" fillId="0" borderId="0" xfId="0" applyAlignment="1">
      <alignment horizontal="left"/>
    </xf>
    <xf numFmtId="0" fontId="0" fillId="0" borderId="0" xfId="0" applyNumberFormat="1" applyAlignment="1"/>
    <xf numFmtId="0" fontId="5" fillId="0" borderId="0" xfId="0" applyFont="1" applyAlignment="1">
      <alignment horizontal="center"/>
    </xf>
    <xf numFmtId="164" fontId="5" fillId="0" borderId="0" xfId="0" applyNumberFormat="1" applyFont="1" applyAlignment="1">
      <alignment horizontal="center"/>
    </xf>
    <xf numFmtId="21" fontId="6" fillId="0" borderId="0" xfId="0" applyNumberFormat="1" applyFont="1" applyBorder="1" applyAlignment="1">
      <alignment horizontal="center"/>
    </xf>
    <xf numFmtId="21" fontId="6" fillId="0" borderId="1" xfId="0" applyNumberFormat="1" applyFont="1" applyBorder="1" applyAlignment="1">
      <alignment horizontal="center"/>
    </xf>
    <xf numFmtId="0" fontId="14" fillId="0" borderId="0" xfId="0" applyNumberFormat="1" applyFont="1" applyAlignment="1"/>
    <xf numFmtId="21" fontId="9" fillId="0" borderId="0" xfId="0" applyNumberFormat="1" applyFont="1" applyAlignment="1">
      <alignment horizontal="center"/>
    </xf>
    <xf numFmtId="165" fontId="9" fillId="0" borderId="0" xfId="0" applyNumberFormat="1" applyFont="1" applyAlignment="1">
      <alignment horizontal="center"/>
    </xf>
    <xf numFmtId="0" fontId="14" fillId="0" borderId="0" xfId="0" applyFont="1"/>
    <xf numFmtId="0" fontId="6" fillId="0" borderId="0" xfId="0" applyFont="1" applyAlignment="1">
      <alignment horizontal="center"/>
    </xf>
    <xf numFmtId="0" fontId="16" fillId="0" borderId="0" xfId="0" applyFont="1" applyAlignment="1">
      <alignment horizontal="center"/>
    </xf>
    <xf numFmtId="0" fontId="13" fillId="0" borderId="0" xfId="0" applyFont="1"/>
    <xf numFmtId="0" fontId="9" fillId="0" borderId="0" xfId="0" applyNumberFormat="1" applyFont="1" applyAlignment="1"/>
    <xf numFmtId="167" fontId="5" fillId="0" borderId="0" xfId="0" applyNumberFormat="1" applyFont="1" applyAlignment="1">
      <alignment horizontal="center"/>
    </xf>
    <xf numFmtId="167" fontId="0" fillId="0" borderId="0" xfId="0" applyNumberFormat="1" applyAlignment="1">
      <alignment horizontal="center"/>
    </xf>
    <xf numFmtId="1" fontId="6" fillId="0" borderId="0" xfId="0" applyNumberFormat="1" applyFont="1" applyAlignment="1">
      <alignment horizontal="center"/>
    </xf>
    <xf numFmtId="1" fontId="16" fillId="0" borderId="0" xfId="0" applyNumberFormat="1" applyFont="1" applyAlignment="1">
      <alignment horizontal="center"/>
    </xf>
    <xf numFmtId="49" fontId="7" fillId="0" borderId="0" xfId="0" applyNumberFormat="1" applyFont="1"/>
    <xf numFmtId="0" fontId="19" fillId="0" borderId="0" xfId="0" applyNumberFormat="1" applyFont="1" applyAlignment="1"/>
    <xf numFmtId="0" fontId="19" fillId="0" borderId="0" xfId="0" applyFont="1"/>
    <xf numFmtId="0" fontId="20" fillId="0" borderId="0" xfId="0" applyFont="1"/>
    <xf numFmtId="0" fontId="12" fillId="0" borderId="0" xfId="0" applyFont="1"/>
    <xf numFmtId="1" fontId="14" fillId="0" borderId="0" xfId="0" applyNumberFormat="1" applyFont="1" applyAlignment="1">
      <alignment horizontal="center"/>
    </xf>
    <xf numFmtId="0" fontId="23" fillId="0" borderId="0" xfId="0" applyNumberFormat="1" applyFont="1" applyAlignment="1"/>
    <xf numFmtId="0" fontId="14" fillId="0" borderId="0" xfId="0" applyFont="1" applyAlignment="1"/>
    <xf numFmtId="0" fontId="14" fillId="0" borderId="0" xfId="0" applyFont="1" applyAlignment="1">
      <alignment horizontal="center"/>
    </xf>
    <xf numFmtId="0" fontId="14" fillId="0" borderId="0" xfId="0" applyFont="1" applyAlignment="1">
      <alignment horizontal="center" vertical="center"/>
    </xf>
    <xf numFmtId="0" fontId="14" fillId="0" borderId="0" xfId="0" quotePrefix="1" applyNumberFormat="1" applyFont="1" applyAlignment="1"/>
    <xf numFmtId="166" fontId="16" fillId="0" borderId="0" xfId="0" applyNumberFormat="1" applyFont="1" applyAlignment="1">
      <alignment horizontal="center"/>
    </xf>
    <xf numFmtId="166" fontId="6" fillId="0" borderId="0" xfId="0" applyNumberFormat="1" applyFont="1" applyAlignment="1">
      <alignment horizontal="center"/>
    </xf>
    <xf numFmtId="166" fontId="13" fillId="0" borderId="0" xfId="0" applyNumberFormat="1" applyFont="1" applyAlignment="1">
      <alignment horizontal="center"/>
    </xf>
    <xf numFmtId="0" fontId="14" fillId="0" borderId="0" xfId="0" applyNumberFormat="1" applyFont="1" applyAlignment="1">
      <alignment horizontal="center"/>
    </xf>
    <xf numFmtId="0" fontId="25" fillId="0" borderId="0" xfId="0" applyNumberFormat="1" applyFont="1" applyAlignment="1"/>
    <xf numFmtId="0" fontId="9" fillId="0" borderId="0" xfId="0" applyFont="1"/>
    <xf numFmtId="0" fontId="5" fillId="0" borderId="0" xfId="0" applyFont="1" applyAlignment="1">
      <alignment horizontal="center"/>
    </xf>
    <xf numFmtId="0" fontId="7" fillId="0" borderId="0" xfId="0" applyFont="1"/>
    <xf numFmtId="0" fontId="9" fillId="0" borderId="0" xfId="0" applyFont="1" applyAlignment="1">
      <alignment horizontal="center"/>
    </xf>
    <xf numFmtId="49" fontId="8" fillId="0" borderId="0" xfId="0" applyNumberFormat="1" applyFont="1"/>
    <xf numFmtId="0" fontId="14" fillId="0" borderId="0" xfId="0" quotePrefix="1" applyFont="1"/>
    <xf numFmtId="0" fontId="12" fillId="0" borderId="0" xfId="0" applyNumberFormat="1" applyFont="1" applyAlignment="1">
      <alignment vertical="center"/>
    </xf>
    <xf numFmtId="0" fontId="14" fillId="0" borderId="0" xfId="0" applyNumberFormat="1" applyFont="1" applyAlignment="1">
      <alignment vertical="center"/>
    </xf>
    <xf numFmtId="0" fontId="5" fillId="0" borderId="0" xfId="0" applyFont="1" applyAlignment="1">
      <alignment horizontal="center"/>
    </xf>
    <xf numFmtId="1" fontId="9" fillId="0" borderId="0" xfId="0" applyNumberFormat="1" applyFont="1" applyFill="1" applyAlignment="1">
      <alignment horizontal="center"/>
    </xf>
    <xf numFmtId="167" fontId="9" fillId="0" borderId="0" xfId="0" applyNumberFormat="1" applyFont="1" applyFill="1" applyAlignment="1">
      <alignment horizontal="center"/>
    </xf>
    <xf numFmtId="1" fontId="14" fillId="0" borderId="0" xfId="0" applyNumberFormat="1" applyFont="1" applyFill="1" applyAlignment="1">
      <alignment horizontal="center"/>
    </xf>
    <xf numFmtId="0" fontId="9" fillId="0" borderId="0" xfId="0" applyFont="1" applyFill="1"/>
    <xf numFmtId="0" fontId="7" fillId="0" borderId="0" xfId="0" applyFont="1" applyFill="1" applyAlignment="1">
      <alignment horizontal="left" vertical="center"/>
    </xf>
    <xf numFmtId="1" fontId="9" fillId="0" borderId="0" xfId="0" applyNumberFormat="1" applyFont="1" applyFill="1" applyAlignment="1">
      <alignment horizontal="left" vertical="center"/>
    </xf>
    <xf numFmtId="0" fontId="14" fillId="0" borderId="0" xfId="0" applyFont="1" applyFill="1" applyAlignment="1">
      <alignment horizontal="left" vertical="center"/>
    </xf>
    <xf numFmtId="1" fontId="9" fillId="0" borderId="0" xfId="0" applyNumberFormat="1" applyFont="1" applyFill="1" applyAlignment="1">
      <alignment horizontal="center" vertical="center"/>
    </xf>
    <xf numFmtId="0" fontId="7" fillId="0" borderId="0" xfId="0" applyNumberFormat="1" applyFont="1" applyAlignment="1">
      <alignment horizontal="center"/>
    </xf>
    <xf numFmtId="1" fontId="14" fillId="0" borderId="0" xfId="0" applyNumberFormat="1" applyFont="1" applyFill="1" applyAlignment="1">
      <alignment horizontal="left" vertical="center"/>
    </xf>
    <xf numFmtId="0" fontId="9" fillId="0" borderId="0" xfId="0" applyFont="1" applyFill="1" applyAlignment="1">
      <alignment horizontal="center"/>
    </xf>
    <xf numFmtId="166" fontId="27" fillId="0" borderId="0" xfId="0" applyNumberFormat="1" applyFont="1" applyFill="1" applyAlignment="1">
      <alignment horizontal="left" vertical="center"/>
    </xf>
    <xf numFmtId="0" fontId="9" fillId="0" borderId="0" xfId="0" applyFont="1" applyAlignment="1">
      <alignment horizontal="left"/>
    </xf>
    <xf numFmtId="0" fontId="6" fillId="0" borderId="0" xfId="0" applyFont="1" applyFill="1" applyBorder="1" applyAlignment="1">
      <alignment horizontal="center" vertical="center"/>
    </xf>
    <xf numFmtId="0" fontId="9" fillId="0" borderId="0" xfId="0" applyFont="1" applyAlignment="1">
      <alignment horizontal="center"/>
    </xf>
    <xf numFmtId="167" fontId="9" fillId="0" borderId="0" xfId="0" applyNumberFormat="1" applyFont="1" applyAlignment="1">
      <alignment horizontal="center"/>
    </xf>
    <xf numFmtId="1" fontId="9" fillId="0" borderId="0" xfId="0" applyNumberFormat="1" applyFont="1"/>
    <xf numFmtId="0" fontId="12" fillId="0" borderId="0" xfId="0" applyNumberFormat="1" applyFont="1" applyAlignment="1"/>
    <xf numFmtId="0" fontId="7" fillId="0" borderId="0" xfId="0" applyNumberFormat="1" applyFont="1" applyAlignment="1"/>
    <xf numFmtId="0" fontId="0" fillId="0" borderId="0" xfId="0" applyAlignment="1"/>
    <xf numFmtId="0" fontId="12" fillId="0" borderId="0" xfId="0" applyNumberFormat="1" applyFont="1" applyAlignment="1">
      <alignment horizontal="left" vertical="center"/>
    </xf>
    <xf numFmtId="0" fontId="12" fillId="0" borderId="0" xfId="0" applyFont="1" applyAlignment="1">
      <alignment horizontal="left" vertical="center"/>
    </xf>
    <xf numFmtId="0" fontId="12" fillId="0" borderId="0" xfId="0" applyFont="1" applyAlignment="1"/>
    <xf numFmtId="0" fontId="7" fillId="0" borderId="0" xfId="0" applyNumberFormat="1" applyFont="1" applyAlignment="1">
      <alignment vertical="center"/>
    </xf>
    <xf numFmtId="0" fontId="8" fillId="0" borderId="0" xfId="0" applyFont="1" applyFill="1" applyBorder="1" applyAlignment="1">
      <alignment horizontal="center" vertical="center"/>
    </xf>
    <xf numFmtId="167" fontId="8" fillId="0" borderId="0" xfId="0" applyNumberFormat="1" applyFont="1" applyFill="1" applyBorder="1" applyAlignment="1">
      <alignment horizontal="center" vertical="center"/>
    </xf>
    <xf numFmtId="166" fontId="6"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49" fontId="0" fillId="0" borderId="0" xfId="0" applyNumberFormat="1" applyAlignment="1">
      <alignment horizontal="left"/>
    </xf>
    <xf numFmtId="49" fontId="0" fillId="0" borderId="0" xfId="0" applyNumberFormat="1" applyAlignment="1">
      <alignment horizontal="center"/>
    </xf>
    <xf numFmtId="46" fontId="0" fillId="0" borderId="0" xfId="0" applyNumberFormat="1" applyAlignment="1">
      <alignment horizontal="center"/>
    </xf>
    <xf numFmtId="168" fontId="0" fillId="0" borderId="0" xfId="0" applyNumberFormat="1" applyAlignment="1">
      <alignment horizontal="center"/>
    </xf>
    <xf numFmtId="2" fontId="0" fillId="0" borderId="0" xfId="0" applyNumberFormat="1" applyAlignment="1">
      <alignment horizontal="center"/>
    </xf>
    <xf numFmtId="0" fontId="12" fillId="0" borderId="0" xfId="0" applyFont="1" applyFill="1"/>
    <xf numFmtId="0" fontId="5" fillId="0" borderId="0" xfId="0" applyFont="1" applyBorder="1" applyAlignment="1">
      <alignment horizontal="center"/>
    </xf>
    <xf numFmtId="0" fontId="5" fillId="0" borderId="0" xfId="0" applyFont="1" applyAlignment="1">
      <alignment horizontal="center"/>
    </xf>
    <xf numFmtId="0" fontId="28" fillId="0" borderId="0" xfId="0" applyFont="1" applyAlignment="1"/>
    <xf numFmtId="21" fontId="14" fillId="0" borderId="0" xfId="0" applyNumberFormat="1" applyFont="1" applyAlignment="1">
      <alignment horizontal="center"/>
    </xf>
    <xf numFmtId="0" fontId="0" fillId="2" borderId="0" xfId="0" applyFill="1" applyAlignment="1">
      <alignment horizontal="center"/>
    </xf>
    <xf numFmtId="0" fontId="0" fillId="2" borderId="0" xfId="0" applyFill="1" applyAlignment="1">
      <alignment horizontal="left"/>
    </xf>
    <xf numFmtId="49" fontId="0" fillId="2" borderId="0" xfId="0" applyNumberFormat="1" applyFill="1" applyAlignment="1">
      <alignment horizontal="left"/>
    </xf>
    <xf numFmtId="49" fontId="0" fillId="2" borderId="0" xfId="0" applyNumberFormat="1" applyFill="1" applyAlignment="1">
      <alignment horizontal="center"/>
    </xf>
    <xf numFmtId="166" fontId="13" fillId="2" borderId="0" xfId="0" applyNumberFormat="1" applyFont="1" applyFill="1" applyAlignment="1">
      <alignment horizontal="center"/>
    </xf>
    <xf numFmtId="0" fontId="9" fillId="2" borderId="0" xfId="0" applyFont="1" applyFill="1"/>
    <xf numFmtId="0" fontId="0" fillId="3" borderId="0" xfId="0" applyFill="1" applyAlignment="1">
      <alignment horizontal="center"/>
    </xf>
    <xf numFmtId="0" fontId="0" fillId="3" borderId="0" xfId="0" applyFill="1" applyAlignment="1">
      <alignment horizontal="left"/>
    </xf>
    <xf numFmtId="49" fontId="0" fillId="3" borderId="0" xfId="0" applyNumberFormat="1" applyFill="1" applyAlignment="1">
      <alignment horizontal="left"/>
    </xf>
    <xf numFmtId="49" fontId="0" fillId="3" borderId="0" xfId="0" applyNumberFormat="1" applyFill="1" applyAlignment="1">
      <alignment horizontal="center"/>
    </xf>
    <xf numFmtId="166" fontId="13" fillId="3" borderId="0" xfId="0" applyNumberFormat="1" applyFont="1" applyFill="1" applyAlignment="1">
      <alignment horizontal="center"/>
    </xf>
    <xf numFmtId="0" fontId="9" fillId="3" borderId="0" xfId="0" applyFont="1" applyFill="1"/>
    <xf numFmtId="0" fontId="29" fillId="0" borderId="0" xfId="0" applyFont="1" applyAlignment="1"/>
    <xf numFmtId="0" fontId="5" fillId="0" borderId="0" xfId="0" applyFont="1" applyBorder="1" applyAlignment="1">
      <alignment horizontal="center"/>
    </xf>
    <xf numFmtId="0" fontId="5" fillId="0" borderId="0" xfId="0" applyFont="1" applyAlignment="1">
      <alignment horizontal="center"/>
    </xf>
    <xf numFmtId="0" fontId="12" fillId="0" borderId="0" xfId="0" applyNumberFormat="1" applyFont="1" applyAlignment="1"/>
    <xf numFmtId="0" fontId="14" fillId="0" borderId="0" xfId="0" applyNumberFormat="1" applyFont="1" applyAlignment="1">
      <alignment vertical="center"/>
    </xf>
    <xf numFmtId="0" fontId="14" fillId="0" borderId="0" xfId="0" applyFont="1" applyAlignment="1">
      <alignment vertical="center"/>
    </xf>
    <xf numFmtId="0" fontId="7" fillId="0" borderId="0" xfId="0" applyNumberFormat="1" applyFont="1" applyAlignment="1"/>
    <xf numFmtId="0" fontId="0" fillId="0" borderId="0" xfId="0" applyAlignment="1"/>
    <xf numFmtId="0" fontId="12" fillId="0" borderId="0" xfId="0" applyNumberFormat="1" applyFont="1" applyAlignment="1">
      <alignment horizontal="left" vertical="center"/>
    </xf>
    <xf numFmtId="0" fontId="12" fillId="0" borderId="0" xfId="0" applyFont="1" applyAlignment="1">
      <alignment horizontal="left" vertical="center"/>
    </xf>
    <xf numFmtId="0" fontId="7" fillId="0" borderId="0" xfId="0" applyNumberFormat="1" applyFont="1" applyAlignment="1">
      <alignment vertical="center"/>
    </xf>
    <xf numFmtId="0" fontId="0" fillId="0" borderId="0" xfId="0" applyAlignment="1">
      <alignment vertical="center"/>
    </xf>
    <xf numFmtId="0" fontId="12" fillId="0" borderId="0" xfId="0" applyFont="1" applyAlignment="1"/>
    <xf numFmtId="0" fontId="28" fillId="0" borderId="0" xfId="0" applyFont="1" applyAlignment="1"/>
    <xf numFmtId="0" fontId="29" fillId="0" borderId="0" xfId="0" applyFont="1" applyAlignment="1">
      <alignment horizontal="center"/>
    </xf>
  </cellXfs>
  <cellStyles count="5">
    <cellStyle name="Normale" xfId="0" builtinId="0"/>
    <cellStyle name="Normale 2" xfId="1"/>
    <cellStyle name="Normale 3" xfId="2"/>
    <cellStyle name="Normale 4" xfId="3"/>
    <cellStyle name="Normale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2819400</xdr:colOff>
      <xdr:row>2</xdr:row>
      <xdr:rowOff>161925</xdr:rowOff>
    </xdr:to>
    <xdr:sp macro="" textlink="">
      <xdr:nvSpPr>
        <xdr:cNvPr id="29697" name="Text Box 1">
          <a:extLst>
            <a:ext uri="{FF2B5EF4-FFF2-40B4-BE49-F238E27FC236}">
              <a16:creationId xmlns:a16="http://schemas.microsoft.com/office/drawing/2014/main" xmlns="" id="{00000000-0008-0000-0700-000001740000}"/>
            </a:ext>
          </a:extLst>
        </xdr:cNvPr>
        <xdr:cNvSpPr txBox="1">
          <a:spLocks noChangeArrowheads="1"/>
        </xdr:cNvSpPr>
      </xdr:nvSpPr>
      <xdr:spPr bwMode="auto">
        <a:xfrm>
          <a:off x="0" y="0"/>
          <a:ext cx="6400800" cy="105727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ZONA DEL CUOIO</a:t>
          </a:r>
          <a:endParaRPr lang="it-IT" sz="1050" b="1" i="0" u="none" strike="noStrike" baseline="0">
            <a:solidFill>
              <a:srgbClr val="000000"/>
            </a:solidFill>
            <a:latin typeface="+mn-lt"/>
            <a:cs typeface="Arial"/>
          </a:endParaRP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HEART ON BIKE						Denominazione: </a:t>
          </a:r>
          <a:r>
            <a:rPr lang="it-IT" sz="1050" b="1" i="1" u="none" strike="noStrike" baseline="0">
              <a:solidFill>
                <a:srgbClr val="000000"/>
              </a:solidFill>
              <a:latin typeface="+mn-lt"/>
              <a:cs typeface="Arial"/>
            </a:rPr>
            <a:t>	2^ tappa gara nazionale Mediofondo</a:t>
          </a:r>
        </a:p>
        <a:p>
          <a:pPr algn="l" rtl="0">
            <a:defRPr sz="1000"/>
          </a:pPr>
          <a:r>
            <a:rPr lang="it-IT" sz="1050" b="1" i="1" u="none" strike="noStrike" baseline="0">
              <a:solidFill>
                <a:srgbClr val="000000"/>
              </a:solidFill>
              <a:latin typeface="+mn-lt"/>
              <a:cs typeface="Arial"/>
            </a:rPr>
            <a:t>		                               30 MAGGIO </a:t>
          </a:r>
          <a:r>
            <a:rPr lang="it-IT" sz="1100" b="0" i="1" u="none" strike="noStrike" baseline="0">
              <a:solidFill>
                <a:srgbClr val="000000"/>
              </a:solidFill>
              <a:latin typeface="+mn-lt"/>
              <a:cs typeface="Arial"/>
            </a:rPr>
            <a:t>Loc. FUCECCHIO (FI)</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0652" name="Immagine 1" descr="C:\Users\User\Desktop\Reg.le Uisp2010\Logo-UISP-nuovo.gif">
          <a:extLst>
            <a:ext uri="{FF2B5EF4-FFF2-40B4-BE49-F238E27FC236}">
              <a16:creationId xmlns:a16="http://schemas.microsoft.com/office/drawing/2014/main" xmlns="" id="{00000000-0008-0000-0700-0000BC7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2628900</xdr:colOff>
      <xdr:row>2</xdr:row>
      <xdr:rowOff>161925</xdr:rowOff>
    </xdr:to>
    <xdr:sp macro="" textlink="">
      <xdr:nvSpPr>
        <xdr:cNvPr id="2" name="Text Box 1">
          <a:extLst>
            <a:ext uri="{FF2B5EF4-FFF2-40B4-BE49-F238E27FC236}">
              <a16:creationId xmlns:a16="http://schemas.microsoft.com/office/drawing/2014/main" xmlns="" id="{00000000-0008-0000-0700-000001740000}"/>
            </a:ext>
          </a:extLst>
        </xdr:cNvPr>
        <xdr:cNvSpPr txBox="1">
          <a:spLocks noChangeArrowheads="1"/>
        </xdr:cNvSpPr>
      </xdr:nvSpPr>
      <xdr:spPr bwMode="auto">
        <a:xfrm>
          <a:off x="0" y="0"/>
          <a:ext cx="6400800" cy="105727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ZONA DEL CUOIO</a:t>
          </a:r>
          <a:endParaRPr lang="it-IT" sz="1050" b="1" i="0" u="none" strike="noStrike" baseline="0">
            <a:solidFill>
              <a:srgbClr val="000000"/>
            </a:solidFill>
            <a:latin typeface="+mn-lt"/>
            <a:cs typeface="Arial"/>
          </a:endParaRP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HEART ON BIKE						Denominazione: </a:t>
          </a:r>
          <a:r>
            <a:rPr lang="it-IT" sz="1050" b="1" i="1" u="none" strike="noStrike" baseline="0">
              <a:solidFill>
                <a:srgbClr val="000000"/>
              </a:solidFill>
              <a:latin typeface="+mn-lt"/>
              <a:cs typeface="Arial"/>
            </a:rPr>
            <a:t>	2^ tappa gara nazionale Mediofondo</a:t>
          </a:r>
        </a:p>
        <a:p>
          <a:pPr algn="l" rtl="0">
            <a:defRPr sz="1000"/>
          </a:pPr>
          <a:r>
            <a:rPr lang="it-IT" sz="1050" b="1" i="1" u="none" strike="noStrike" baseline="0">
              <a:solidFill>
                <a:srgbClr val="000000"/>
              </a:solidFill>
              <a:latin typeface="+mn-lt"/>
              <a:cs typeface="Arial"/>
            </a:rPr>
            <a:t>		                               30 MAGGIO </a:t>
          </a:r>
          <a:r>
            <a:rPr lang="it-IT" sz="1100" b="0" i="1" u="none" strike="noStrike" baseline="0">
              <a:solidFill>
                <a:srgbClr val="000000"/>
              </a:solidFill>
              <a:latin typeface="+mn-lt"/>
              <a:cs typeface="Arial"/>
            </a:rPr>
            <a:t>Loc. FUCECCHIO (FI)</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330200</xdr:colOff>
      <xdr:row>0</xdr:row>
      <xdr:rowOff>133350</xdr:rowOff>
    </xdr:from>
    <xdr:to>
      <xdr:col>1</xdr:col>
      <xdr:colOff>930275</xdr:colOff>
      <xdr:row>1</xdr:row>
      <xdr:rowOff>3175</xdr:rowOff>
    </xdr:to>
    <xdr:pic>
      <xdr:nvPicPr>
        <xdr:cNvPr id="3" name="Immagine 1" descr="C:\Users\User\Desktop\Reg.le Uisp2010\Logo-UISP-nuovo.gif">
          <a:extLst>
            <a:ext uri="{FF2B5EF4-FFF2-40B4-BE49-F238E27FC236}">
              <a16:creationId xmlns:a16="http://schemas.microsoft.com/office/drawing/2014/main" xmlns="" id="{00000000-0008-0000-0700-0000BC7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2819400</xdr:colOff>
      <xdr:row>2</xdr:row>
      <xdr:rowOff>161925</xdr:rowOff>
    </xdr:to>
    <xdr:sp macro="" textlink="">
      <xdr:nvSpPr>
        <xdr:cNvPr id="2" name="Text Box 1">
          <a:extLst>
            <a:ext uri="{FF2B5EF4-FFF2-40B4-BE49-F238E27FC236}">
              <a16:creationId xmlns:a16="http://schemas.microsoft.com/office/drawing/2014/main" xmlns="" id="{00000000-0008-0000-0700-000001740000}"/>
            </a:ext>
          </a:extLst>
        </xdr:cNvPr>
        <xdr:cNvSpPr txBox="1">
          <a:spLocks noChangeArrowheads="1"/>
        </xdr:cNvSpPr>
      </xdr:nvSpPr>
      <xdr:spPr bwMode="auto">
        <a:xfrm>
          <a:off x="0" y="0"/>
          <a:ext cx="6400800" cy="105727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ZONA DEL CUOIO</a:t>
          </a:r>
          <a:endParaRPr lang="it-IT" sz="1050" b="1" i="0" u="none" strike="noStrike" baseline="0">
            <a:solidFill>
              <a:srgbClr val="000000"/>
            </a:solidFill>
            <a:latin typeface="+mn-lt"/>
            <a:cs typeface="Arial"/>
          </a:endParaRP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HEART ON BIKE						Denominazione: </a:t>
          </a:r>
          <a:r>
            <a:rPr lang="it-IT" sz="1050" b="1" i="1" u="none" strike="noStrike" baseline="0">
              <a:solidFill>
                <a:srgbClr val="000000"/>
              </a:solidFill>
              <a:latin typeface="+mn-lt"/>
              <a:cs typeface="Arial"/>
            </a:rPr>
            <a:t>	2^ tappa gara nazionale Mediofondo</a:t>
          </a:r>
        </a:p>
        <a:p>
          <a:pPr algn="l" rtl="0">
            <a:defRPr sz="1000"/>
          </a:pPr>
          <a:r>
            <a:rPr lang="it-IT" sz="1050" b="1" i="1" u="none" strike="noStrike" baseline="0">
              <a:solidFill>
                <a:srgbClr val="000000"/>
              </a:solidFill>
              <a:latin typeface="+mn-lt"/>
              <a:cs typeface="Arial"/>
            </a:rPr>
            <a:t>		                               30 MAGGIO </a:t>
          </a:r>
          <a:r>
            <a:rPr lang="it-IT" sz="1100" b="0" i="1" u="none" strike="noStrike" baseline="0">
              <a:solidFill>
                <a:srgbClr val="000000"/>
              </a:solidFill>
              <a:latin typeface="+mn-lt"/>
              <a:cs typeface="Arial"/>
            </a:rPr>
            <a:t>Loc. FUCECCHIO (FI)</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 name="Immagine 1" descr="C:\Users\User\Desktop\Reg.le Uisp2010\Logo-UISP-nuovo.gif">
          <a:extLst>
            <a:ext uri="{FF2B5EF4-FFF2-40B4-BE49-F238E27FC236}">
              <a16:creationId xmlns:a16="http://schemas.microsoft.com/office/drawing/2014/main" xmlns="" id="{00000000-0008-0000-0700-0000BC7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2819400</xdr:colOff>
      <xdr:row>2</xdr:row>
      <xdr:rowOff>161925</xdr:rowOff>
    </xdr:to>
    <xdr:sp macro="" textlink="">
      <xdr:nvSpPr>
        <xdr:cNvPr id="2" name="Text Box 1">
          <a:extLst>
            <a:ext uri="{FF2B5EF4-FFF2-40B4-BE49-F238E27FC236}">
              <a16:creationId xmlns:a16="http://schemas.microsoft.com/office/drawing/2014/main" xmlns="" id="{00000000-0008-0000-0700-000001740000}"/>
            </a:ext>
          </a:extLst>
        </xdr:cNvPr>
        <xdr:cNvSpPr txBox="1">
          <a:spLocks noChangeArrowheads="1"/>
        </xdr:cNvSpPr>
      </xdr:nvSpPr>
      <xdr:spPr bwMode="auto">
        <a:xfrm>
          <a:off x="0" y="0"/>
          <a:ext cx="6400800" cy="105727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ZONA DEL CUOIO</a:t>
          </a:r>
          <a:endParaRPr lang="it-IT" sz="1050" b="1" i="0" u="none" strike="noStrike" baseline="0">
            <a:solidFill>
              <a:srgbClr val="000000"/>
            </a:solidFill>
            <a:latin typeface="+mn-lt"/>
            <a:cs typeface="Arial"/>
          </a:endParaRP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HEART ON BIKE						Denominazione: </a:t>
          </a:r>
          <a:r>
            <a:rPr lang="it-IT" sz="1050" b="1" i="1" u="none" strike="noStrike" baseline="0">
              <a:solidFill>
                <a:srgbClr val="000000"/>
              </a:solidFill>
              <a:latin typeface="+mn-lt"/>
              <a:cs typeface="Arial"/>
            </a:rPr>
            <a:t>	2^ tappa gara nazionale Mediofondo</a:t>
          </a:r>
        </a:p>
        <a:p>
          <a:pPr algn="l" rtl="0">
            <a:defRPr sz="1000"/>
          </a:pPr>
          <a:r>
            <a:rPr lang="it-IT" sz="1050" b="1" i="1" u="none" strike="noStrike" baseline="0">
              <a:solidFill>
                <a:srgbClr val="000000"/>
              </a:solidFill>
              <a:latin typeface="+mn-lt"/>
              <a:cs typeface="Arial"/>
            </a:rPr>
            <a:t>		                               30 MAGGIO </a:t>
          </a:r>
          <a:r>
            <a:rPr lang="it-IT" sz="1100" b="0" i="1" u="none" strike="noStrike" baseline="0">
              <a:solidFill>
                <a:srgbClr val="000000"/>
              </a:solidFill>
              <a:latin typeface="+mn-lt"/>
              <a:cs typeface="Arial"/>
            </a:rPr>
            <a:t>Loc. FUCECCHIO (FI)</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 name="Immagine 1" descr="C:\Users\User\Desktop\Reg.le Uisp2010\Logo-UISP-nuovo.gif">
          <a:extLst>
            <a:ext uri="{FF2B5EF4-FFF2-40B4-BE49-F238E27FC236}">
              <a16:creationId xmlns:a16="http://schemas.microsoft.com/office/drawing/2014/main" xmlns="" id="{00000000-0008-0000-0700-0000BC7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Atleti"/>
  <dimension ref="A1:Q267"/>
  <sheetViews>
    <sheetView zoomScaleNormal="100" workbookViewId="0">
      <pane ySplit="1" topLeftCell="A122" activePane="bottomLeft" state="frozen"/>
      <selection pane="bottomLeft" activeCell="D109" sqref="B109:D138"/>
    </sheetView>
  </sheetViews>
  <sheetFormatPr defaultRowHeight="12.75"/>
  <cols>
    <col min="1" max="1" width="8.28515625" style="66" customWidth="1"/>
    <col min="2" max="2" width="36.28515625" style="64" bestFit="1" customWidth="1"/>
    <col min="3" max="3" width="5.7109375" style="60" customWidth="1"/>
    <col min="4" max="4" width="7" style="61" customWidth="1"/>
    <col min="5" max="5" width="5.7109375" style="59" customWidth="1"/>
    <col min="6" max="6" width="34.28515625" style="68" customWidth="1"/>
    <col min="7" max="7" width="8.140625" style="65" customWidth="1"/>
    <col min="8" max="8" width="15.85546875" style="70" customWidth="1"/>
    <col min="9" max="9" width="12.5703125" style="63" customWidth="1"/>
    <col min="10" max="10" width="3.5703125" style="62" customWidth="1"/>
    <col min="11" max="11" width="5" style="62" customWidth="1"/>
    <col min="12" max="12" width="3.85546875" style="69" customWidth="1"/>
    <col min="13" max="13" width="13.85546875" style="69" bestFit="1" customWidth="1"/>
    <col min="14" max="14" width="5.5703125" style="69" bestFit="1" customWidth="1"/>
    <col min="15" max="15" width="13.7109375" style="94" bestFit="1" customWidth="1"/>
    <col min="16" max="16" width="13" style="94" bestFit="1" customWidth="1"/>
    <col min="17" max="17" width="18.85546875" style="94" bestFit="1" customWidth="1"/>
    <col min="18" max="16384" width="9.140625" style="62"/>
  </cols>
  <sheetData>
    <row r="1" spans="1:17" s="83" customFormat="1" ht="15" customHeight="1">
      <c r="A1" s="83" t="s">
        <v>25</v>
      </c>
      <c r="B1" s="83" t="s">
        <v>10</v>
      </c>
      <c r="C1" s="84" t="s">
        <v>22</v>
      </c>
      <c r="D1" s="72" t="s">
        <v>11</v>
      </c>
      <c r="E1" s="83" t="s">
        <v>23</v>
      </c>
      <c r="F1" s="72" t="s">
        <v>9</v>
      </c>
      <c r="G1" s="72" t="s">
        <v>50</v>
      </c>
      <c r="H1" s="85" t="s">
        <v>86</v>
      </c>
      <c r="I1" s="72" t="s">
        <v>61</v>
      </c>
      <c r="J1" s="72" t="s">
        <v>69</v>
      </c>
      <c r="K1" s="86" t="s">
        <v>70</v>
      </c>
      <c r="M1" s="72" t="s">
        <v>208</v>
      </c>
      <c r="N1" s="83" t="s">
        <v>26</v>
      </c>
      <c r="O1" s="83" t="s">
        <v>225</v>
      </c>
      <c r="P1" s="83" t="s">
        <v>228</v>
      </c>
      <c r="Q1" s="83" t="s">
        <v>229</v>
      </c>
    </row>
    <row r="2" spans="1:17">
      <c r="A2" s="66">
        <v>2</v>
      </c>
      <c r="B2" s="64" t="s">
        <v>420</v>
      </c>
      <c r="C2" s="60">
        <v>89</v>
      </c>
      <c r="D2" s="61" t="s">
        <v>829</v>
      </c>
      <c r="E2" s="59">
        <v>2</v>
      </c>
      <c r="F2" s="68" t="str">
        <f>VLOOKUP(E2,Società!A$2:B$9999,2,FALSE)</f>
        <v>NEW M T BIKE TEAM 2001 ASD</v>
      </c>
      <c r="G2" s="65" t="s">
        <v>237</v>
      </c>
      <c r="H2" s="70" t="s">
        <v>239</v>
      </c>
      <c r="I2" s="63">
        <v>210473299</v>
      </c>
      <c r="M2" s="69" t="s">
        <v>238</v>
      </c>
      <c r="O2" s="94" t="s">
        <v>421</v>
      </c>
      <c r="P2" s="94">
        <f>VLOOKUP(E2,Società!A$2:G$9999,7,FALSE)</f>
        <v>0</v>
      </c>
      <c r="Q2" s="94">
        <f>VLOOKUP(E2,Società!A$2:H$9999,8,FALSE)</f>
        <v>0</v>
      </c>
    </row>
    <row r="3" spans="1:17">
      <c r="A3" s="66">
        <v>3</v>
      </c>
      <c r="B3" s="64" t="s">
        <v>422</v>
      </c>
      <c r="C3" s="60">
        <v>93</v>
      </c>
      <c r="D3" s="61" t="s">
        <v>829</v>
      </c>
      <c r="E3" s="59">
        <v>3</v>
      </c>
      <c r="F3" s="68" t="str">
        <f>VLOOKUP(E3,Società!A$2:B$9999,2,FALSE)</f>
        <v>ASD. TUTTINSELLA</v>
      </c>
      <c r="G3" s="65" t="s">
        <v>237</v>
      </c>
      <c r="H3" s="70" t="s">
        <v>268</v>
      </c>
      <c r="I3" s="63">
        <v>210437660</v>
      </c>
      <c r="M3" s="69" t="s">
        <v>238</v>
      </c>
      <c r="O3" s="94" t="s">
        <v>423</v>
      </c>
      <c r="P3" s="94">
        <f>VLOOKUP(E3,Società!A$2:G$9999,7,FALSE)</f>
        <v>0</v>
      </c>
      <c r="Q3" s="94">
        <f>VLOOKUP(E3,Società!A$2:H$9999,8,FALSE)</f>
        <v>0</v>
      </c>
    </row>
    <row r="4" spans="1:17">
      <c r="A4" s="66">
        <v>4</v>
      </c>
      <c r="B4" s="64" t="s">
        <v>325</v>
      </c>
      <c r="C4" s="60">
        <v>90</v>
      </c>
      <c r="D4" s="61" t="s">
        <v>829</v>
      </c>
      <c r="E4" s="59">
        <v>5</v>
      </c>
      <c r="F4" s="68" t="str">
        <f>VLOOKUP(E4,Società!A$2:B$9999,2,FALSE)</f>
        <v>HEART ON BIKE</v>
      </c>
      <c r="G4" s="65" t="s">
        <v>237</v>
      </c>
      <c r="H4" s="70" t="s">
        <v>268</v>
      </c>
      <c r="I4" s="63">
        <v>210490094</v>
      </c>
      <c r="M4" s="69" t="s">
        <v>238</v>
      </c>
      <c r="O4" s="94" t="s">
        <v>326</v>
      </c>
      <c r="P4" s="94">
        <f>VLOOKUP(E4,Società!A$2:G$9999,7,FALSE)</f>
        <v>0</v>
      </c>
      <c r="Q4" s="94">
        <f>VLOOKUP(E4,Società!A$2:H$9999,8,FALSE)</f>
        <v>0</v>
      </c>
    </row>
    <row r="5" spans="1:17">
      <c r="A5" s="66">
        <v>47</v>
      </c>
      <c r="B5" s="64" t="s">
        <v>424</v>
      </c>
      <c r="C5" s="60">
        <v>0</v>
      </c>
      <c r="D5" s="61" t="s">
        <v>829</v>
      </c>
      <c r="F5" s="68" t="s">
        <v>763</v>
      </c>
      <c r="G5" s="65" t="s">
        <v>237</v>
      </c>
      <c r="I5" s="63">
        <v>210577713</v>
      </c>
    </row>
    <row r="6" spans="1:17">
      <c r="A6" s="66">
        <v>5</v>
      </c>
      <c r="B6" s="64" t="s">
        <v>425</v>
      </c>
      <c r="C6" s="60">
        <v>89</v>
      </c>
      <c r="D6" s="61" t="s">
        <v>829</v>
      </c>
      <c r="E6" s="59">
        <v>3</v>
      </c>
      <c r="F6" s="68" t="str">
        <f>VLOOKUP(E6,Società!A$2:B$9999,2,FALSE)</f>
        <v>ASD. TUTTINSELLA</v>
      </c>
      <c r="G6" s="65" t="s">
        <v>237</v>
      </c>
      <c r="H6" s="70" t="s">
        <v>268</v>
      </c>
      <c r="I6" s="63">
        <v>210437654</v>
      </c>
      <c r="M6" s="69" t="s">
        <v>238</v>
      </c>
      <c r="O6" s="94" t="s">
        <v>426</v>
      </c>
      <c r="P6" s="94">
        <f>VLOOKUP(E6,Società!A$2:G$9999,7,FALSE)</f>
        <v>0</v>
      </c>
      <c r="Q6" s="94">
        <f>VLOOKUP(E6,Società!A$2:H$9999,8,FALSE)</f>
        <v>0</v>
      </c>
    </row>
    <row r="7" spans="1:17">
      <c r="A7" s="66">
        <v>6</v>
      </c>
      <c r="B7" s="64" t="s">
        <v>431</v>
      </c>
      <c r="C7" s="60">
        <v>91</v>
      </c>
      <c r="D7" s="61" t="s">
        <v>829</v>
      </c>
      <c r="E7" s="59">
        <v>10</v>
      </c>
      <c r="F7" s="68" t="str">
        <f>VLOOKUP(E7,Società!A$2:B$9999,2,FALSE)</f>
        <v>TEAM STEFAN</v>
      </c>
      <c r="G7" s="65" t="s">
        <v>237</v>
      </c>
      <c r="H7" s="70" t="s">
        <v>245</v>
      </c>
      <c r="I7" s="63">
        <v>210455081</v>
      </c>
      <c r="M7" s="69" t="s">
        <v>238</v>
      </c>
      <c r="O7" s="94" t="s">
        <v>432</v>
      </c>
      <c r="P7" s="94">
        <f>VLOOKUP(E7,Società!A$2:G$9999,7,FALSE)</f>
        <v>0</v>
      </c>
      <c r="Q7" s="94">
        <f>VLOOKUP(E7,Società!A$2:H$9999,8,FALSE)</f>
        <v>0</v>
      </c>
    </row>
    <row r="8" spans="1:17">
      <c r="A8" s="66">
        <v>10</v>
      </c>
      <c r="B8" s="64" t="s">
        <v>295</v>
      </c>
      <c r="C8" s="60">
        <v>89</v>
      </c>
      <c r="D8" s="61" t="s">
        <v>829</v>
      </c>
      <c r="E8" s="59">
        <v>2</v>
      </c>
      <c r="F8" s="68" t="str">
        <f>VLOOKUP(E8,Società!A$2:B$9999,2,FALSE)</f>
        <v>NEW M T BIKE TEAM 2001 ASD</v>
      </c>
      <c r="G8" s="65" t="s">
        <v>237</v>
      </c>
      <c r="H8" s="70" t="s">
        <v>239</v>
      </c>
      <c r="I8" s="63">
        <v>210485791</v>
      </c>
      <c r="M8" s="69" t="s">
        <v>238</v>
      </c>
      <c r="O8" s="94" t="s">
        <v>446</v>
      </c>
      <c r="P8" s="94">
        <f>VLOOKUP(E8,Società!A$2:G$9999,7,FALSE)</f>
        <v>0</v>
      </c>
      <c r="Q8" s="94">
        <f>VLOOKUP(E8,Società!A$2:H$9999,8,FALSE)</f>
        <v>0</v>
      </c>
    </row>
    <row r="9" spans="1:17">
      <c r="A9" s="66">
        <v>11</v>
      </c>
      <c r="B9" s="64" t="s">
        <v>337</v>
      </c>
      <c r="C9" s="60">
        <v>91</v>
      </c>
      <c r="D9" s="61" t="s">
        <v>829</v>
      </c>
      <c r="E9" s="59">
        <v>12</v>
      </c>
      <c r="F9" s="68" t="str">
        <f>VLOOKUP(E9,Società!A$2:B$9999,2,FALSE)</f>
        <v>CICLO TEAM S.GINESE</v>
      </c>
      <c r="G9" s="65" t="s">
        <v>237</v>
      </c>
      <c r="H9" s="70" t="s">
        <v>245</v>
      </c>
      <c r="I9" s="63">
        <v>210485302</v>
      </c>
      <c r="M9" s="69" t="s">
        <v>238</v>
      </c>
      <c r="O9" s="94" t="s">
        <v>451</v>
      </c>
      <c r="P9" s="94">
        <f>VLOOKUP(E9,Società!A$2:G$9999,7,FALSE)</f>
        <v>0</v>
      </c>
      <c r="Q9" s="94">
        <f>VLOOKUP(E9,Società!A$2:H$9999,8,FALSE)</f>
        <v>0</v>
      </c>
    </row>
    <row r="10" spans="1:17">
      <c r="A10" s="66">
        <v>12</v>
      </c>
      <c r="B10" s="64" t="s">
        <v>457</v>
      </c>
      <c r="C10" s="60">
        <v>87</v>
      </c>
      <c r="D10" s="61" t="s">
        <v>829</v>
      </c>
      <c r="E10" s="59">
        <v>4</v>
      </c>
      <c r="F10" s="68" t="str">
        <f>VLOOKUP(E10,Società!A$2:B$9999,2,FALSE)</f>
        <v>ASD CICLI FALASCHI</v>
      </c>
      <c r="G10" s="65" t="s">
        <v>237</v>
      </c>
      <c r="H10" s="70" t="s">
        <v>263</v>
      </c>
      <c r="I10" s="63">
        <v>210473673</v>
      </c>
      <c r="M10" s="69" t="s">
        <v>238</v>
      </c>
      <c r="O10" s="94" t="s">
        <v>458</v>
      </c>
      <c r="P10" s="94">
        <f>VLOOKUP(E10,Società!A$2:G$9999,7,FALSE)</f>
        <v>0</v>
      </c>
      <c r="Q10" s="94">
        <f>VLOOKUP(E10,Società!A$2:H$9999,8,FALSE)</f>
        <v>0</v>
      </c>
    </row>
    <row r="11" spans="1:17">
      <c r="A11" s="66">
        <v>13</v>
      </c>
      <c r="B11" s="64" t="s">
        <v>465</v>
      </c>
      <c r="C11" s="60">
        <v>95</v>
      </c>
      <c r="D11" s="61" t="s">
        <v>829</v>
      </c>
      <c r="E11" s="59">
        <v>4</v>
      </c>
      <c r="F11" s="68" t="str">
        <f>VLOOKUP(E11,Società!A$2:B$9999,2,FALSE)</f>
        <v>ASD CICLI FALASCHI</v>
      </c>
      <c r="G11" s="65" t="s">
        <v>237</v>
      </c>
      <c r="H11" s="70" t="s">
        <v>263</v>
      </c>
      <c r="I11" s="63">
        <v>210473688</v>
      </c>
      <c r="M11" s="69" t="s">
        <v>238</v>
      </c>
      <c r="O11" s="94" t="s">
        <v>466</v>
      </c>
      <c r="P11" s="94">
        <f>VLOOKUP(E11,Società!A$2:G$9999,7,FALSE)</f>
        <v>0</v>
      </c>
      <c r="Q11" s="94">
        <f>VLOOKUP(E11,Società!A$2:H$9999,8,FALSE)</f>
        <v>0</v>
      </c>
    </row>
    <row r="12" spans="1:17">
      <c r="A12" s="66">
        <v>14</v>
      </c>
      <c r="B12" s="64" t="s">
        <v>481</v>
      </c>
      <c r="C12" s="60">
        <v>98</v>
      </c>
      <c r="D12" s="61" t="s">
        <v>829</v>
      </c>
      <c r="E12" s="59">
        <v>17</v>
      </c>
      <c r="F12" s="68" t="str">
        <f>VLOOKUP(E12,Società!A$2:B$9999,2,FALSE)</f>
        <v>AGLIANA CICLISMO U.S.D.</v>
      </c>
      <c r="G12" s="65" t="s">
        <v>237</v>
      </c>
      <c r="H12" s="70" t="s">
        <v>270</v>
      </c>
      <c r="I12" s="63">
        <v>210545890</v>
      </c>
      <c r="M12" s="69" t="s">
        <v>238</v>
      </c>
    </row>
    <row r="13" spans="1:17">
      <c r="A13" s="66">
        <v>15</v>
      </c>
      <c r="B13" s="64" t="s">
        <v>385</v>
      </c>
      <c r="C13" s="60">
        <v>92</v>
      </c>
      <c r="D13" s="61" t="s">
        <v>829</v>
      </c>
      <c r="F13" s="68" t="s">
        <v>386</v>
      </c>
      <c r="G13" s="65" t="s">
        <v>328</v>
      </c>
      <c r="I13" s="63" t="s">
        <v>485</v>
      </c>
    </row>
    <row r="14" spans="1:17">
      <c r="A14" s="66">
        <v>16</v>
      </c>
      <c r="B14" s="64" t="s">
        <v>492</v>
      </c>
      <c r="C14" s="60">
        <v>92</v>
      </c>
      <c r="D14" s="61" t="s">
        <v>829</v>
      </c>
      <c r="E14" s="59">
        <v>2</v>
      </c>
      <c r="F14" s="68" t="str">
        <f>VLOOKUP(E14,Società!A$2:B$9999,2,FALSE)</f>
        <v>NEW M T BIKE TEAM 2001 ASD</v>
      </c>
      <c r="G14" s="65" t="s">
        <v>237</v>
      </c>
      <c r="H14" s="70" t="s">
        <v>239</v>
      </c>
      <c r="I14" s="63">
        <v>210485792</v>
      </c>
      <c r="M14" s="69" t="s">
        <v>238</v>
      </c>
      <c r="O14" s="94" t="s">
        <v>493</v>
      </c>
      <c r="P14" s="94">
        <f>VLOOKUP(E14,Società!A$2:G$9999,7,FALSE)</f>
        <v>0</v>
      </c>
      <c r="Q14" s="94">
        <f>VLOOKUP(E14,Società!A$2:H$9999,8,FALSE)</f>
        <v>0</v>
      </c>
    </row>
    <row r="15" spans="1:17">
      <c r="A15" s="66">
        <v>18</v>
      </c>
      <c r="B15" s="64" t="s">
        <v>497</v>
      </c>
      <c r="C15" s="60">
        <v>90</v>
      </c>
      <c r="D15" s="61" t="s">
        <v>829</v>
      </c>
      <c r="E15" s="59">
        <v>8</v>
      </c>
      <c r="F15" s="68" t="str">
        <f>VLOOKUP(E15,Società!A$2:B$9999,2,FALSE)</f>
        <v>TEAM VALLONE CA</v>
      </c>
      <c r="G15" s="65" t="s">
        <v>237</v>
      </c>
      <c r="H15" s="70" t="s">
        <v>255</v>
      </c>
      <c r="I15" s="63">
        <v>210487659</v>
      </c>
      <c r="M15" s="69" t="s">
        <v>238</v>
      </c>
      <c r="O15" s="94" t="s">
        <v>498</v>
      </c>
      <c r="P15" s="94">
        <f>VLOOKUP(E15,Società!A$2:G$9999,7,FALSE)</f>
        <v>0</v>
      </c>
      <c r="Q15" s="94">
        <f>VLOOKUP(E15,Società!A$2:H$9999,8,FALSE)</f>
        <v>0</v>
      </c>
    </row>
    <row r="16" spans="1:17">
      <c r="A16" s="66">
        <v>19</v>
      </c>
      <c r="B16" s="64" t="s">
        <v>265</v>
      </c>
      <c r="C16" s="60">
        <v>99</v>
      </c>
      <c r="D16" s="61" t="s">
        <v>829</v>
      </c>
      <c r="E16" s="59">
        <v>4</v>
      </c>
      <c r="F16" s="68" t="str">
        <f>VLOOKUP(E16,Società!A$2:B$9999,2,FALSE)</f>
        <v>ASD CICLI FALASCHI</v>
      </c>
      <c r="G16" s="65" t="s">
        <v>237</v>
      </c>
      <c r="H16" s="70" t="s">
        <v>263</v>
      </c>
      <c r="I16" s="63">
        <v>210473675</v>
      </c>
      <c r="M16" s="69" t="s">
        <v>238</v>
      </c>
      <c r="O16" s="94" t="s">
        <v>515</v>
      </c>
      <c r="P16" s="94">
        <f>VLOOKUP(E16,Società!A$2:G$9999,7,FALSE)</f>
        <v>0</v>
      </c>
      <c r="Q16" s="94">
        <f>VLOOKUP(E16,Società!A$2:H$9999,8,FALSE)</f>
        <v>0</v>
      </c>
    </row>
    <row r="17" spans="1:17">
      <c r="A17" s="66">
        <v>20</v>
      </c>
      <c r="B17" s="64" t="s">
        <v>272</v>
      </c>
      <c r="C17" s="60">
        <v>90</v>
      </c>
      <c r="D17" s="61" t="s">
        <v>829</v>
      </c>
      <c r="F17" s="68" t="s">
        <v>264</v>
      </c>
      <c r="G17" s="65" t="s">
        <v>237</v>
      </c>
      <c r="H17" s="70" t="s">
        <v>268</v>
      </c>
      <c r="I17" s="63">
        <v>210523086</v>
      </c>
      <c r="M17" s="69" t="s">
        <v>238</v>
      </c>
    </row>
    <row r="18" spans="1:17">
      <c r="A18" s="66">
        <v>21</v>
      </c>
      <c r="B18" s="64" t="s">
        <v>541</v>
      </c>
      <c r="C18" s="60">
        <v>92</v>
      </c>
      <c r="D18" s="61" t="s">
        <v>829</v>
      </c>
      <c r="F18" s="68" t="s">
        <v>542</v>
      </c>
      <c r="G18" s="65" t="s">
        <v>328</v>
      </c>
      <c r="I18" s="63" t="s">
        <v>543</v>
      </c>
    </row>
    <row r="19" spans="1:17">
      <c r="A19" s="66">
        <v>22</v>
      </c>
      <c r="B19" s="64" t="s">
        <v>549</v>
      </c>
      <c r="C19" s="60">
        <v>97</v>
      </c>
      <c r="D19" s="61" t="s">
        <v>829</v>
      </c>
      <c r="F19" s="68" t="s">
        <v>309</v>
      </c>
      <c r="G19" s="65" t="s">
        <v>237</v>
      </c>
      <c r="H19" s="70" t="s">
        <v>270</v>
      </c>
      <c r="I19" s="63">
        <v>210545892</v>
      </c>
      <c r="M19" s="69" t="s">
        <v>238</v>
      </c>
    </row>
    <row r="20" spans="1:17">
      <c r="A20" s="66">
        <v>23</v>
      </c>
      <c r="B20" s="64" t="s">
        <v>236</v>
      </c>
      <c r="C20" s="60">
        <v>87</v>
      </c>
      <c r="D20" s="61" t="s">
        <v>829</v>
      </c>
      <c r="E20" s="59">
        <v>30</v>
      </c>
      <c r="F20" s="68" t="str">
        <f>VLOOKUP(E20,Società!A$2:B$9999,2,FALSE)</f>
        <v>VITAM-IN CYCLING TEAM ASD</v>
      </c>
      <c r="G20" s="65" t="s">
        <v>237</v>
      </c>
      <c r="H20" s="70" t="s">
        <v>239</v>
      </c>
      <c r="I20" s="63">
        <v>210425094</v>
      </c>
      <c r="M20" s="69" t="s">
        <v>238</v>
      </c>
      <c r="O20" s="94" t="s">
        <v>568</v>
      </c>
      <c r="P20" s="94">
        <f>VLOOKUP(E20,Società!A$2:G$9999,7,FALSE)</f>
        <v>0</v>
      </c>
      <c r="Q20" s="94">
        <f>VLOOKUP(E20,Società!A$2:H$9999,8,FALSE)</f>
        <v>0</v>
      </c>
    </row>
    <row r="21" spans="1:17">
      <c r="A21" s="66">
        <v>24</v>
      </c>
      <c r="B21" s="64" t="s">
        <v>397</v>
      </c>
      <c r="C21" s="60">
        <v>89</v>
      </c>
      <c r="D21" s="61" t="s">
        <v>829</v>
      </c>
      <c r="F21" s="68" t="s">
        <v>398</v>
      </c>
      <c r="G21" s="65" t="s">
        <v>317</v>
      </c>
      <c r="I21" s="63">
        <v>8100465</v>
      </c>
    </row>
    <row r="22" spans="1:17">
      <c r="A22" s="66">
        <v>25</v>
      </c>
      <c r="B22" s="64" t="s">
        <v>571</v>
      </c>
      <c r="C22" s="60">
        <v>98</v>
      </c>
      <c r="D22" s="61" t="s">
        <v>829</v>
      </c>
      <c r="F22" s="68" t="s">
        <v>240</v>
      </c>
      <c r="G22" s="65" t="s">
        <v>237</v>
      </c>
      <c r="H22" s="70" t="s">
        <v>572</v>
      </c>
      <c r="I22" s="63">
        <v>210524025</v>
      </c>
      <c r="M22" s="69" t="s">
        <v>238</v>
      </c>
    </row>
    <row r="23" spans="1:17">
      <c r="A23" s="66">
        <v>26</v>
      </c>
      <c r="B23" s="64" t="s">
        <v>573</v>
      </c>
      <c r="C23" s="60">
        <v>87</v>
      </c>
      <c r="D23" s="61" t="s">
        <v>829</v>
      </c>
      <c r="E23" s="59">
        <v>31</v>
      </c>
      <c r="F23" s="68" t="str">
        <f>VLOOKUP(E23,Società!A$2:B$9999,2,FALSE)</f>
        <v>A.S.D. ROVETA BASTARDS</v>
      </c>
      <c r="G23" s="65" t="s">
        <v>237</v>
      </c>
      <c r="H23" s="70" t="s">
        <v>239</v>
      </c>
      <c r="I23" s="63">
        <v>210150930</v>
      </c>
      <c r="M23" s="69" t="s">
        <v>574</v>
      </c>
      <c r="O23" s="94" t="s">
        <v>575</v>
      </c>
      <c r="P23" s="94">
        <f>VLOOKUP(E23,Società!A$2:G$9999,7,FALSE)</f>
        <v>0</v>
      </c>
      <c r="Q23" s="94">
        <f>VLOOKUP(E23,Società!A$2:H$9999,8,FALSE)</f>
        <v>0</v>
      </c>
    </row>
    <row r="24" spans="1:17">
      <c r="A24" s="66">
        <v>27</v>
      </c>
      <c r="B24" s="64" t="s">
        <v>577</v>
      </c>
      <c r="C24" s="60">
        <v>95</v>
      </c>
      <c r="D24" s="61" t="s">
        <v>829</v>
      </c>
      <c r="F24" s="68" t="s">
        <v>400</v>
      </c>
      <c r="G24" s="65" t="s">
        <v>317</v>
      </c>
      <c r="I24" s="63">
        <v>8102251</v>
      </c>
    </row>
    <row r="25" spans="1:17">
      <c r="A25" s="66">
        <v>28</v>
      </c>
      <c r="B25" s="64" t="s">
        <v>402</v>
      </c>
      <c r="C25" s="60">
        <v>94</v>
      </c>
      <c r="D25" s="61" t="s">
        <v>829</v>
      </c>
      <c r="E25" s="59">
        <v>32</v>
      </c>
      <c r="F25" s="68" t="str">
        <f>VLOOKUP(E25,Società!A$2:B$9999,2,FALSE)</f>
        <v>A.S.D. IMOLA BIKE</v>
      </c>
      <c r="G25" s="65" t="s">
        <v>237</v>
      </c>
      <c r="H25" s="70" t="s">
        <v>403</v>
      </c>
      <c r="I25" s="63">
        <v>210484276</v>
      </c>
      <c r="M25" s="69" t="s">
        <v>238</v>
      </c>
      <c r="O25" s="94" t="s">
        <v>582</v>
      </c>
      <c r="P25" s="94">
        <f>VLOOKUP(E25,Società!A$2:G$9999,7,FALSE)</f>
        <v>0</v>
      </c>
      <c r="Q25" s="94">
        <f>VLOOKUP(E25,Società!A$2:H$9999,8,FALSE)</f>
        <v>0</v>
      </c>
    </row>
    <row r="26" spans="1:17">
      <c r="A26" s="66">
        <v>29</v>
      </c>
      <c r="B26" s="64" t="s">
        <v>595</v>
      </c>
      <c r="C26" s="60">
        <v>87</v>
      </c>
      <c r="D26" s="61" t="s">
        <v>829</v>
      </c>
      <c r="E26" s="59">
        <v>12</v>
      </c>
      <c r="F26" s="68" t="str">
        <f>VLOOKUP(E26,Società!A$2:B$9999,2,FALSE)</f>
        <v>CICLO TEAM S.GINESE</v>
      </c>
      <c r="G26" s="65" t="s">
        <v>237</v>
      </c>
      <c r="H26" s="70" t="s">
        <v>245</v>
      </c>
      <c r="I26" s="63">
        <v>210465261</v>
      </c>
      <c r="M26" s="69" t="s">
        <v>238</v>
      </c>
      <c r="O26" s="94" t="s">
        <v>596</v>
      </c>
      <c r="P26" s="94">
        <f>VLOOKUP(E26,Società!A$2:G$9999,7,FALSE)</f>
        <v>0</v>
      </c>
      <c r="Q26" s="94">
        <f>VLOOKUP(E26,Società!A$2:H$9999,8,FALSE)</f>
        <v>0</v>
      </c>
    </row>
    <row r="27" spans="1:17">
      <c r="A27" s="66">
        <v>30</v>
      </c>
      <c r="B27" s="64" t="s">
        <v>604</v>
      </c>
      <c r="C27" s="60">
        <v>95</v>
      </c>
      <c r="D27" s="61" t="s">
        <v>829</v>
      </c>
      <c r="E27" s="59">
        <v>32</v>
      </c>
      <c r="F27" s="68" t="str">
        <f>VLOOKUP(E27,Società!A$2:B$9999,2,FALSE)</f>
        <v>A.S.D. IMOLA BIKE</v>
      </c>
      <c r="G27" s="65" t="s">
        <v>237</v>
      </c>
      <c r="H27" s="70" t="s">
        <v>403</v>
      </c>
      <c r="I27" s="63">
        <v>210484293</v>
      </c>
      <c r="M27" s="69" t="s">
        <v>238</v>
      </c>
      <c r="O27" s="94" t="s">
        <v>605</v>
      </c>
      <c r="P27" s="94">
        <f>VLOOKUP(E27,Società!A$2:G$9999,7,FALSE)</f>
        <v>0</v>
      </c>
      <c r="Q27" s="94">
        <f>VLOOKUP(E27,Società!A$2:H$9999,8,FALSE)</f>
        <v>0</v>
      </c>
    </row>
    <row r="28" spans="1:17">
      <c r="A28" s="66">
        <v>31</v>
      </c>
      <c r="B28" s="64" t="s">
        <v>619</v>
      </c>
      <c r="C28" s="60">
        <v>91</v>
      </c>
      <c r="D28" s="61" t="s">
        <v>829</v>
      </c>
      <c r="E28" s="59">
        <v>3</v>
      </c>
      <c r="F28" s="68" t="str">
        <f>VLOOKUP(E28,Società!A$2:B$9999,2,FALSE)</f>
        <v>ASD. TUTTINSELLA</v>
      </c>
      <c r="G28" s="65" t="s">
        <v>237</v>
      </c>
      <c r="H28" s="70" t="s">
        <v>268</v>
      </c>
      <c r="I28" s="63">
        <v>210213330</v>
      </c>
      <c r="M28" s="69" t="s">
        <v>238</v>
      </c>
      <c r="O28" s="94" t="s">
        <v>620</v>
      </c>
      <c r="P28" s="94">
        <f>VLOOKUP(E28,Società!A$2:G$9999,7,FALSE)</f>
        <v>0</v>
      </c>
      <c r="Q28" s="94">
        <f>VLOOKUP(E28,Società!A$2:H$9999,8,FALSE)</f>
        <v>0</v>
      </c>
    </row>
    <row r="29" spans="1:17">
      <c r="A29" s="66">
        <v>32</v>
      </c>
      <c r="B29" s="64" t="s">
        <v>626</v>
      </c>
      <c r="C29" s="60">
        <v>97</v>
      </c>
      <c r="D29" s="61" t="s">
        <v>829</v>
      </c>
      <c r="E29" s="59">
        <v>38</v>
      </c>
      <c r="F29" s="68" t="str">
        <f>VLOOKUP(E29,Società!A$2:B$9999,2,FALSE)</f>
        <v>C.A. MONTEMURLO A.S.D.</v>
      </c>
      <c r="G29" s="65" t="s">
        <v>237</v>
      </c>
      <c r="H29" s="70" t="s">
        <v>313</v>
      </c>
      <c r="I29" s="63">
        <v>210503714</v>
      </c>
      <c r="M29" s="69" t="s">
        <v>238</v>
      </c>
      <c r="O29" s="94" t="s">
        <v>627</v>
      </c>
      <c r="P29" s="94">
        <f>VLOOKUP(E29,Società!A$2:G$9999,7,FALSE)</f>
        <v>0</v>
      </c>
      <c r="Q29" s="94">
        <f>VLOOKUP(E29,Società!A$2:H$9999,8,FALSE)</f>
        <v>0</v>
      </c>
    </row>
    <row r="30" spans="1:17">
      <c r="A30" s="66">
        <v>33</v>
      </c>
      <c r="B30" s="64" t="s">
        <v>304</v>
      </c>
      <c r="C30" s="60">
        <v>88</v>
      </c>
      <c r="D30" s="61" t="s">
        <v>829</v>
      </c>
      <c r="E30" s="59">
        <v>10</v>
      </c>
      <c r="F30" s="68" t="str">
        <f>VLOOKUP(E30,Società!A$2:B$9999,2,FALSE)</f>
        <v>TEAM STEFAN</v>
      </c>
      <c r="G30" s="65" t="s">
        <v>237</v>
      </c>
      <c r="H30" s="70" t="s">
        <v>245</v>
      </c>
      <c r="I30" s="63">
        <v>210460983</v>
      </c>
      <c r="M30" s="69" t="s">
        <v>238</v>
      </c>
      <c r="O30" s="94" t="s">
        <v>631</v>
      </c>
      <c r="P30" s="94">
        <f>VLOOKUP(E30,Società!A$2:G$9999,7,FALSE)</f>
        <v>0</v>
      </c>
      <c r="Q30" s="94">
        <f>VLOOKUP(E30,Società!A$2:H$9999,8,FALSE)</f>
        <v>0</v>
      </c>
    </row>
    <row r="31" spans="1:17">
      <c r="A31" s="66">
        <v>34</v>
      </c>
      <c r="B31" s="64" t="s">
        <v>640</v>
      </c>
      <c r="C31" s="60">
        <v>88</v>
      </c>
      <c r="D31" s="61" t="s">
        <v>829</v>
      </c>
      <c r="F31" s="68" t="s">
        <v>542</v>
      </c>
      <c r="G31" s="65" t="s">
        <v>328</v>
      </c>
      <c r="I31" s="63" t="s">
        <v>641</v>
      </c>
    </row>
    <row r="32" spans="1:17">
      <c r="A32" s="66">
        <v>35</v>
      </c>
      <c r="B32" s="64" t="s">
        <v>657</v>
      </c>
      <c r="C32" s="60">
        <v>94</v>
      </c>
      <c r="D32" s="61" t="s">
        <v>829</v>
      </c>
      <c r="F32" s="68" t="s">
        <v>547</v>
      </c>
      <c r="G32" s="65" t="s">
        <v>237</v>
      </c>
      <c r="I32" s="63">
        <v>210549072</v>
      </c>
      <c r="M32" s="69" t="s">
        <v>238</v>
      </c>
    </row>
    <row r="33" spans="1:17">
      <c r="A33" s="66">
        <v>36</v>
      </c>
      <c r="B33" s="64" t="s">
        <v>699</v>
      </c>
      <c r="C33" s="60">
        <v>92</v>
      </c>
      <c r="D33" s="61" t="s">
        <v>829</v>
      </c>
      <c r="E33" s="59">
        <v>45</v>
      </c>
      <c r="F33" s="68" t="str">
        <f>VLOOKUP(E33,Società!A$2:B$9999,2,FALSE)</f>
        <v>G.C CAMPI 04</v>
      </c>
      <c r="G33" s="65" t="s">
        <v>237</v>
      </c>
      <c r="H33" s="70" t="s">
        <v>239</v>
      </c>
      <c r="I33" s="63">
        <v>210126550</v>
      </c>
      <c r="M33" s="69" t="s">
        <v>238</v>
      </c>
      <c r="O33" s="94" t="s">
        <v>700</v>
      </c>
      <c r="P33" s="94">
        <f>VLOOKUP(E33,Società!A$2:G$9999,7,FALSE)</f>
        <v>0</v>
      </c>
      <c r="Q33" s="94">
        <f>VLOOKUP(E33,Società!A$2:H$9999,8,FALSE)</f>
        <v>0</v>
      </c>
    </row>
    <row r="34" spans="1:17">
      <c r="A34" s="66">
        <v>37</v>
      </c>
      <c r="B34" s="64" t="s">
        <v>703</v>
      </c>
      <c r="C34" s="60">
        <v>89</v>
      </c>
      <c r="D34" s="61" t="s">
        <v>829</v>
      </c>
      <c r="E34" s="59">
        <v>47</v>
      </c>
      <c r="F34" s="68" t="str">
        <f>VLOOKUP(E34,Società!A$2:B$9999,2,FALSE)</f>
        <v>DONKEY BIKE CLUB A.S.D.</v>
      </c>
      <c r="G34" s="65" t="s">
        <v>237</v>
      </c>
      <c r="H34" s="70" t="s">
        <v>320</v>
      </c>
      <c r="I34" s="63">
        <v>210503803</v>
      </c>
      <c r="M34" s="69" t="s">
        <v>238</v>
      </c>
      <c r="O34" s="94" t="s">
        <v>704</v>
      </c>
      <c r="P34" s="94">
        <f>VLOOKUP(E34,Società!A$2:G$9999,7,FALSE)</f>
        <v>0</v>
      </c>
      <c r="Q34" s="94">
        <f>VLOOKUP(E34,Società!A$2:H$9999,8,FALSE)</f>
        <v>0</v>
      </c>
    </row>
    <row r="35" spans="1:17">
      <c r="A35" s="66">
        <v>38</v>
      </c>
      <c r="B35" s="64" t="s">
        <v>709</v>
      </c>
      <c r="C35" s="60">
        <v>89</v>
      </c>
      <c r="D35" s="61" t="s">
        <v>829</v>
      </c>
      <c r="F35" s="68" t="s">
        <v>547</v>
      </c>
      <c r="H35" s="70" t="s">
        <v>263</v>
      </c>
      <c r="I35" s="63">
        <v>210549071</v>
      </c>
      <c r="M35" s="69" t="s">
        <v>238</v>
      </c>
    </row>
    <row r="36" spans="1:17">
      <c r="A36" s="66">
        <v>39</v>
      </c>
      <c r="B36" s="64" t="s">
        <v>715</v>
      </c>
      <c r="C36" s="60">
        <v>94</v>
      </c>
      <c r="D36" s="61" t="s">
        <v>829</v>
      </c>
      <c r="F36" s="68" t="s">
        <v>271</v>
      </c>
      <c r="G36" s="65" t="s">
        <v>237</v>
      </c>
      <c r="H36" s="70" t="s">
        <v>717</v>
      </c>
      <c r="I36" s="63">
        <v>219033432</v>
      </c>
      <c r="M36" s="69" t="s">
        <v>238</v>
      </c>
    </row>
    <row r="37" spans="1:17">
      <c r="A37" s="66">
        <v>40</v>
      </c>
      <c r="B37" s="64" t="s">
        <v>716</v>
      </c>
      <c r="C37" s="60">
        <v>1</v>
      </c>
      <c r="D37" s="61" t="s">
        <v>829</v>
      </c>
      <c r="F37" s="68" t="s">
        <v>271</v>
      </c>
      <c r="G37" s="65" t="s">
        <v>237</v>
      </c>
      <c r="H37" s="70" t="s">
        <v>717</v>
      </c>
      <c r="I37" s="63">
        <v>219033431</v>
      </c>
      <c r="M37" s="69" t="s">
        <v>238</v>
      </c>
    </row>
    <row r="38" spans="1:17">
      <c r="A38" s="66">
        <v>41</v>
      </c>
      <c r="B38" s="64" t="s">
        <v>718</v>
      </c>
      <c r="C38" s="60">
        <v>89</v>
      </c>
      <c r="D38" s="61" t="s">
        <v>829</v>
      </c>
      <c r="E38" s="59">
        <v>48</v>
      </c>
      <c r="F38" s="68" t="str">
        <f>VLOOKUP(E38,Società!A$2:B$9999,2,FALSE)</f>
        <v>VELO CLUB VALENZATICO</v>
      </c>
      <c r="G38" s="65" t="s">
        <v>237</v>
      </c>
      <c r="H38" s="70" t="s">
        <v>270</v>
      </c>
      <c r="I38" s="63">
        <v>210464364</v>
      </c>
      <c r="M38" s="69" t="s">
        <v>238</v>
      </c>
      <c r="O38" s="94" t="s">
        <v>719</v>
      </c>
      <c r="P38" s="94">
        <f>VLOOKUP(E38,Società!A$2:G$9999,7,FALSE)</f>
        <v>0</v>
      </c>
      <c r="Q38" s="94">
        <f>VLOOKUP(E38,Società!A$2:H$9999,8,FALSE)</f>
        <v>0</v>
      </c>
    </row>
    <row r="39" spans="1:17">
      <c r="A39" s="66">
        <v>42</v>
      </c>
      <c r="B39" s="64" t="s">
        <v>721</v>
      </c>
      <c r="C39" s="60">
        <v>87</v>
      </c>
      <c r="D39" s="61" t="s">
        <v>829</v>
      </c>
      <c r="E39" s="59">
        <v>52</v>
      </c>
      <c r="F39" s="68" t="str">
        <f>VLOOKUP(E39,Società!A$2:B$9999,2,FALSE)</f>
        <v>SC VILLAFRANCA</v>
      </c>
      <c r="G39" s="65" t="s">
        <v>328</v>
      </c>
      <c r="I39" s="63" t="s">
        <v>725</v>
      </c>
      <c r="P39" s="94">
        <f>VLOOKUP(E39,Società!A$2:G$9999,7,FALSE)</f>
        <v>0</v>
      </c>
      <c r="Q39" s="94">
        <f>VLOOKUP(E39,Società!A$2:H$9999,8,FALSE)</f>
        <v>0</v>
      </c>
    </row>
    <row r="40" spans="1:17">
      <c r="A40" s="66">
        <v>43</v>
      </c>
      <c r="B40" s="64" t="s">
        <v>722</v>
      </c>
      <c r="C40" s="60">
        <v>91</v>
      </c>
      <c r="D40" s="61" t="s">
        <v>829</v>
      </c>
      <c r="E40" s="59">
        <v>52</v>
      </c>
      <c r="F40" s="68" t="str">
        <f>VLOOKUP(E40,Società!A$2:B$9999,2,FALSE)</f>
        <v>SC VILLAFRANCA</v>
      </c>
      <c r="G40" s="65" t="s">
        <v>328</v>
      </c>
      <c r="I40" s="63" t="s">
        <v>724</v>
      </c>
      <c r="P40" s="94">
        <f>VLOOKUP(E40,Società!A$2:G$9999,7,FALSE)</f>
        <v>0</v>
      </c>
      <c r="Q40" s="94">
        <f>VLOOKUP(E40,Società!A$2:H$9999,8,FALSE)</f>
        <v>0</v>
      </c>
    </row>
    <row r="41" spans="1:17">
      <c r="A41" s="66">
        <v>44</v>
      </c>
      <c r="B41" s="64" t="s">
        <v>726</v>
      </c>
      <c r="C41" s="60">
        <v>90</v>
      </c>
      <c r="D41" s="61" t="s">
        <v>829</v>
      </c>
    </row>
    <row r="42" spans="1:17">
      <c r="A42" s="66">
        <v>45</v>
      </c>
      <c r="B42" s="64" t="s">
        <v>727</v>
      </c>
      <c r="C42" s="60">
        <v>98</v>
      </c>
      <c r="D42" s="61" t="s">
        <v>829</v>
      </c>
    </row>
    <row r="43" spans="1:17">
      <c r="A43" s="66">
        <v>46</v>
      </c>
      <c r="B43" s="64" t="s">
        <v>728</v>
      </c>
      <c r="C43" s="60">
        <v>95</v>
      </c>
      <c r="D43" s="61" t="s">
        <v>829</v>
      </c>
    </row>
    <row r="44" spans="1:17">
      <c r="A44" s="66">
        <v>48</v>
      </c>
      <c r="B44" s="64" t="s">
        <v>766</v>
      </c>
      <c r="C44" s="60">
        <v>1</v>
      </c>
      <c r="D44" s="61" t="s">
        <v>829</v>
      </c>
      <c r="E44" s="59">
        <v>53</v>
      </c>
      <c r="F44" s="68" t="str">
        <f>VLOOKUP(E44,Società!A$2:B$9999,2,FALSE)</f>
        <v>BIKEOFTIME</v>
      </c>
      <c r="G44" s="65" t="s">
        <v>460</v>
      </c>
      <c r="P44" s="94">
        <f>VLOOKUP(E44,Società!A$2:G$9999,7,FALSE)</f>
        <v>0</v>
      </c>
      <c r="Q44" s="94">
        <f>VLOOKUP(E44,Società!A$2:H$9999,8,FALSE)</f>
        <v>0</v>
      </c>
    </row>
    <row r="45" spans="1:17">
      <c r="A45" s="66">
        <v>49</v>
      </c>
      <c r="B45" s="64" t="s">
        <v>776</v>
      </c>
      <c r="C45" s="60">
        <v>93</v>
      </c>
      <c r="D45" s="61" t="s">
        <v>829</v>
      </c>
      <c r="E45" s="59">
        <v>53</v>
      </c>
      <c r="F45" s="68" t="str">
        <f>VLOOKUP(E45,Società!A$2:B$9999,2,FALSE)</f>
        <v>BIKEOFTIME</v>
      </c>
      <c r="G45" s="65" t="s">
        <v>237</v>
      </c>
      <c r="I45" s="63">
        <v>210323237</v>
      </c>
      <c r="P45" s="94">
        <f>VLOOKUP(E45,Società!A$2:G$9999,7,FALSE)</f>
        <v>0</v>
      </c>
      <c r="Q45" s="94">
        <f>VLOOKUP(E45,Società!A$2:H$9999,8,FALSE)</f>
        <v>0</v>
      </c>
    </row>
    <row r="46" spans="1:17">
      <c r="A46" s="66">
        <v>50</v>
      </c>
      <c r="B46" s="64" t="s">
        <v>786</v>
      </c>
      <c r="C46" s="60">
        <v>98</v>
      </c>
      <c r="D46" s="61" t="s">
        <v>829</v>
      </c>
      <c r="E46" s="59">
        <v>53</v>
      </c>
      <c r="F46" s="68" t="str">
        <f>VLOOKUP(E46,Società!A$2:B$9999,2,FALSE)</f>
        <v>BIKEOFTIME</v>
      </c>
      <c r="P46" s="94">
        <f>VLOOKUP(E46,Società!A$2:G$9999,7,FALSE)</f>
        <v>0</v>
      </c>
      <c r="Q46" s="94">
        <f>VLOOKUP(E46,Società!A$2:H$9999,8,FALSE)</f>
        <v>0</v>
      </c>
    </row>
    <row r="47" spans="1:17">
      <c r="A47" s="66">
        <v>113</v>
      </c>
      <c r="B47" s="64" t="s">
        <v>804</v>
      </c>
      <c r="C47" s="60">
        <v>89</v>
      </c>
      <c r="D47" s="61" t="s">
        <v>829</v>
      </c>
      <c r="E47" s="59">
        <v>61</v>
      </c>
      <c r="F47" s="68" t="str">
        <f>VLOOKUP(E47,Società!A$2:B$9999,2,FALSE)</f>
        <v>IRONTEAM A.S.D.</v>
      </c>
      <c r="G47" s="65" t="s">
        <v>237</v>
      </c>
      <c r="P47" s="94">
        <f>VLOOKUP(E47,Società!A$2:G$9999,7,FALSE)</f>
        <v>0</v>
      </c>
      <c r="Q47" s="94">
        <f>VLOOKUP(E47,Società!A$2:H$9999,8,FALSE)</f>
        <v>0</v>
      </c>
    </row>
    <row r="48" spans="1:17">
      <c r="A48" s="66">
        <v>51</v>
      </c>
      <c r="B48" s="64" t="s">
        <v>820</v>
      </c>
      <c r="C48" s="60">
        <v>1</v>
      </c>
      <c r="D48" s="61" t="s">
        <v>829</v>
      </c>
      <c r="E48" s="59">
        <v>66</v>
      </c>
      <c r="F48" s="68" t="str">
        <f>VLOOKUP(E48,Società!A$2:B$9999,2,FALSE)</f>
        <v>A.S.D. GENETIK CYCLING TEAM</v>
      </c>
      <c r="G48" s="65" t="s">
        <v>317</v>
      </c>
      <c r="P48" s="94">
        <f>VLOOKUP(E48,Società!A$2:G$9999,7,FALSE)</f>
        <v>0</v>
      </c>
      <c r="Q48" s="94">
        <f>VLOOKUP(E48,Società!A$2:H$9999,8,FALSE)</f>
        <v>0</v>
      </c>
    </row>
    <row r="49" spans="1:17">
      <c r="A49" s="66">
        <v>52</v>
      </c>
      <c r="B49" s="64" t="s">
        <v>821</v>
      </c>
      <c r="C49" s="60">
        <v>90</v>
      </c>
      <c r="D49" s="61" t="s">
        <v>829</v>
      </c>
      <c r="E49" s="59">
        <v>66</v>
      </c>
      <c r="F49" s="68" t="str">
        <f>VLOOKUP(E49,Società!A$2:B$9999,2,FALSE)</f>
        <v>A.S.D. GENETIK CYCLING TEAM</v>
      </c>
      <c r="G49" s="65" t="s">
        <v>317</v>
      </c>
      <c r="P49" s="94">
        <f>VLOOKUP(E49,Società!A$2:G$9999,7,FALSE)</f>
        <v>0</v>
      </c>
      <c r="Q49" s="94">
        <f>VLOOKUP(E49,Società!A$2:H$9999,8,FALSE)</f>
        <v>0</v>
      </c>
    </row>
    <row r="50" spans="1:17">
      <c r="A50" s="66">
        <v>82</v>
      </c>
      <c r="B50" s="64" t="s">
        <v>447</v>
      </c>
      <c r="C50" s="60">
        <v>85</v>
      </c>
      <c r="D50" s="61" t="s">
        <v>212</v>
      </c>
      <c r="F50" s="68" t="s">
        <v>277</v>
      </c>
      <c r="G50" s="65" t="s">
        <v>237</v>
      </c>
      <c r="H50" s="70" t="s">
        <v>448</v>
      </c>
      <c r="I50" s="63">
        <v>210549098</v>
      </c>
      <c r="M50" s="69" t="s">
        <v>238</v>
      </c>
    </row>
    <row r="51" spans="1:17">
      <c r="A51" s="66">
        <v>84</v>
      </c>
      <c r="B51" s="64" t="s">
        <v>269</v>
      </c>
      <c r="C51" s="60">
        <v>85</v>
      </c>
      <c r="D51" s="61" t="s">
        <v>212</v>
      </c>
      <c r="E51" s="59">
        <v>13</v>
      </c>
      <c r="F51" s="68" t="str">
        <f>VLOOKUP(E51,Società!A$2:B$9999,2,FALSE)</f>
        <v>ANGOLO DEL PIRATA A.S.D.</v>
      </c>
      <c r="G51" s="65" t="s">
        <v>237</v>
      </c>
      <c r="H51" s="70" t="s">
        <v>270</v>
      </c>
      <c r="I51" s="63">
        <v>219016692</v>
      </c>
      <c r="M51" s="69" t="s">
        <v>238</v>
      </c>
      <c r="O51" s="94" t="s">
        <v>456</v>
      </c>
      <c r="P51" s="94">
        <f>VLOOKUP(E51,Società!A$2:G$9999,7,FALSE)</f>
        <v>0</v>
      </c>
      <c r="Q51" s="94">
        <f>VLOOKUP(E51,Società!A$2:H$9999,8,FALSE)</f>
        <v>0</v>
      </c>
    </row>
    <row r="52" spans="1:17">
      <c r="A52" s="66">
        <v>86</v>
      </c>
      <c r="B52" s="64" t="s">
        <v>462</v>
      </c>
      <c r="C52" s="60">
        <v>82</v>
      </c>
      <c r="D52" s="61" t="s">
        <v>212</v>
      </c>
      <c r="E52" s="59">
        <v>6</v>
      </c>
      <c r="F52" s="68" t="str">
        <f>VLOOKUP(E52,Società!A$2:B$9999,2,FALSE)</f>
        <v>ONTRAINO GS</v>
      </c>
      <c r="G52" s="65" t="s">
        <v>237</v>
      </c>
      <c r="H52" s="70" t="s">
        <v>268</v>
      </c>
      <c r="I52" s="63">
        <v>210462237</v>
      </c>
      <c r="M52" s="69" t="s">
        <v>238</v>
      </c>
      <c r="O52" s="94" t="s">
        <v>463</v>
      </c>
      <c r="P52" s="94">
        <f>VLOOKUP(E52,Società!A$2:G$9999,7,FALSE)</f>
        <v>0</v>
      </c>
      <c r="Q52" s="94">
        <f>VLOOKUP(E52,Società!A$2:H$9999,8,FALSE)</f>
        <v>0</v>
      </c>
    </row>
    <row r="53" spans="1:17">
      <c r="A53" s="66">
        <v>87</v>
      </c>
      <c r="B53" s="64" t="s">
        <v>345</v>
      </c>
      <c r="C53" s="60">
        <v>84</v>
      </c>
      <c r="D53" s="61" t="s">
        <v>212</v>
      </c>
      <c r="E53" s="59">
        <v>2</v>
      </c>
      <c r="F53" s="68" t="str">
        <f>VLOOKUP(E53,Società!A$2:B$9999,2,FALSE)</f>
        <v>NEW M T BIKE TEAM 2001 ASD</v>
      </c>
      <c r="G53" s="65" t="s">
        <v>237</v>
      </c>
      <c r="H53" s="70" t="s">
        <v>239</v>
      </c>
      <c r="I53" s="63">
        <v>210485796</v>
      </c>
      <c r="M53" s="69" t="s">
        <v>238</v>
      </c>
      <c r="O53" s="94" t="s">
        <v>464</v>
      </c>
      <c r="P53" s="94">
        <f>VLOOKUP(E53,Società!A$2:G$9999,7,FALSE)</f>
        <v>0</v>
      </c>
      <c r="Q53" s="94">
        <f>VLOOKUP(E53,Società!A$2:H$9999,8,FALSE)</f>
        <v>0</v>
      </c>
    </row>
    <row r="54" spans="1:17">
      <c r="A54" s="66">
        <v>88</v>
      </c>
      <c r="B54" s="64" t="s">
        <v>476</v>
      </c>
      <c r="C54" s="60">
        <v>85</v>
      </c>
      <c r="D54" s="61" t="s">
        <v>212</v>
      </c>
      <c r="E54" s="59">
        <v>17</v>
      </c>
      <c r="F54" s="68" t="str">
        <f>VLOOKUP(E54,Società!A$2:B$9999,2,FALSE)</f>
        <v>AGLIANA CICLISMO U.S.D.</v>
      </c>
      <c r="G54" s="65" t="s">
        <v>237</v>
      </c>
      <c r="H54" s="70" t="s">
        <v>270</v>
      </c>
      <c r="I54" s="63">
        <v>210511648</v>
      </c>
      <c r="M54" s="69" t="s">
        <v>238</v>
      </c>
      <c r="O54" s="94" t="s">
        <v>477</v>
      </c>
      <c r="P54" s="94">
        <f>VLOOKUP(E54,Società!A$2:G$9999,7,FALSE)</f>
        <v>0</v>
      </c>
      <c r="Q54" s="94">
        <f>VLOOKUP(E54,Società!A$2:H$9999,8,FALSE)</f>
        <v>0</v>
      </c>
    </row>
    <row r="55" spans="1:17">
      <c r="A55" s="66">
        <v>89</v>
      </c>
      <c r="B55" s="64" t="s">
        <v>308</v>
      </c>
      <c r="C55" s="60">
        <v>86</v>
      </c>
      <c r="D55" s="61" t="s">
        <v>212</v>
      </c>
      <c r="E55" s="59">
        <v>17</v>
      </c>
      <c r="F55" s="68" t="str">
        <f>VLOOKUP(E55,Società!A$2:B$9999,2,FALSE)</f>
        <v>AGLIANA CICLISMO U.S.D.</v>
      </c>
      <c r="G55" s="65" t="s">
        <v>237</v>
      </c>
      <c r="H55" s="70" t="s">
        <v>270</v>
      </c>
      <c r="I55" s="63">
        <v>210485054</v>
      </c>
      <c r="M55" s="69" t="s">
        <v>238</v>
      </c>
      <c r="O55" s="94" t="s">
        <v>478</v>
      </c>
      <c r="P55" s="94">
        <f>VLOOKUP(E55,Società!A$2:G$9999,7,FALSE)</f>
        <v>0</v>
      </c>
      <c r="Q55" s="94">
        <f>VLOOKUP(E55,Società!A$2:H$9999,8,FALSE)</f>
        <v>0</v>
      </c>
    </row>
    <row r="56" spans="1:17">
      <c r="A56" s="66">
        <v>90</v>
      </c>
      <c r="B56" s="64" t="s">
        <v>343</v>
      </c>
      <c r="C56" s="60">
        <v>85</v>
      </c>
      <c r="D56" s="61" t="s">
        <v>212</v>
      </c>
      <c r="E56" s="59">
        <v>2</v>
      </c>
      <c r="F56" s="68" t="str">
        <f>VLOOKUP(E56,Società!A$2:B$9999,2,FALSE)</f>
        <v>NEW M T BIKE TEAM 2001 ASD</v>
      </c>
      <c r="G56" s="65" t="s">
        <v>237</v>
      </c>
      <c r="H56" s="70" t="s">
        <v>239</v>
      </c>
      <c r="I56" s="63">
        <v>210485797</v>
      </c>
      <c r="M56" s="69" t="s">
        <v>238</v>
      </c>
      <c r="O56" s="94" t="s">
        <v>494</v>
      </c>
      <c r="P56" s="94">
        <f>VLOOKUP(E56,Società!A$2:G$9999,7,FALSE)</f>
        <v>0</v>
      </c>
      <c r="Q56" s="94">
        <f>VLOOKUP(E56,Società!A$2:H$9999,8,FALSE)</f>
        <v>0</v>
      </c>
    </row>
    <row r="57" spans="1:17">
      <c r="A57" s="66">
        <v>91</v>
      </c>
      <c r="B57" s="64" t="s">
        <v>380</v>
      </c>
      <c r="C57" s="60">
        <v>83</v>
      </c>
      <c r="D57" s="61" t="s">
        <v>212</v>
      </c>
      <c r="E57" s="59">
        <v>6</v>
      </c>
      <c r="F57" s="68" t="str">
        <f>VLOOKUP(E57,Società!A$2:B$9999,2,FALSE)</f>
        <v>ONTRAINO GS</v>
      </c>
      <c r="G57" s="65" t="s">
        <v>237</v>
      </c>
      <c r="H57" s="70" t="s">
        <v>268</v>
      </c>
      <c r="I57" s="63">
        <v>210462252</v>
      </c>
      <c r="M57" s="69" t="s">
        <v>238</v>
      </c>
      <c r="O57" s="94" t="s">
        <v>516</v>
      </c>
      <c r="P57" s="94">
        <f>VLOOKUP(E57,Società!A$2:G$9999,7,FALSE)</f>
        <v>0</v>
      </c>
      <c r="Q57" s="94">
        <f>VLOOKUP(E57,Società!A$2:H$9999,8,FALSE)</f>
        <v>0</v>
      </c>
    </row>
    <row r="58" spans="1:17">
      <c r="A58" s="66">
        <v>92</v>
      </c>
      <c r="B58" s="64" t="s">
        <v>550</v>
      </c>
      <c r="C58" s="60">
        <v>84</v>
      </c>
      <c r="D58" s="61" t="s">
        <v>212</v>
      </c>
      <c r="E58" s="59">
        <v>25</v>
      </c>
      <c r="F58" s="68" t="str">
        <f>VLOOKUP(E58,Società!A$2:B$9999,2,FALSE)</f>
        <v>TEAM GIOVANNELLI A.S.D.</v>
      </c>
      <c r="G58" s="65" t="s">
        <v>237</v>
      </c>
      <c r="H58" s="70" t="s">
        <v>270</v>
      </c>
      <c r="I58" s="63">
        <v>210511663</v>
      </c>
      <c r="M58" s="69" t="s">
        <v>238</v>
      </c>
      <c r="O58" s="94" t="s">
        <v>551</v>
      </c>
      <c r="P58" s="94">
        <f>VLOOKUP(E58,Società!A$2:G$9999,7,FALSE)</f>
        <v>0</v>
      </c>
      <c r="Q58" s="94">
        <f>VLOOKUP(E58,Società!A$2:H$9999,8,FALSE)</f>
        <v>0</v>
      </c>
    </row>
    <row r="59" spans="1:17">
      <c r="A59" s="66">
        <v>93</v>
      </c>
      <c r="B59" s="64" t="s">
        <v>557</v>
      </c>
      <c r="C59" s="60">
        <v>82</v>
      </c>
      <c r="D59" s="61" t="s">
        <v>212</v>
      </c>
      <c r="F59" s="68" t="s">
        <v>558</v>
      </c>
      <c r="G59" s="65" t="s">
        <v>328</v>
      </c>
      <c r="I59" s="63" t="s">
        <v>559</v>
      </c>
    </row>
    <row r="60" spans="1:17">
      <c r="A60" s="66">
        <v>94</v>
      </c>
      <c r="B60" s="64" t="s">
        <v>597</v>
      </c>
      <c r="C60" s="60">
        <v>82</v>
      </c>
      <c r="D60" s="61" t="s">
        <v>212</v>
      </c>
      <c r="E60" s="59">
        <v>36</v>
      </c>
      <c r="F60" s="68" t="str">
        <f>VLOOKUP(E60,Società!A$2:B$9999,2,FALSE)</f>
        <v>A.S.D. QUARRATA BIKE</v>
      </c>
      <c r="G60" s="65" t="s">
        <v>237</v>
      </c>
      <c r="H60" s="70" t="s">
        <v>270</v>
      </c>
      <c r="I60" s="63">
        <v>210450739</v>
      </c>
      <c r="M60" s="69" t="s">
        <v>238</v>
      </c>
      <c r="O60" s="94" t="s">
        <v>598</v>
      </c>
      <c r="P60" s="94">
        <f>VLOOKUP(E60,Società!A$2:G$9999,7,FALSE)</f>
        <v>0</v>
      </c>
      <c r="Q60" s="94">
        <f>VLOOKUP(E60,Società!A$2:H$9999,8,FALSE)</f>
        <v>0</v>
      </c>
    </row>
    <row r="61" spans="1:17">
      <c r="A61" s="66">
        <v>95</v>
      </c>
      <c r="B61" s="64" t="s">
        <v>405</v>
      </c>
      <c r="C61" s="60">
        <v>82</v>
      </c>
      <c r="D61" s="61" t="s">
        <v>212</v>
      </c>
      <c r="E61" s="59">
        <v>32</v>
      </c>
      <c r="F61" s="68" t="str">
        <f>VLOOKUP(E61,Società!A$2:B$9999,2,FALSE)</f>
        <v>A.S.D. IMOLA BIKE</v>
      </c>
      <c r="G61" s="65" t="s">
        <v>237</v>
      </c>
      <c r="H61" s="70" t="s">
        <v>403</v>
      </c>
      <c r="I61" s="63">
        <v>210484266</v>
      </c>
      <c r="M61" s="69" t="s">
        <v>238</v>
      </c>
      <c r="O61" s="94" t="s">
        <v>601</v>
      </c>
      <c r="P61" s="94">
        <f>VLOOKUP(E61,Società!A$2:G$9999,7,FALSE)</f>
        <v>0</v>
      </c>
      <c r="Q61" s="94">
        <f>VLOOKUP(E61,Società!A$2:H$9999,8,FALSE)</f>
        <v>0</v>
      </c>
    </row>
    <row r="62" spans="1:17">
      <c r="A62" s="66">
        <v>109</v>
      </c>
      <c r="B62" s="64" t="s">
        <v>602</v>
      </c>
      <c r="C62" s="60">
        <v>82</v>
      </c>
      <c r="D62" s="61" t="s">
        <v>212</v>
      </c>
      <c r="E62" s="59">
        <v>32</v>
      </c>
      <c r="F62" s="68" t="str">
        <f>VLOOKUP(E62,Società!A$2:B$9999,2,FALSE)</f>
        <v>A.S.D. IMOLA BIKE</v>
      </c>
      <c r="G62" s="65" t="s">
        <v>237</v>
      </c>
      <c r="H62" s="70" t="s">
        <v>403</v>
      </c>
      <c r="I62" s="63">
        <v>210500348</v>
      </c>
      <c r="M62" s="69" t="s">
        <v>238</v>
      </c>
      <c r="O62" s="94" t="s">
        <v>603</v>
      </c>
      <c r="P62" s="94">
        <f>VLOOKUP(E62,Società!A$2:G$9999,7,FALSE)</f>
        <v>0</v>
      </c>
      <c r="Q62" s="94">
        <f>VLOOKUP(E62,Società!A$2:H$9999,8,FALSE)</f>
        <v>0</v>
      </c>
    </row>
    <row r="63" spans="1:17">
      <c r="A63" s="66">
        <v>96</v>
      </c>
      <c r="B63" s="64" t="s">
        <v>336</v>
      </c>
      <c r="C63" s="60">
        <v>82</v>
      </c>
      <c r="D63" s="61" t="s">
        <v>212</v>
      </c>
      <c r="F63" s="68" t="s">
        <v>542</v>
      </c>
      <c r="G63" s="65" t="s">
        <v>328</v>
      </c>
      <c r="I63" s="63" t="s">
        <v>606</v>
      </c>
    </row>
    <row r="64" spans="1:17">
      <c r="A64" s="66">
        <v>97</v>
      </c>
      <c r="B64" s="64" t="s">
        <v>415</v>
      </c>
      <c r="C64" s="60">
        <v>86</v>
      </c>
      <c r="D64" s="61" t="s">
        <v>212</v>
      </c>
      <c r="F64" s="68" t="s">
        <v>398</v>
      </c>
      <c r="G64" s="65" t="s">
        <v>613</v>
      </c>
      <c r="I64" s="63">
        <v>8100455</v>
      </c>
    </row>
    <row r="65" spans="1:17">
      <c r="A65" s="66">
        <v>98</v>
      </c>
      <c r="B65" s="64" t="s">
        <v>616</v>
      </c>
      <c r="C65" s="60">
        <v>84</v>
      </c>
      <c r="D65" s="61" t="s">
        <v>212</v>
      </c>
      <c r="E65" s="59">
        <v>37</v>
      </c>
      <c r="F65" s="68" t="str">
        <f>VLOOKUP(E65,Società!A$2:B$9999,2,FALSE)</f>
        <v>TEAM PARKPRE</v>
      </c>
      <c r="G65" s="65" t="s">
        <v>237</v>
      </c>
      <c r="H65" s="70" t="s">
        <v>341</v>
      </c>
      <c r="I65" s="63">
        <v>210479303</v>
      </c>
      <c r="M65" s="69" t="s">
        <v>238</v>
      </c>
      <c r="O65" s="94" t="s">
        <v>617</v>
      </c>
      <c r="P65" s="94">
        <f>VLOOKUP(E65,Società!A$2:G$9999,7,FALSE)</f>
        <v>0</v>
      </c>
      <c r="Q65" s="94">
        <f>VLOOKUP(E65,Società!A$2:H$9999,8,FALSE)</f>
        <v>0</v>
      </c>
    </row>
    <row r="66" spans="1:17">
      <c r="A66" s="66">
        <v>99</v>
      </c>
      <c r="B66" s="64" t="s">
        <v>663</v>
      </c>
      <c r="C66" s="60">
        <v>84</v>
      </c>
      <c r="D66" s="61" t="s">
        <v>212</v>
      </c>
      <c r="E66" s="59">
        <v>35</v>
      </c>
      <c r="F66" s="68" t="str">
        <f>VLOOKUP(E66,Società!A$2:B$9999,2,FALSE)</f>
        <v>A.S.D. TEAM CICLOWATT</v>
      </c>
      <c r="G66" s="65" t="s">
        <v>237</v>
      </c>
      <c r="H66" s="70" t="s">
        <v>320</v>
      </c>
      <c r="I66" s="63">
        <v>210431489</v>
      </c>
      <c r="M66" s="69" t="s">
        <v>238</v>
      </c>
      <c r="O66" s="94" t="s">
        <v>664</v>
      </c>
      <c r="P66" s="94">
        <f>VLOOKUP(E66,Società!A$2:G$9999,7,FALSE)</f>
        <v>0</v>
      </c>
      <c r="Q66" s="94">
        <f>VLOOKUP(E66,Società!A$2:H$9999,8,FALSE)</f>
        <v>0</v>
      </c>
    </row>
    <row r="67" spans="1:17">
      <c r="A67" s="66">
        <v>101</v>
      </c>
      <c r="B67" s="64" t="s">
        <v>352</v>
      </c>
      <c r="C67" s="60">
        <v>83</v>
      </c>
      <c r="D67" s="61" t="s">
        <v>212</v>
      </c>
      <c r="E67" s="59">
        <v>44</v>
      </c>
      <c r="F67" s="68" t="str">
        <f>VLOOKUP(E67,Società!A$2:B$9999,2,FALSE)</f>
        <v>ASD VIA ELISA</v>
      </c>
      <c r="G67" s="65" t="s">
        <v>237</v>
      </c>
      <c r="H67" s="70" t="s">
        <v>245</v>
      </c>
      <c r="I67" s="63">
        <v>210480560</v>
      </c>
      <c r="M67" s="69" t="s">
        <v>238</v>
      </c>
      <c r="O67" s="94" t="s">
        <v>684</v>
      </c>
      <c r="P67" s="94">
        <f>VLOOKUP(E67,Società!A$2:G$9999,7,FALSE)</f>
        <v>0</v>
      </c>
      <c r="Q67" s="94">
        <f>VLOOKUP(E67,Società!A$2:H$9999,8,FALSE)</f>
        <v>0</v>
      </c>
    </row>
    <row r="68" spans="1:17">
      <c r="A68" s="66">
        <v>102</v>
      </c>
      <c r="B68" s="64" t="s">
        <v>353</v>
      </c>
      <c r="C68" s="60">
        <v>82</v>
      </c>
      <c r="D68" s="61" t="s">
        <v>212</v>
      </c>
      <c r="E68" s="59">
        <v>44</v>
      </c>
      <c r="F68" s="68" t="str">
        <f>VLOOKUP(E68,Società!A$2:B$9999,2,FALSE)</f>
        <v>ASD VIA ELISA</v>
      </c>
      <c r="G68" s="65" t="s">
        <v>237</v>
      </c>
      <c r="H68" s="70" t="s">
        <v>245</v>
      </c>
      <c r="I68" s="63">
        <v>210480571</v>
      </c>
      <c r="M68" s="69" t="s">
        <v>238</v>
      </c>
      <c r="O68" s="94" t="s">
        <v>685</v>
      </c>
      <c r="P68" s="94">
        <f>VLOOKUP(E68,Società!A$2:G$9999,7,FALSE)</f>
        <v>0</v>
      </c>
      <c r="Q68" s="94">
        <f>VLOOKUP(E68,Società!A$2:H$9999,8,FALSE)</f>
        <v>0</v>
      </c>
    </row>
    <row r="69" spans="1:17">
      <c r="A69" s="66">
        <v>103</v>
      </c>
      <c r="B69" s="64" t="s">
        <v>355</v>
      </c>
      <c r="C69" s="60">
        <v>86</v>
      </c>
      <c r="D69" s="61" t="s">
        <v>212</v>
      </c>
      <c r="E69" s="59">
        <v>44</v>
      </c>
      <c r="F69" s="68" t="str">
        <f>VLOOKUP(E69,Società!A$2:B$9999,2,FALSE)</f>
        <v>ASD VIA ELISA</v>
      </c>
      <c r="G69" s="65" t="s">
        <v>237</v>
      </c>
      <c r="H69" s="70" t="s">
        <v>245</v>
      </c>
      <c r="I69" s="63">
        <v>210480566</v>
      </c>
      <c r="M69" s="69" t="s">
        <v>238</v>
      </c>
      <c r="O69" s="94" t="s">
        <v>687</v>
      </c>
      <c r="P69" s="94">
        <f>VLOOKUP(E69,Società!A$2:G$9999,7,FALSE)</f>
        <v>0</v>
      </c>
      <c r="Q69" s="94">
        <f>VLOOKUP(E69,Società!A$2:H$9999,8,FALSE)</f>
        <v>0</v>
      </c>
    </row>
    <row r="70" spans="1:17">
      <c r="A70" s="66">
        <v>104</v>
      </c>
      <c r="B70" s="64" t="s">
        <v>409</v>
      </c>
      <c r="C70" s="60">
        <v>84</v>
      </c>
      <c r="D70" s="61" t="s">
        <v>212</v>
      </c>
      <c r="E70" s="59">
        <v>44</v>
      </c>
      <c r="F70" s="68" t="str">
        <f>VLOOKUP(E70,Società!A$2:B$9999,2,FALSE)</f>
        <v>ASD VIA ELISA</v>
      </c>
      <c r="G70" s="65" t="s">
        <v>237</v>
      </c>
      <c r="H70" s="70" t="s">
        <v>245</v>
      </c>
      <c r="I70" s="63">
        <v>210465301</v>
      </c>
      <c r="M70" s="69" t="s">
        <v>238</v>
      </c>
      <c r="O70" s="94" t="s">
        <v>688</v>
      </c>
      <c r="P70" s="94">
        <f>VLOOKUP(E70,Società!A$2:G$9999,7,FALSE)</f>
        <v>0</v>
      </c>
      <c r="Q70" s="94">
        <f>VLOOKUP(E70,Società!A$2:H$9999,8,FALSE)</f>
        <v>0</v>
      </c>
    </row>
    <row r="71" spans="1:17">
      <c r="A71" s="66">
        <v>105</v>
      </c>
      <c r="B71" s="64" t="s">
        <v>356</v>
      </c>
      <c r="C71" s="60">
        <v>82</v>
      </c>
      <c r="D71" s="61" t="s">
        <v>212</v>
      </c>
      <c r="E71" s="59">
        <v>44</v>
      </c>
      <c r="F71" s="68" t="str">
        <f>VLOOKUP(E71,Società!A$2:B$9999,2,FALSE)</f>
        <v>ASD VIA ELISA</v>
      </c>
      <c r="G71" s="65" t="s">
        <v>237</v>
      </c>
      <c r="H71" s="70" t="s">
        <v>245</v>
      </c>
      <c r="I71" s="63">
        <v>219012364</v>
      </c>
      <c r="M71" s="69" t="s">
        <v>238</v>
      </c>
      <c r="O71" s="94" t="s">
        <v>689</v>
      </c>
      <c r="P71" s="94">
        <f>VLOOKUP(E71,Società!A$2:G$9999,7,FALSE)</f>
        <v>0</v>
      </c>
      <c r="Q71" s="94">
        <f>VLOOKUP(E71,Società!A$2:H$9999,8,FALSE)</f>
        <v>0</v>
      </c>
    </row>
    <row r="72" spans="1:17">
      <c r="A72" s="66">
        <v>106</v>
      </c>
      <c r="B72" s="64" t="s">
        <v>690</v>
      </c>
      <c r="C72" s="60">
        <v>84</v>
      </c>
      <c r="D72" s="61" t="s">
        <v>212</v>
      </c>
      <c r="E72" s="59">
        <v>44</v>
      </c>
      <c r="F72" s="68" t="str">
        <f>VLOOKUP(E72,Società!A$2:B$9999,2,FALSE)</f>
        <v>ASD VIA ELISA</v>
      </c>
      <c r="G72" s="65" t="s">
        <v>237</v>
      </c>
      <c r="H72" s="70" t="s">
        <v>245</v>
      </c>
      <c r="I72" s="63">
        <v>210499550</v>
      </c>
      <c r="M72" s="69" t="s">
        <v>238</v>
      </c>
      <c r="O72" s="94" t="s">
        <v>691</v>
      </c>
      <c r="P72" s="94">
        <f>VLOOKUP(E72,Società!A$2:G$9999,7,FALSE)</f>
        <v>0</v>
      </c>
      <c r="Q72" s="94">
        <f>VLOOKUP(E72,Società!A$2:H$9999,8,FALSE)</f>
        <v>0</v>
      </c>
    </row>
    <row r="73" spans="1:17">
      <c r="A73" s="66">
        <v>107</v>
      </c>
      <c r="B73" s="64" t="s">
        <v>692</v>
      </c>
      <c r="C73" s="60">
        <v>86</v>
      </c>
      <c r="D73" s="61" t="s">
        <v>212</v>
      </c>
      <c r="F73" s="68" t="s">
        <v>547</v>
      </c>
      <c r="G73" s="65" t="s">
        <v>237</v>
      </c>
      <c r="H73" s="70" t="s">
        <v>263</v>
      </c>
      <c r="I73" s="63">
        <v>210549070</v>
      </c>
      <c r="M73" s="69" t="s">
        <v>238</v>
      </c>
    </row>
    <row r="74" spans="1:17">
      <c r="A74" s="66">
        <v>108</v>
      </c>
      <c r="B74" s="64" t="s">
        <v>713</v>
      </c>
      <c r="C74" s="60">
        <v>84</v>
      </c>
      <c r="D74" s="61" t="s">
        <v>212</v>
      </c>
      <c r="E74" s="59">
        <v>38</v>
      </c>
      <c r="F74" s="68" t="str">
        <f>VLOOKUP(E74,Società!A$2:B$9999,2,FALSE)</f>
        <v>C.A. MONTEMURLO A.S.D.</v>
      </c>
      <c r="G74" s="65" t="s">
        <v>237</v>
      </c>
      <c r="H74" s="70" t="s">
        <v>313</v>
      </c>
      <c r="I74" s="63">
        <v>210503715</v>
      </c>
      <c r="M74" s="69" t="s">
        <v>238</v>
      </c>
      <c r="O74" s="94" t="s">
        <v>714</v>
      </c>
      <c r="P74" s="94">
        <f>VLOOKUP(E74,Società!A$2:G$9999,7,FALSE)</f>
        <v>0</v>
      </c>
      <c r="Q74" s="94">
        <f>VLOOKUP(E74,Società!A$2:H$9999,8,FALSE)</f>
        <v>0</v>
      </c>
    </row>
    <row r="75" spans="1:17">
      <c r="A75" s="66">
        <v>110</v>
      </c>
      <c r="B75" s="64" t="s">
        <v>729</v>
      </c>
      <c r="C75" s="60">
        <v>86</v>
      </c>
      <c r="D75" s="61" t="s">
        <v>212</v>
      </c>
      <c r="E75" s="59">
        <v>5</v>
      </c>
      <c r="F75" s="68" t="str">
        <f>VLOOKUP(E75,Società!A$2:B$9999,2,FALSE)</f>
        <v>HEART ON BIKE</v>
      </c>
      <c r="G75" s="65" t="s">
        <v>237</v>
      </c>
      <c r="H75" s="70" t="s">
        <v>268</v>
      </c>
      <c r="I75" s="63">
        <v>210490096</v>
      </c>
      <c r="M75" s="69" t="s">
        <v>238</v>
      </c>
      <c r="O75" s="94" t="s">
        <v>730</v>
      </c>
      <c r="P75" s="94">
        <f>VLOOKUP(E75,Società!A$2:G$9999,7,FALSE)</f>
        <v>0</v>
      </c>
      <c r="Q75" s="94">
        <f>VLOOKUP(E75,Società!A$2:H$9999,8,FALSE)</f>
        <v>0</v>
      </c>
    </row>
    <row r="76" spans="1:17">
      <c r="A76" s="66">
        <v>111</v>
      </c>
      <c r="B76" s="64" t="s">
        <v>731</v>
      </c>
      <c r="C76" s="60">
        <v>86</v>
      </c>
      <c r="D76" s="61" t="s">
        <v>212</v>
      </c>
    </row>
    <row r="77" spans="1:17">
      <c r="A77" s="66">
        <v>112</v>
      </c>
      <c r="B77" s="64" t="s">
        <v>781</v>
      </c>
      <c r="C77" s="60">
        <v>82</v>
      </c>
      <c r="D77" s="61" t="s">
        <v>212</v>
      </c>
      <c r="E77" s="59">
        <v>55</v>
      </c>
      <c r="F77" s="68" t="str">
        <f>VLOOKUP(E77,Società!A$2:B$9999,2,FALSE)</f>
        <v>OLIMPIA CYCLING TEAM A.S.D.</v>
      </c>
      <c r="G77" s="65" t="s">
        <v>317</v>
      </c>
      <c r="P77" s="94">
        <f>VLOOKUP(E77,Società!A$2:G$9999,7,FALSE)</f>
        <v>0</v>
      </c>
      <c r="Q77" s="94">
        <f>VLOOKUP(E77,Società!A$2:H$9999,8,FALSE)</f>
        <v>0</v>
      </c>
    </row>
    <row r="78" spans="1:17">
      <c r="A78" s="66">
        <v>114</v>
      </c>
      <c r="B78" s="64" t="s">
        <v>814</v>
      </c>
      <c r="C78" s="60">
        <v>85</v>
      </c>
      <c r="D78" s="61" t="s">
        <v>212</v>
      </c>
      <c r="E78" s="59">
        <v>5</v>
      </c>
      <c r="F78" s="68" t="str">
        <f>VLOOKUP(E78,Società!A$2:B$9999,2,FALSE)</f>
        <v>HEART ON BIKE</v>
      </c>
      <c r="G78" s="65" t="s">
        <v>237</v>
      </c>
      <c r="H78" s="70" t="s">
        <v>268</v>
      </c>
      <c r="I78" s="63">
        <v>210515290</v>
      </c>
      <c r="M78" s="69" t="s">
        <v>238</v>
      </c>
      <c r="O78" s="94" t="s">
        <v>815</v>
      </c>
      <c r="P78" s="94">
        <f>VLOOKUP(E78,Società!A$2:G$9999,7,FALSE)</f>
        <v>0</v>
      </c>
      <c r="Q78" s="94">
        <f>VLOOKUP(E78,Società!A$2:H$9999,8,FALSE)</f>
        <v>0</v>
      </c>
    </row>
    <row r="79" spans="1:17">
      <c r="A79" s="66">
        <v>181</v>
      </c>
      <c r="B79" s="64" t="s">
        <v>418</v>
      </c>
      <c r="C79" s="60">
        <v>77</v>
      </c>
      <c r="D79" s="61" t="s">
        <v>213</v>
      </c>
      <c r="E79" s="59">
        <v>1</v>
      </c>
      <c r="F79" s="68" t="str">
        <f>VLOOKUP(E79,Società!A$2:B$9999,2,FALSE)</f>
        <v>A.S.D. TEAM MTB PRATO</v>
      </c>
      <c r="G79" s="65" t="s">
        <v>237</v>
      </c>
      <c r="H79" s="70" t="s">
        <v>313</v>
      </c>
      <c r="I79" s="63">
        <v>210518717</v>
      </c>
      <c r="M79" s="69" t="s">
        <v>238</v>
      </c>
      <c r="O79" s="94" t="s">
        <v>419</v>
      </c>
      <c r="P79" s="94">
        <f>VLOOKUP(E79,Società!A$2:G$9999,7,FALSE)</f>
        <v>0</v>
      </c>
      <c r="Q79" s="94">
        <f>VLOOKUP(E79,Società!A$2:H$9999,8,FALSE)</f>
        <v>0</v>
      </c>
    </row>
    <row r="80" spans="1:17">
      <c r="A80" s="66">
        <v>182</v>
      </c>
      <c r="B80" s="64" t="s">
        <v>261</v>
      </c>
      <c r="C80" s="60">
        <v>80</v>
      </c>
      <c r="D80" s="61" t="s">
        <v>213</v>
      </c>
      <c r="E80" s="59">
        <v>4</v>
      </c>
      <c r="F80" s="68" t="str">
        <f>VLOOKUP(E80,Società!A$2:B$9999,2,FALSE)</f>
        <v>ASD CICLI FALASCHI</v>
      </c>
      <c r="G80" s="65" t="s">
        <v>237</v>
      </c>
      <c r="H80" s="70" t="s">
        <v>263</v>
      </c>
      <c r="I80" s="63">
        <v>210473676</v>
      </c>
      <c r="M80" s="69" t="s">
        <v>238</v>
      </c>
      <c r="O80" s="94" t="s">
        <v>262</v>
      </c>
      <c r="P80" s="94">
        <f>VLOOKUP(E80,Società!A$2:G$9999,7,FALSE)</f>
        <v>0</v>
      </c>
      <c r="Q80" s="94">
        <f>VLOOKUP(E80,Società!A$2:H$9999,8,FALSE)</f>
        <v>0</v>
      </c>
    </row>
    <row r="81" spans="1:17">
      <c r="A81" s="66">
        <v>183</v>
      </c>
      <c r="B81" s="64" t="s">
        <v>318</v>
      </c>
      <c r="C81" s="60">
        <v>77</v>
      </c>
      <c r="D81" s="61" t="s">
        <v>213</v>
      </c>
      <c r="E81" s="59">
        <v>7</v>
      </c>
      <c r="F81" s="68" t="str">
        <f>VLOOKUP(E81,Società!A$2:B$9999,2,FALSE)</f>
        <v>A. S. DIL. TEAM CICLOWATT</v>
      </c>
      <c r="G81" s="65" t="s">
        <v>237</v>
      </c>
      <c r="H81" s="70" t="s">
        <v>320</v>
      </c>
      <c r="I81" s="63">
        <v>210455860</v>
      </c>
      <c r="M81" s="69" t="s">
        <v>238</v>
      </c>
      <c r="O81" s="94" t="s">
        <v>319</v>
      </c>
      <c r="P81" s="94">
        <f>VLOOKUP(E81,Società!A$2:G$9999,7,FALSE)</f>
        <v>0</v>
      </c>
      <c r="Q81" s="94">
        <f>VLOOKUP(E81,Società!A$2:H$9999,8,FALSE)</f>
        <v>0</v>
      </c>
    </row>
    <row r="82" spans="1:17">
      <c r="A82" s="66">
        <v>184</v>
      </c>
      <c r="B82" s="64" t="s">
        <v>301</v>
      </c>
      <c r="C82" s="60">
        <v>77</v>
      </c>
      <c r="D82" s="61" t="s">
        <v>213</v>
      </c>
      <c r="E82" s="59">
        <v>4</v>
      </c>
      <c r="F82" s="68" t="str">
        <f>VLOOKUP(E82,Società!A$2:B$9999,2,FALSE)</f>
        <v>ASD CICLI FALASCHI</v>
      </c>
      <c r="G82" s="65" t="s">
        <v>237</v>
      </c>
      <c r="H82" s="70" t="s">
        <v>263</v>
      </c>
      <c r="I82" s="63">
        <v>210473686</v>
      </c>
      <c r="M82" s="69" t="s">
        <v>238</v>
      </c>
      <c r="O82" s="94" t="s">
        <v>449</v>
      </c>
      <c r="P82" s="94">
        <f>VLOOKUP(E82,Società!A$2:G$9999,7,FALSE)</f>
        <v>0</v>
      </c>
      <c r="Q82" s="94">
        <f>VLOOKUP(E82,Società!A$2:H$9999,8,FALSE)</f>
        <v>0</v>
      </c>
    </row>
    <row r="83" spans="1:17">
      <c r="A83" s="66">
        <v>185</v>
      </c>
      <c r="B83" s="64" t="s">
        <v>452</v>
      </c>
      <c r="C83" s="60">
        <v>81</v>
      </c>
      <c r="D83" s="61" t="s">
        <v>213</v>
      </c>
      <c r="E83" s="59">
        <v>7</v>
      </c>
      <c r="F83" s="68" t="str">
        <f>VLOOKUP(E83,Società!A$2:B$9999,2,FALSE)</f>
        <v>A. S. DIL. TEAM CICLOWATT</v>
      </c>
      <c r="G83" s="65" t="s">
        <v>237</v>
      </c>
      <c r="H83" s="70" t="s">
        <v>320</v>
      </c>
      <c r="I83" s="63">
        <v>210455862</v>
      </c>
      <c r="M83" s="69" t="s">
        <v>238</v>
      </c>
      <c r="O83" s="94" t="s">
        <v>453</v>
      </c>
      <c r="P83" s="94">
        <f>VLOOKUP(E83,Società!A$2:G$9999,7,FALSE)</f>
        <v>0</v>
      </c>
      <c r="Q83" s="94">
        <f>VLOOKUP(E83,Società!A$2:H$9999,8,FALSE)</f>
        <v>0</v>
      </c>
    </row>
    <row r="84" spans="1:17">
      <c r="A84" s="66">
        <v>186</v>
      </c>
      <c r="B84" s="64" t="s">
        <v>243</v>
      </c>
      <c r="C84" s="60">
        <v>79</v>
      </c>
      <c r="D84" s="61" t="s">
        <v>213</v>
      </c>
      <c r="E84" s="59">
        <v>2</v>
      </c>
      <c r="F84" s="68" t="str">
        <f>VLOOKUP(E84,Società!A$2:B$9999,2,FALSE)</f>
        <v>NEW M T BIKE TEAM 2001 ASD</v>
      </c>
      <c r="G84" s="65" t="s">
        <v>237</v>
      </c>
      <c r="H84" s="70" t="s">
        <v>239</v>
      </c>
      <c r="I84" s="63">
        <v>210491930</v>
      </c>
      <c r="M84" s="69" t="s">
        <v>238</v>
      </c>
      <c r="O84" s="94" t="s">
        <v>461</v>
      </c>
      <c r="P84" s="94">
        <f>VLOOKUP(E84,Società!A$2:G$9999,7,FALSE)</f>
        <v>0</v>
      </c>
      <c r="Q84" s="94">
        <f>VLOOKUP(E84,Società!A$2:H$9999,8,FALSE)</f>
        <v>0</v>
      </c>
    </row>
    <row r="85" spans="1:17">
      <c r="A85" s="66">
        <v>187</v>
      </c>
      <c r="B85" s="64" t="s">
        <v>482</v>
      </c>
      <c r="C85" s="60">
        <v>78</v>
      </c>
      <c r="D85" s="61" t="s">
        <v>213</v>
      </c>
      <c r="E85" s="59">
        <v>17</v>
      </c>
      <c r="F85" s="68" t="str">
        <f>VLOOKUP(E85,Società!A$2:B$9999,2,FALSE)</f>
        <v>AGLIANA CICLISMO U.S.D.</v>
      </c>
      <c r="G85" s="65" t="s">
        <v>237</v>
      </c>
      <c r="H85" s="70" t="s">
        <v>270</v>
      </c>
      <c r="I85" s="63">
        <v>210547928</v>
      </c>
      <c r="M85" s="69" t="s">
        <v>238</v>
      </c>
      <c r="P85" s="94">
        <f>VLOOKUP(E85,Società!A$2:G$9999,7,FALSE)</f>
        <v>0</v>
      </c>
      <c r="Q85" s="94">
        <f>VLOOKUP(E85,Società!A$2:H$9999,8,FALSE)</f>
        <v>0</v>
      </c>
    </row>
    <row r="86" spans="1:17">
      <c r="A86" s="66">
        <v>188</v>
      </c>
      <c r="B86" s="64" t="s">
        <v>484</v>
      </c>
      <c r="C86" s="60">
        <v>78</v>
      </c>
      <c r="D86" s="61" t="s">
        <v>213</v>
      </c>
      <c r="E86" s="59">
        <v>17</v>
      </c>
      <c r="F86" s="68" t="str">
        <f>VLOOKUP(E86,Società!A$2:B$9999,2,FALSE)</f>
        <v>AGLIANA CICLISMO U.S.D.</v>
      </c>
      <c r="G86" s="65" t="s">
        <v>237</v>
      </c>
      <c r="H86" s="70" t="s">
        <v>270</v>
      </c>
      <c r="I86" s="63">
        <v>210547927</v>
      </c>
      <c r="M86" s="69" t="s">
        <v>238</v>
      </c>
    </row>
    <row r="87" spans="1:17">
      <c r="A87" s="66">
        <v>189</v>
      </c>
      <c r="B87" s="64" t="s">
        <v>344</v>
      </c>
      <c r="C87" s="60">
        <v>79</v>
      </c>
      <c r="D87" s="61" t="s">
        <v>213</v>
      </c>
      <c r="E87" s="59">
        <v>2</v>
      </c>
      <c r="F87" s="68" t="str">
        <f>VLOOKUP(E87,Società!A$2:B$9999,2,FALSE)</f>
        <v>NEW M T BIKE TEAM 2001 ASD</v>
      </c>
      <c r="G87" s="65" t="s">
        <v>237</v>
      </c>
      <c r="H87" s="70" t="s">
        <v>239</v>
      </c>
      <c r="I87" s="63">
        <v>210485794</v>
      </c>
      <c r="M87" s="69" t="s">
        <v>238</v>
      </c>
      <c r="O87" s="94" t="s">
        <v>499</v>
      </c>
      <c r="P87" s="94">
        <f>VLOOKUP(E87,Società!A$2:G$9999,7,FALSE)</f>
        <v>0</v>
      </c>
      <c r="Q87" s="94">
        <f>VLOOKUP(E87,Società!A$2:H$9999,8,FALSE)</f>
        <v>0</v>
      </c>
    </row>
    <row r="88" spans="1:17">
      <c r="A88" s="66">
        <v>190</v>
      </c>
      <c r="B88" s="64" t="s">
        <v>500</v>
      </c>
      <c r="C88" s="60">
        <v>77</v>
      </c>
      <c r="D88" s="61" t="s">
        <v>213</v>
      </c>
      <c r="F88" s="68" t="s">
        <v>510</v>
      </c>
      <c r="G88" s="65" t="s">
        <v>328</v>
      </c>
      <c r="I88" s="50" t="s">
        <v>501</v>
      </c>
    </row>
    <row r="89" spans="1:17">
      <c r="A89" s="66">
        <v>191</v>
      </c>
      <c r="B89" s="64" t="s">
        <v>502</v>
      </c>
      <c r="C89" s="60">
        <v>80</v>
      </c>
      <c r="D89" s="61" t="s">
        <v>213</v>
      </c>
      <c r="E89" s="59">
        <v>20</v>
      </c>
      <c r="F89" s="68" t="s">
        <v>509</v>
      </c>
      <c r="G89" s="65" t="s">
        <v>328</v>
      </c>
      <c r="I89" s="50" t="s">
        <v>505</v>
      </c>
    </row>
    <row r="90" spans="1:17">
      <c r="A90" s="66">
        <v>192</v>
      </c>
      <c r="B90" s="64" t="s">
        <v>504</v>
      </c>
      <c r="C90" s="60">
        <v>79</v>
      </c>
      <c r="D90" s="61" t="s">
        <v>213</v>
      </c>
      <c r="E90" s="59">
        <v>20</v>
      </c>
      <c r="F90" s="68" t="s">
        <v>509</v>
      </c>
      <c r="G90" s="65" t="s">
        <v>328</v>
      </c>
      <c r="I90" s="50" t="s">
        <v>507</v>
      </c>
    </row>
    <row r="91" spans="1:17">
      <c r="A91" s="66">
        <v>193</v>
      </c>
      <c r="B91" s="64" t="s">
        <v>366</v>
      </c>
      <c r="C91" s="60">
        <v>81</v>
      </c>
      <c r="D91" s="61" t="s">
        <v>213</v>
      </c>
      <c r="F91" s="68" t="s">
        <v>332</v>
      </c>
      <c r="G91" s="65" t="s">
        <v>317</v>
      </c>
      <c r="I91" s="63">
        <v>79121151</v>
      </c>
    </row>
    <row r="92" spans="1:17">
      <c r="A92" s="66">
        <v>194</v>
      </c>
      <c r="B92" s="64" t="s">
        <v>524</v>
      </c>
      <c r="C92" s="60">
        <v>80</v>
      </c>
      <c r="D92" s="61" t="s">
        <v>213</v>
      </c>
      <c r="F92" s="68" t="s">
        <v>525</v>
      </c>
      <c r="G92" s="65" t="s">
        <v>317</v>
      </c>
      <c r="I92" s="63">
        <v>8104823</v>
      </c>
    </row>
    <row r="93" spans="1:17">
      <c r="A93" s="66">
        <v>195</v>
      </c>
      <c r="B93" s="64" t="s">
        <v>537</v>
      </c>
      <c r="C93" s="60">
        <v>78</v>
      </c>
      <c r="D93" s="61" t="s">
        <v>213</v>
      </c>
      <c r="E93" s="59">
        <v>2</v>
      </c>
      <c r="F93" s="68" t="str">
        <f>VLOOKUP(E93,Società!A$2:B$9999,2,FALSE)</f>
        <v>NEW M T BIKE TEAM 2001 ASD</v>
      </c>
      <c r="G93" s="65" t="s">
        <v>237</v>
      </c>
      <c r="H93" s="70" t="s">
        <v>239</v>
      </c>
      <c r="I93" s="63">
        <v>210473303</v>
      </c>
      <c r="M93" s="69" t="s">
        <v>238</v>
      </c>
      <c r="O93" s="94" t="s">
        <v>538</v>
      </c>
      <c r="P93" s="94">
        <f>VLOOKUP(E93,Società!A$2:G$9999,7,FALSE)</f>
        <v>0</v>
      </c>
      <c r="Q93" s="94">
        <f>VLOOKUP(E93,Società!A$2:H$9999,8,FALSE)</f>
        <v>0</v>
      </c>
    </row>
    <row r="94" spans="1:17">
      <c r="A94" s="66">
        <v>196</v>
      </c>
      <c r="B94" s="64" t="s">
        <v>554</v>
      </c>
      <c r="C94" s="60">
        <v>80</v>
      </c>
      <c r="D94" s="61" t="s">
        <v>213</v>
      </c>
      <c r="F94" s="68" t="s">
        <v>555</v>
      </c>
      <c r="G94" s="65" t="s">
        <v>556</v>
      </c>
      <c r="I94" s="63">
        <v>777005</v>
      </c>
    </row>
    <row r="95" spans="1:17">
      <c r="A95" s="66">
        <v>197</v>
      </c>
      <c r="B95" s="64" t="s">
        <v>395</v>
      </c>
      <c r="C95" s="60">
        <v>79</v>
      </c>
      <c r="D95" s="61" t="s">
        <v>213</v>
      </c>
      <c r="E95" s="59">
        <v>5</v>
      </c>
      <c r="F95" s="68" t="str">
        <f>VLOOKUP(E95,Società!A$2:B$9999,2,FALSE)</f>
        <v>HEART ON BIKE</v>
      </c>
      <c r="G95" s="65" t="s">
        <v>237</v>
      </c>
      <c r="H95" s="70" t="s">
        <v>268</v>
      </c>
      <c r="I95" s="63">
        <v>210515293</v>
      </c>
      <c r="M95" s="69" t="s">
        <v>238</v>
      </c>
      <c r="O95" s="94" t="s">
        <v>565</v>
      </c>
      <c r="P95" s="94">
        <f>VLOOKUP(E95,Società!A$2:G$9999,7,FALSE)</f>
        <v>0</v>
      </c>
      <c r="Q95" s="94">
        <f>VLOOKUP(E95,Società!A$2:H$9999,8,FALSE)</f>
        <v>0</v>
      </c>
    </row>
    <row r="96" spans="1:17">
      <c r="A96" s="66">
        <v>198</v>
      </c>
      <c r="B96" s="64" t="s">
        <v>335</v>
      </c>
      <c r="C96" s="60">
        <v>77</v>
      </c>
      <c r="D96" s="61" t="s">
        <v>213</v>
      </c>
      <c r="F96" s="68" t="s">
        <v>542</v>
      </c>
      <c r="G96" s="65" t="s">
        <v>328</v>
      </c>
      <c r="I96" s="63" t="s">
        <v>569</v>
      </c>
    </row>
    <row r="97" spans="1:17">
      <c r="A97" s="66">
        <v>199</v>
      </c>
      <c r="B97" s="64" t="s">
        <v>307</v>
      </c>
      <c r="C97" s="60">
        <v>77</v>
      </c>
      <c r="D97" s="61" t="s">
        <v>213</v>
      </c>
      <c r="F97" s="68" t="s">
        <v>330</v>
      </c>
      <c r="G97" s="65" t="s">
        <v>317</v>
      </c>
      <c r="I97" s="63">
        <v>3126420</v>
      </c>
    </row>
    <row r="98" spans="1:17">
      <c r="A98" s="66">
        <v>200</v>
      </c>
      <c r="B98" s="64" t="s">
        <v>390</v>
      </c>
      <c r="C98" s="60">
        <v>78</v>
      </c>
      <c r="D98" s="61" t="s">
        <v>213</v>
      </c>
      <c r="E98" s="59">
        <v>5</v>
      </c>
      <c r="F98" s="68" t="str">
        <f>VLOOKUP(E98,Società!A$2:B$9999,2,FALSE)</f>
        <v>HEART ON BIKE</v>
      </c>
      <c r="G98" s="65" t="s">
        <v>237</v>
      </c>
      <c r="H98" s="70" t="s">
        <v>268</v>
      </c>
      <c r="I98" s="63">
        <v>210515291</v>
      </c>
      <c r="M98" s="69" t="s">
        <v>238</v>
      </c>
      <c r="O98" s="94" t="s">
        <v>607</v>
      </c>
      <c r="P98" s="94">
        <f>VLOOKUP(E98,Società!A$2:G$9999,7,FALSE)</f>
        <v>0</v>
      </c>
      <c r="Q98" s="94">
        <f>VLOOKUP(E98,Società!A$2:H$9999,8,FALSE)</f>
        <v>0</v>
      </c>
    </row>
    <row r="99" spans="1:17">
      <c r="A99" s="66">
        <v>201</v>
      </c>
      <c r="B99" s="64" t="s">
        <v>614</v>
      </c>
      <c r="C99" s="60">
        <v>78</v>
      </c>
      <c r="D99" s="61" t="s">
        <v>213</v>
      </c>
      <c r="E99" s="59">
        <v>3</v>
      </c>
      <c r="F99" s="68" t="str">
        <f>VLOOKUP(E99,Società!A$2:B$9999,2,FALSE)</f>
        <v>ASD. TUTTINSELLA</v>
      </c>
      <c r="G99" s="65" t="s">
        <v>237</v>
      </c>
      <c r="H99" s="70" t="s">
        <v>268</v>
      </c>
      <c r="I99" s="63">
        <v>210437653</v>
      </c>
      <c r="M99" s="69" t="s">
        <v>238</v>
      </c>
      <c r="O99" s="94" t="s">
        <v>615</v>
      </c>
      <c r="P99" s="94">
        <f>VLOOKUP(E99,Società!A$2:G$9999,7,FALSE)</f>
        <v>0</v>
      </c>
      <c r="Q99" s="94">
        <f>VLOOKUP(E99,Società!A$2:H$9999,8,FALSE)</f>
        <v>0</v>
      </c>
    </row>
    <row r="100" spans="1:17">
      <c r="A100" s="66">
        <v>202</v>
      </c>
      <c r="B100" s="64" t="s">
        <v>406</v>
      </c>
      <c r="C100" s="60">
        <v>78</v>
      </c>
      <c r="D100" s="61" t="s">
        <v>213</v>
      </c>
      <c r="E100" s="59">
        <v>12</v>
      </c>
      <c r="F100" s="68" t="str">
        <f>VLOOKUP(E100,Società!A$2:B$9999,2,FALSE)</f>
        <v>CICLO TEAM S.GINESE</v>
      </c>
      <c r="G100" s="65" t="s">
        <v>237</v>
      </c>
      <c r="H100" s="70" t="s">
        <v>245</v>
      </c>
      <c r="I100" s="63">
        <v>210465269</v>
      </c>
      <c r="M100" s="69" t="s">
        <v>238</v>
      </c>
      <c r="O100" s="94" t="s">
        <v>621</v>
      </c>
      <c r="P100" s="94">
        <f>VLOOKUP(E100,Società!A$2:G$9999,7,FALSE)</f>
        <v>0</v>
      </c>
      <c r="Q100" s="94">
        <f>VLOOKUP(E100,Società!A$2:H$9999,8,FALSE)</f>
        <v>0</v>
      </c>
    </row>
    <row r="101" spans="1:17">
      <c r="A101" s="66">
        <v>204</v>
      </c>
      <c r="B101" s="64" t="s">
        <v>632</v>
      </c>
      <c r="C101" s="60">
        <v>81</v>
      </c>
      <c r="D101" s="61" t="s">
        <v>213</v>
      </c>
      <c r="F101" s="68" t="s">
        <v>365</v>
      </c>
      <c r="G101" s="65" t="s">
        <v>328</v>
      </c>
      <c r="I101" s="63" t="s">
        <v>633</v>
      </c>
    </row>
    <row r="102" spans="1:17">
      <c r="A102" s="66">
        <v>205</v>
      </c>
      <c r="B102" s="64" t="s">
        <v>655</v>
      </c>
      <c r="C102" s="60">
        <v>77</v>
      </c>
      <c r="D102" s="61" t="s">
        <v>213</v>
      </c>
      <c r="E102" s="59">
        <v>30</v>
      </c>
      <c r="F102" s="68" t="str">
        <f>VLOOKUP(E102,Società!A$2:B$9999,2,FALSE)</f>
        <v>VITAM-IN CYCLING TEAM ASD</v>
      </c>
      <c r="G102" s="65" t="s">
        <v>237</v>
      </c>
      <c r="H102" s="70" t="s">
        <v>239</v>
      </c>
      <c r="I102" s="63">
        <v>210492061</v>
      </c>
      <c r="M102" s="69" t="s">
        <v>238</v>
      </c>
      <c r="O102" s="94" t="s">
        <v>656</v>
      </c>
      <c r="P102" s="94">
        <f>VLOOKUP(E102,Società!A$2:G$9999,7,FALSE)</f>
        <v>0</v>
      </c>
      <c r="Q102" s="94">
        <f>VLOOKUP(E102,Società!A$2:H$9999,8,FALSE)</f>
        <v>0</v>
      </c>
    </row>
    <row r="103" spans="1:17">
      <c r="A103" s="66">
        <v>206</v>
      </c>
      <c r="B103" s="64" t="s">
        <v>382</v>
      </c>
      <c r="C103" s="60">
        <v>81</v>
      </c>
      <c r="D103" s="61" t="s">
        <v>213</v>
      </c>
      <c r="F103" s="68" t="s">
        <v>383</v>
      </c>
      <c r="G103" s="65" t="s">
        <v>328</v>
      </c>
      <c r="I103" s="63" t="s">
        <v>384</v>
      </c>
    </row>
    <row r="104" spans="1:17">
      <c r="A104" s="66">
        <v>207</v>
      </c>
      <c r="B104" s="64" t="s">
        <v>339</v>
      </c>
      <c r="C104" s="60">
        <v>78</v>
      </c>
      <c r="D104" s="61" t="s">
        <v>213</v>
      </c>
      <c r="E104" s="59">
        <v>5</v>
      </c>
      <c r="F104" s="68" t="str">
        <f>VLOOKUP(E104,Società!A$2:B$9999,2,FALSE)</f>
        <v>HEART ON BIKE</v>
      </c>
      <c r="G104" s="65" t="s">
        <v>237</v>
      </c>
      <c r="H104" s="70" t="s">
        <v>268</v>
      </c>
      <c r="I104" s="63">
        <v>210462283</v>
      </c>
      <c r="M104" s="69" t="s">
        <v>238</v>
      </c>
      <c r="O104" s="94" t="s">
        <v>662</v>
      </c>
      <c r="P104" s="94">
        <f>VLOOKUP(E104,Società!A$2:G$9999,7,FALSE)</f>
        <v>0</v>
      </c>
      <c r="Q104" s="94">
        <f>VLOOKUP(E104,Società!A$2:H$9999,8,FALSE)</f>
        <v>0</v>
      </c>
    </row>
    <row r="105" spans="1:17">
      <c r="A105" s="66">
        <v>208</v>
      </c>
      <c r="B105" s="64" t="s">
        <v>666</v>
      </c>
      <c r="C105" s="60">
        <v>81</v>
      </c>
      <c r="D105" s="61" t="s">
        <v>213</v>
      </c>
      <c r="E105" s="59">
        <v>43</v>
      </c>
      <c r="F105" s="68" t="str">
        <f>VLOOKUP(E105,Società!A$2:B$9999,2,FALSE)</f>
        <v>G.S. RAMINI A.S.D.</v>
      </c>
      <c r="G105" s="65" t="s">
        <v>237</v>
      </c>
      <c r="H105" s="70" t="s">
        <v>270</v>
      </c>
      <c r="I105" s="63">
        <v>210176676</v>
      </c>
      <c r="M105" s="69" t="s">
        <v>238</v>
      </c>
      <c r="O105" s="94" t="s">
        <v>667</v>
      </c>
      <c r="P105" s="94">
        <f>VLOOKUP(E105,Società!A$2:G$9999,7,FALSE)</f>
        <v>0</v>
      </c>
      <c r="Q105" s="94">
        <f>VLOOKUP(E105,Società!A$2:H$9999,8,FALSE)</f>
        <v>0</v>
      </c>
    </row>
    <row r="106" spans="1:17">
      <c r="A106" s="66">
        <v>209</v>
      </c>
      <c r="B106" s="64" t="s">
        <v>354</v>
      </c>
      <c r="C106" s="60">
        <v>78</v>
      </c>
      <c r="D106" s="61" t="s">
        <v>213</v>
      </c>
      <c r="E106" s="59">
        <v>44</v>
      </c>
      <c r="F106" s="68" t="str">
        <f>VLOOKUP(E106,Società!A$2:B$9999,2,FALSE)</f>
        <v>ASD VIA ELISA</v>
      </c>
      <c r="G106" s="65" t="s">
        <v>237</v>
      </c>
      <c r="H106" s="70" t="s">
        <v>245</v>
      </c>
      <c r="I106" s="63">
        <v>210465299</v>
      </c>
      <c r="M106" s="69" t="s">
        <v>238</v>
      </c>
      <c r="O106" s="94" t="s">
        <v>686</v>
      </c>
      <c r="P106" s="94">
        <f>VLOOKUP(E106,Società!A$2:G$9999,7,FALSE)</f>
        <v>0</v>
      </c>
      <c r="Q106" s="94">
        <f>VLOOKUP(E106,Società!A$2:H$9999,8,FALSE)</f>
        <v>0</v>
      </c>
    </row>
    <row r="107" spans="1:17">
      <c r="A107" s="66">
        <v>282</v>
      </c>
      <c r="B107" s="64" t="s">
        <v>818</v>
      </c>
      <c r="C107" s="60">
        <v>79</v>
      </c>
      <c r="D107" s="61" t="s">
        <v>213</v>
      </c>
      <c r="E107" s="59">
        <v>65</v>
      </c>
      <c r="F107" s="68" t="str">
        <f>VLOOKUP(E107,Società!A$2:B$9999,2,FALSE)</f>
        <v>A.S.D. CICLISTICA SENESE</v>
      </c>
      <c r="G107" s="65" t="s">
        <v>769</v>
      </c>
      <c r="P107" s="94">
        <f>VLOOKUP(E107,Società!A$2:G$9999,7,FALSE)</f>
        <v>0</v>
      </c>
      <c r="Q107" s="94">
        <f>VLOOKUP(E107,Società!A$2:H$9999,8,FALSE)</f>
        <v>0</v>
      </c>
    </row>
    <row r="108" spans="1:17">
      <c r="A108" s="66">
        <v>332</v>
      </c>
      <c r="B108" s="64" t="s">
        <v>819</v>
      </c>
      <c r="C108" s="60">
        <v>81</v>
      </c>
      <c r="D108" s="61" t="s">
        <v>213</v>
      </c>
      <c r="E108" s="59">
        <v>66</v>
      </c>
      <c r="F108" s="68" t="str">
        <f>VLOOKUP(E108,Società!A$2:B$9999,2,FALSE)</f>
        <v>A.S.D. GENETIK CYCLING TEAM</v>
      </c>
      <c r="G108" s="65" t="s">
        <v>317</v>
      </c>
      <c r="P108" s="94">
        <f>VLOOKUP(E108,Società!A$2:G$9999,7,FALSE)</f>
        <v>0</v>
      </c>
      <c r="Q108" s="94">
        <f>VLOOKUP(E108,Società!A$2:H$9999,8,FALSE)</f>
        <v>0</v>
      </c>
    </row>
    <row r="109" spans="1:17">
      <c r="A109" s="66">
        <v>303</v>
      </c>
      <c r="B109" s="64" t="s">
        <v>315</v>
      </c>
      <c r="C109" s="60">
        <v>72</v>
      </c>
      <c r="D109" s="61" t="s">
        <v>214</v>
      </c>
      <c r="E109" s="59">
        <v>4</v>
      </c>
      <c r="F109" s="68" t="str">
        <f>VLOOKUP(E109,Società!A$2:B$9999,2,FALSE)</f>
        <v>ASD CICLI FALASCHI</v>
      </c>
      <c r="G109" s="65" t="s">
        <v>237</v>
      </c>
      <c r="H109" s="70" t="s">
        <v>263</v>
      </c>
      <c r="I109" s="63">
        <v>210473650</v>
      </c>
      <c r="M109" s="69" t="s">
        <v>238</v>
      </c>
      <c r="O109" s="94" t="s">
        <v>316</v>
      </c>
      <c r="P109" s="94">
        <f>VLOOKUP(E109,Società!A$2:G$9999,7,FALSE)</f>
        <v>0</v>
      </c>
      <c r="Q109" s="94">
        <f>VLOOKUP(E109,Società!A$2:H$9999,8,FALSE)</f>
        <v>0</v>
      </c>
    </row>
    <row r="110" spans="1:17">
      <c r="A110" s="66">
        <v>305</v>
      </c>
      <c r="B110" s="64" t="s">
        <v>322</v>
      </c>
      <c r="C110" s="60">
        <v>72</v>
      </c>
      <c r="D110" s="61" t="s">
        <v>214</v>
      </c>
      <c r="E110" s="59">
        <v>6</v>
      </c>
      <c r="F110" s="68" t="str">
        <f>VLOOKUP(E110,Società!A$2:B$9999,2,FALSE)</f>
        <v>ONTRAINO GS</v>
      </c>
      <c r="G110" s="65" t="s">
        <v>237</v>
      </c>
      <c r="H110" s="70" t="s">
        <v>268</v>
      </c>
      <c r="I110" s="63">
        <v>210462261</v>
      </c>
      <c r="M110" s="69" t="s">
        <v>238</v>
      </c>
      <c r="O110" s="94" t="s">
        <v>323</v>
      </c>
      <c r="P110" s="94">
        <f>VLOOKUP(E110,Società!A$2:G$9999,7,FALSE)</f>
        <v>0</v>
      </c>
      <c r="Q110" s="94">
        <f>VLOOKUP(E110,Società!A$2:H$9999,8,FALSE)</f>
        <v>0</v>
      </c>
    </row>
    <row r="111" spans="1:17">
      <c r="A111" s="66">
        <v>307</v>
      </c>
      <c r="B111" s="64" t="s">
        <v>387</v>
      </c>
      <c r="C111" s="60">
        <v>72</v>
      </c>
      <c r="D111" s="61" t="s">
        <v>214</v>
      </c>
      <c r="E111" s="59">
        <v>16</v>
      </c>
      <c r="F111" s="68" t="str">
        <f>VLOOKUP(E111,Società!A$2:B$9999,2,FALSE)</f>
        <v>VIAREGGIO BIKE</v>
      </c>
      <c r="G111" s="65" t="s">
        <v>237</v>
      </c>
      <c r="H111" s="70" t="s">
        <v>245</v>
      </c>
      <c r="I111" s="63">
        <v>210513159</v>
      </c>
      <c r="M111" s="69" t="s">
        <v>238</v>
      </c>
      <c r="O111" s="94" t="s">
        <v>474</v>
      </c>
      <c r="P111" s="94">
        <f>VLOOKUP(E111,Società!A$2:G$9999,7,FALSE)</f>
        <v>0</v>
      </c>
      <c r="Q111" s="94">
        <f>VLOOKUP(E111,Società!A$2:H$9999,8,FALSE)</f>
        <v>0</v>
      </c>
    </row>
    <row r="112" spans="1:17">
      <c r="A112" s="66">
        <v>308</v>
      </c>
      <c r="B112" s="64" t="s">
        <v>267</v>
      </c>
      <c r="C112" s="60">
        <v>73</v>
      </c>
      <c r="D112" s="61" t="s">
        <v>214</v>
      </c>
      <c r="E112" s="59">
        <v>5</v>
      </c>
      <c r="F112" s="68" t="str">
        <f>VLOOKUP(E112,Società!A$2:B$9999,2,FALSE)</f>
        <v>HEART ON BIKE</v>
      </c>
      <c r="G112" s="65" t="s">
        <v>237</v>
      </c>
      <c r="H112" s="70" t="s">
        <v>268</v>
      </c>
      <c r="I112" s="63">
        <v>210490099</v>
      </c>
      <c r="M112" s="69" t="s">
        <v>238</v>
      </c>
      <c r="O112" s="94" t="s">
        <v>489</v>
      </c>
      <c r="P112" s="94">
        <f>VLOOKUP(E112,Società!A$2:G$9999,7,FALSE)</f>
        <v>0</v>
      </c>
      <c r="Q112" s="94">
        <f>VLOOKUP(E112,Società!A$2:H$9999,8,FALSE)</f>
        <v>0</v>
      </c>
    </row>
    <row r="113" spans="1:17">
      <c r="A113" s="66">
        <v>309</v>
      </c>
      <c r="B113" s="64" t="s">
        <v>503</v>
      </c>
      <c r="C113" s="60">
        <v>72</v>
      </c>
      <c r="D113" s="61" t="s">
        <v>214</v>
      </c>
      <c r="E113" s="59">
        <v>20</v>
      </c>
      <c r="F113" s="68" t="s">
        <v>509</v>
      </c>
      <c r="G113" s="65" t="s">
        <v>328</v>
      </c>
      <c r="I113" s="50" t="s">
        <v>506</v>
      </c>
    </row>
    <row r="114" spans="1:17">
      <c r="A114" s="66">
        <v>310</v>
      </c>
      <c r="B114" s="64" t="s">
        <v>413</v>
      </c>
      <c r="C114" s="60">
        <v>75</v>
      </c>
      <c r="D114" s="61" t="s">
        <v>214</v>
      </c>
      <c r="E114" s="59">
        <v>21</v>
      </c>
      <c r="F114" s="68" t="str">
        <f>VLOOKUP(E114,Società!A$2:B$9999,2,FALSE)</f>
        <v>TEAM RP TENSIONE IN</v>
      </c>
      <c r="G114" s="65" t="s">
        <v>237</v>
      </c>
      <c r="H114" s="70" t="s">
        <v>260</v>
      </c>
      <c r="I114" s="63">
        <v>210526770</v>
      </c>
      <c r="M114" s="69" t="s">
        <v>238</v>
      </c>
    </row>
    <row r="115" spans="1:17">
      <c r="A115" s="66">
        <v>311</v>
      </c>
      <c r="B115" s="64" t="s">
        <v>531</v>
      </c>
      <c r="C115" s="60">
        <v>73</v>
      </c>
      <c r="D115" s="61" t="s">
        <v>214</v>
      </c>
      <c r="E115" s="59">
        <v>23</v>
      </c>
      <c r="F115" s="68" t="str">
        <f>VLOOKUP(E115,Società!A$2:B$9999,2,FALSE)</f>
        <v>TEAM MARATHON BIKE</v>
      </c>
      <c r="G115" s="65" t="s">
        <v>237</v>
      </c>
      <c r="H115" s="70" t="s">
        <v>285</v>
      </c>
      <c r="I115" s="63">
        <v>210058564</v>
      </c>
      <c r="M115" s="69" t="s">
        <v>238</v>
      </c>
      <c r="O115" s="94" t="s">
        <v>532</v>
      </c>
      <c r="P115" s="94">
        <f>VLOOKUP(E115,Società!A$2:G$9999,7,FALSE)</f>
        <v>0</v>
      </c>
      <c r="Q115" s="94">
        <f>VLOOKUP(E115,Società!A$2:H$9999,8,FALSE)</f>
        <v>0</v>
      </c>
    </row>
    <row r="116" spans="1:17">
      <c r="A116" s="66">
        <v>312</v>
      </c>
      <c r="B116" s="64" t="s">
        <v>560</v>
      </c>
      <c r="C116" s="60">
        <v>73</v>
      </c>
      <c r="D116" s="61" t="s">
        <v>214</v>
      </c>
      <c r="F116" s="68" t="s">
        <v>329</v>
      </c>
      <c r="G116" s="65" t="s">
        <v>328</v>
      </c>
      <c r="I116" s="63" t="s">
        <v>561</v>
      </c>
    </row>
    <row r="117" spans="1:17">
      <c r="A117" s="66">
        <v>313</v>
      </c>
      <c r="B117" s="64" t="s">
        <v>563</v>
      </c>
      <c r="C117" s="60">
        <v>75</v>
      </c>
      <c r="D117" s="61" t="s">
        <v>214</v>
      </c>
      <c r="E117" s="59">
        <v>3</v>
      </c>
      <c r="F117" s="68" t="str">
        <f>VLOOKUP(E117,Società!A$2:B$9999,2,FALSE)</f>
        <v>ASD. TUTTINSELLA</v>
      </c>
      <c r="G117" s="65" t="s">
        <v>237</v>
      </c>
      <c r="H117" s="70" t="s">
        <v>268</v>
      </c>
      <c r="I117" s="63">
        <v>210437659</v>
      </c>
      <c r="M117" s="69" t="s">
        <v>238</v>
      </c>
      <c r="O117" s="94" t="s">
        <v>564</v>
      </c>
      <c r="P117" s="94">
        <f>VLOOKUP(E117,Società!A$2:G$9999,7,FALSE)</f>
        <v>0</v>
      </c>
      <c r="Q117" s="94">
        <f>VLOOKUP(E117,Società!A$2:H$9999,8,FALSE)</f>
        <v>0</v>
      </c>
    </row>
    <row r="118" spans="1:17">
      <c r="A118" s="66">
        <v>314</v>
      </c>
      <c r="B118" s="64" t="s">
        <v>340</v>
      </c>
      <c r="C118" s="60">
        <v>73</v>
      </c>
      <c r="D118" s="61" t="s">
        <v>214</v>
      </c>
      <c r="E118" s="59">
        <v>28</v>
      </c>
      <c r="F118" s="68" t="str">
        <f>VLOOKUP(E118,Società!A$2:B$9999,2,FALSE)</f>
        <v>G.S. BAGLINI</v>
      </c>
      <c r="G118" s="65" t="s">
        <v>237</v>
      </c>
      <c r="H118" s="70" t="s">
        <v>341</v>
      </c>
      <c r="I118" s="63">
        <v>210479270</v>
      </c>
      <c r="M118" s="69" t="s">
        <v>238</v>
      </c>
      <c r="O118" s="94" t="s">
        <v>566</v>
      </c>
      <c r="P118" s="94">
        <f>VLOOKUP(E118,Società!A$2:G$9999,7,FALSE)</f>
        <v>0</v>
      </c>
      <c r="Q118" s="94">
        <f>VLOOKUP(E118,Società!A$2:H$9999,8,FALSE)</f>
        <v>0</v>
      </c>
    </row>
    <row r="119" spans="1:17">
      <c r="A119" s="66">
        <v>315</v>
      </c>
      <c r="B119" s="64" t="s">
        <v>396</v>
      </c>
      <c r="C119" s="60">
        <v>73</v>
      </c>
      <c r="D119" s="61" t="s">
        <v>214</v>
      </c>
      <c r="E119" s="59">
        <v>10</v>
      </c>
      <c r="F119" s="68" t="str">
        <f>VLOOKUP(E119,Società!A$2:B$9999,2,FALSE)</f>
        <v>TEAM STEFAN</v>
      </c>
      <c r="G119" s="65" t="s">
        <v>237</v>
      </c>
      <c r="H119" s="70" t="s">
        <v>245</v>
      </c>
      <c r="I119" s="63">
        <v>210169966</v>
      </c>
      <c r="M119" s="69" t="s">
        <v>238</v>
      </c>
      <c r="O119" s="94" t="s">
        <v>570</v>
      </c>
      <c r="P119" s="94">
        <f>VLOOKUP(E119,Società!A$2:G$9999,7,FALSE)</f>
        <v>0</v>
      </c>
      <c r="Q119" s="94">
        <f>VLOOKUP(E119,Società!A$2:H$9999,8,FALSE)</f>
        <v>0</v>
      </c>
    </row>
    <row r="120" spans="1:17">
      <c r="A120" s="66">
        <v>316</v>
      </c>
      <c r="B120" s="64" t="s">
        <v>579</v>
      </c>
      <c r="C120" s="60">
        <v>75</v>
      </c>
      <c r="D120" s="61" t="s">
        <v>214</v>
      </c>
      <c r="F120" s="68" t="s">
        <v>332</v>
      </c>
      <c r="G120" s="65" t="s">
        <v>317</v>
      </c>
      <c r="I120" s="63">
        <v>7950511</v>
      </c>
    </row>
    <row r="121" spans="1:17">
      <c r="A121" s="66">
        <v>317</v>
      </c>
      <c r="B121" s="64" t="s">
        <v>588</v>
      </c>
      <c r="C121" s="60">
        <v>74</v>
      </c>
      <c r="D121" s="61" t="s">
        <v>214</v>
      </c>
      <c r="E121" s="59">
        <v>4</v>
      </c>
      <c r="F121" s="68" t="str">
        <f>VLOOKUP(E121,Società!A$2:B$9999,2,FALSE)</f>
        <v>ASD CICLI FALASCHI</v>
      </c>
      <c r="G121" s="65" t="s">
        <v>237</v>
      </c>
      <c r="H121" s="70" t="s">
        <v>263</v>
      </c>
      <c r="I121" s="63">
        <v>210473684</v>
      </c>
      <c r="M121" s="69" t="s">
        <v>238</v>
      </c>
      <c r="O121" s="94" t="s">
        <v>589</v>
      </c>
      <c r="P121" s="94">
        <f>VLOOKUP(E121,Società!A$2:G$9999,7,FALSE)</f>
        <v>0</v>
      </c>
      <c r="Q121" s="94">
        <f>VLOOKUP(E121,Società!A$2:H$9999,8,FALSE)</f>
        <v>0</v>
      </c>
    </row>
    <row r="122" spans="1:17">
      <c r="A122" s="66">
        <v>318</v>
      </c>
      <c r="B122" s="64" t="s">
        <v>592</v>
      </c>
      <c r="C122" s="60">
        <v>75</v>
      </c>
      <c r="D122" s="61" t="s">
        <v>214</v>
      </c>
      <c r="E122" s="59">
        <v>35</v>
      </c>
      <c r="F122" s="68" t="str">
        <f>VLOOKUP(E122,Società!A$2:B$9999,2,FALSE)</f>
        <v>A.S.D. TEAM CICLOWATT</v>
      </c>
      <c r="G122" s="65" t="s">
        <v>237</v>
      </c>
      <c r="H122" s="70" t="s">
        <v>320</v>
      </c>
      <c r="I122" s="63">
        <v>210455857</v>
      </c>
      <c r="M122" s="69" t="s">
        <v>238</v>
      </c>
      <c r="O122" s="94" t="s">
        <v>593</v>
      </c>
      <c r="P122" s="94">
        <f>VLOOKUP(E122,Società!A$2:G$9999,7,FALSE)</f>
        <v>0</v>
      </c>
      <c r="Q122" s="94">
        <f>VLOOKUP(E122,Società!A$2:H$9999,8,FALSE)</f>
        <v>0</v>
      </c>
    </row>
    <row r="123" spans="1:17">
      <c r="A123" s="66">
        <v>319</v>
      </c>
      <c r="B123" s="64" t="s">
        <v>362</v>
      </c>
      <c r="C123" s="60">
        <v>75</v>
      </c>
      <c r="D123" s="61" t="s">
        <v>214</v>
      </c>
      <c r="E123" s="59">
        <v>28</v>
      </c>
      <c r="F123" s="68" t="str">
        <f>VLOOKUP(E123,Società!A$2:B$9999,2,FALSE)</f>
        <v>G.S. BAGLINI</v>
      </c>
      <c r="G123" s="65" t="s">
        <v>237</v>
      </c>
      <c r="H123" s="70" t="s">
        <v>341</v>
      </c>
      <c r="I123" s="63">
        <v>210479356</v>
      </c>
      <c r="M123" s="69" t="s">
        <v>238</v>
      </c>
      <c r="O123" s="94" t="s">
        <v>600</v>
      </c>
      <c r="P123" s="94">
        <f>VLOOKUP(E123,Società!A$2:G$9999,7,FALSE)</f>
        <v>0</v>
      </c>
      <c r="Q123" s="94">
        <f>VLOOKUP(E123,Società!A$2:H$9999,8,FALSE)</f>
        <v>0</v>
      </c>
    </row>
    <row r="124" spans="1:17">
      <c r="A124" s="66">
        <v>320</v>
      </c>
      <c r="B124" s="64" t="s">
        <v>608</v>
      </c>
      <c r="C124" s="60">
        <v>74</v>
      </c>
      <c r="D124" s="61" t="s">
        <v>214</v>
      </c>
      <c r="F124" s="68" t="s">
        <v>610</v>
      </c>
      <c r="G124" s="65" t="s">
        <v>609</v>
      </c>
      <c r="I124" s="63" t="s">
        <v>611</v>
      </c>
    </row>
    <row r="125" spans="1:17">
      <c r="A125" s="66">
        <v>321</v>
      </c>
      <c r="B125" s="64" t="s">
        <v>393</v>
      </c>
      <c r="C125" s="60">
        <v>72</v>
      </c>
      <c r="D125" s="61" t="s">
        <v>214</v>
      </c>
      <c r="F125" s="68" t="s">
        <v>630</v>
      </c>
      <c r="G125" s="65" t="s">
        <v>328</v>
      </c>
      <c r="I125" s="63" t="s">
        <v>629</v>
      </c>
    </row>
    <row r="126" spans="1:17">
      <c r="A126" s="66">
        <v>322</v>
      </c>
      <c r="B126" s="64" t="s">
        <v>635</v>
      </c>
      <c r="C126" s="60">
        <v>74</v>
      </c>
      <c r="D126" s="61" t="s">
        <v>214</v>
      </c>
      <c r="E126" s="59">
        <v>39</v>
      </c>
      <c r="F126" s="68" t="str">
        <f>VLOOKUP(E126,Società!A$2:B$9999,2,FALSE)</f>
        <v>A.C CAPANNOLESE</v>
      </c>
      <c r="G126" s="65" t="s">
        <v>237</v>
      </c>
      <c r="H126" s="70" t="s">
        <v>275</v>
      </c>
      <c r="I126" s="63">
        <v>210491293</v>
      </c>
      <c r="M126" s="69" t="s">
        <v>238</v>
      </c>
      <c r="O126" s="94" t="s">
        <v>636</v>
      </c>
      <c r="P126" s="94">
        <f>VLOOKUP(E126,Società!A$2:G$9999,7,FALSE)</f>
        <v>0</v>
      </c>
      <c r="Q126" s="94">
        <f>VLOOKUP(E126,Società!A$2:H$9999,8,FALSE)</f>
        <v>0</v>
      </c>
    </row>
    <row r="127" spans="1:17">
      <c r="A127" s="66">
        <v>323</v>
      </c>
      <c r="B127" s="64" t="s">
        <v>399</v>
      </c>
      <c r="C127" s="60">
        <v>76</v>
      </c>
      <c r="D127" s="61" t="s">
        <v>214</v>
      </c>
      <c r="F127" s="68" t="s">
        <v>400</v>
      </c>
      <c r="G127" s="65" t="s">
        <v>317</v>
      </c>
      <c r="I127" s="63">
        <v>7956640</v>
      </c>
    </row>
    <row r="128" spans="1:17">
      <c r="A128" s="66">
        <v>324</v>
      </c>
      <c r="B128" s="64" t="s">
        <v>654</v>
      </c>
      <c r="C128" s="60">
        <v>72</v>
      </c>
      <c r="D128" s="61" t="s">
        <v>214</v>
      </c>
      <c r="E128" s="59">
        <v>30</v>
      </c>
      <c r="F128" s="68" t="str">
        <f>VLOOKUP(E128,Società!A$2:B$9999,2,FALSE)</f>
        <v>VITAM-IN CYCLING TEAM ASD</v>
      </c>
      <c r="G128" s="65" t="s">
        <v>237</v>
      </c>
      <c r="H128" s="70" t="s">
        <v>572</v>
      </c>
      <c r="I128" s="63">
        <v>210524032</v>
      </c>
      <c r="M128" s="69" t="s">
        <v>238</v>
      </c>
      <c r="P128" s="94">
        <f>VLOOKUP(E128,Società!A$2:G$9999,7,FALSE)</f>
        <v>0</v>
      </c>
      <c r="Q128" s="94">
        <f>VLOOKUP(E128,Società!A$2:H$9999,8,FALSE)</f>
        <v>0</v>
      </c>
    </row>
    <row r="129" spans="1:17">
      <c r="A129" s="66">
        <v>325</v>
      </c>
      <c r="B129" s="64" t="s">
        <v>658</v>
      </c>
      <c r="C129" s="60">
        <v>72</v>
      </c>
      <c r="D129" s="61" t="s">
        <v>214</v>
      </c>
      <c r="E129" s="59">
        <v>28</v>
      </c>
      <c r="F129" s="68" t="str">
        <f>VLOOKUP(E129,Società!A$2:B$9999,2,FALSE)</f>
        <v>G.S. BAGLINI</v>
      </c>
      <c r="G129" s="65" t="s">
        <v>237</v>
      </c>
      <c r="H129" s="70" t="s">
        <v>341</v>
      </c>
      <c r="I129" s="63">
        <v>210479357</v>
      </c>
      <c r="M129" s="69" t="s">
        <v>238</v>
      </c>
      <c r="O129" s="94" t="s">
        <v>659</v>
      </c>
      <c r="P129" s="94">
        <f>VLOOKUP(E129,Società!A$2:G$9999,7,FALSE)</f>
        <v>0</v>
      </c>
      <c r="Q129" s="94">
        <f>VLOOKUP(E129,Società!A$2:H$9999,8,FALSE)</f>
        <v>0</v>
      </c>
    </row>
    <row r="130" spans="1:17">
      <c r="A130" s="66">
        <v>326</v>
      </c>
      <c r="B130" s="64" t="s">
        <v>346</v>
      </c>
      <c r="C130" s="60">
        <v>72</v>
      </c>
      <c r="D130" s="61" t="s">
        <v>214</v>
      </c>
      <c r="E130" s="59">
        <v>44</v>
      </c>
      <c r="F130" s="68" t="str">
        <f>VLOOKUP(E130,Società!A$2:B$9999,2,FALSE)</f>
        <v>ASD VIA ELISA</v>
      </c>
      <c r="G130" s="65" t="s">
        <v>237</v>
      </c>
      <c r="H130" s="70" t="s">
        <v>245</v>
      </c>
      <c r="I130" s="63">
        <v>210480548</v>
      </c>
      <c r="M130" s="69" t="s">
        <v>238</v>
      </c>
      <c r="O130" s="94" t="s">
        <v>669</v>
      </c>
      <c r="P130" s="94">
        <f>VLOOKUP(E130,Società!A$2:G$9999,7,FALSE)</f>
        <v>0</v>
      </c>
      <c r="Q130" s="94">
        <f>VLOOKUP(E130,Società!A$2:H$9999,8,FALSE)</f>
        <v>0</v>
      </c>
    </row>
    <row r="131" spans="1:17">
      <c r="A131" s="66">
        <v>327</v>
      </c>
      <c r="B131" s="64" t="s">
        <v>290</v>
      </c>
      <c r="C131" s="60">
        <v>75</v>
      </c>
      <c r="D131" s="61" t="s">
        <v>214</v>
      </c>
      <c r="E131" s="59">
        <v>46</v>
      </c>
      <c r="F131" s="68" t="str">
        <f>VLOOKUP(E131,Società!A$2:B$9999,2,FALSE)</f>
        <v>SPEEDY BIKE A.S.</v>
      </c>
      <c r="G131" s="65" t="s">
        <v>237</v>
      </c>
      <c r="H131" s="70" t="s">
        <v>245</v>
      </c>
      <c r="I131" s="63">
        <v>210495611</v>
      </c>
      <c r="M131" s="69" t="s">
        <v>574</v>
      </c>
      <c r="O131" s="94" t="s">
        <v>702</v>
      </c>
      <c r="P131" s="94">
        <f>VLOOKUP(E131,Società!A$2:G$9999,7,FALSE)</f>
        <v>0</v>
      </c>
      <c r="Q131" s="94">
        <f>VLOOKUP(E131,Società!A$2:H$9999,8,FALSE)</f>
        <v>0</v>
      </c>
    </row>
    <row r="132" spans="1:17">
      <c r="A132" s="66">
        <v>328</v>
      </c>
      <c r="B132" s="64" t="s">
        <v>706</v>
      </c>
      <c r="C132" s="60">
        <v>73</v>
      </c>
      <c r="D132" s="61" t="s">
        <v>214</v>
      </c>
      <c r="F132" s="68" t="s">
        <v>708</v>
      </c>
      <c r="G132" s="65" t="s">
        <v>328</v>
      </c>
      <c r="I132" s="63" t="s">
        <v>707</v>
      </c>
    </row>
    <row r="133" spans="1:17">
      <c r="A133" s="66">
        <v>210</v>
      </c>
      <c r="B133" s="64" t="s">
        <v>732</v>
      </c>
      <c r="C133" s="60">
        <v>73</v>
      </c>
      <c r="D133" s="61" t="s">
        <v>214</v>
      </c>
      <c r="E133" s="59">
        <v>36</v>
      </c>
      <c r="F133" s="68" t="str">
        <f>VLOOKUP(E133,Società!A$2:B$9999,2,FALSE)</f>
        <v>A.S.D. QUARRATA BIKE</v>
      </c>
      <c r="G133" s="65" t="s">
        <v>237</v>
      </c>
      <c r="H133" s="70" t="s">
        <v>270</v>
      </c>
      <c r="I133" s="63">
        <v>210450748</v>
      </c>
      <c r="M133" s="69" t="s">
        <v>238</v>
      </c>
      <c r="O133" s="94" t="s">
        <v>733</v>
      </c>
      <c r="P133" s="94">
        <f>VLOOKUP(E133,Società!A$2:G$9999,7,FALSE)</f>
        <v>0</v>
      </c>
      <c r="Q133" s="94">
        <f>VLOOKUP(E133,Società!A$2:H$9999,8,FALSE)</f>
        <v>0</v>
      </c>
    </row>
    <row r="134" spans="1:17">
      <c r="A134" s="66">
        <v>211</v>
      </c>
      <c r="B134" s="64" t="s">
        <v>734</v>
      </c>
      <c r="C134" s="60">
        <v>74</v>
      </c>
      <c r="D134" s="61" t="s">
        <v>214</v>
      </c>
      <c r="E134" s="59">
        <v>49</v>
      </c>
      <c r="F134" s="68" t="str">
        <f>VLOOKUP(E134,Società!A$2:B$9999,2,FALSE)</f>
        <v>TEAM GULLIVER BIKE</v>
      </c>
      <c r="G134" s="65" t="s">
        <v>237</v>
      </c>
      <c r="H134" s="70" t="s">
        <v>245</v>
      </c>
      <c r="I134" s="63">
        <v>210519599</v>
      </c>
      <c r="M134" s="69" t="s">
        <v>238</v>
      </c>
      <c r="O134" s="94" t="s">
        <v>735</v>
      </c>
      <c r="P134" s="94">
        <f>VLOOKUP(E134,Società!A$2:G$9999,7,FALSE)</f>
        <v>0</v>
      </c>
      <c r="Q134" s="94">
        <f>VLOOKUP(E134,Società!A$2:H$9999,8,FALSE)</f>
        <v>0</v>
      </c>
    </row>
    <row r="135" spans="1:17">
      <c r="A135" s="66">
        <v>329</v>
      </c>
      <c r="B135" s="64" t="s">
        <v>764</v>
      </c>
      <c r="C135" s="60">
        <v>76</v>
      </c>
      <c r="D135" s="61" t="s">
        <v>214</v>
      </c>
      <c r="E135" s="59">
        <v>53</v>
      </c>
      <c r="F135" s="68" t="str">
        <f>VLOOKUP(E135,Società!A$2:B$9999,2,FALSE)</f>
        <v>BIKEOFTIME</v>
      </c>
      <c r="G135" s="65" t="s">
        <v>237</v>
      </c>
      <c r="I135" s="63">
        <v>210323236</v>
      </c>
      <c r="P135" s="94">
        <f>VLOOKUP(E135,Società!A$2:G$9999,7,FALSE)</f>
        <v>0</v>
      </c>
      <c r="Q135" s="94">
        <f>VLOOKUP(E135,Società!A$2:H$9999,8,FALSE)</f>
        <v>0</v>
      </c>
    </row>
    <row r="136" spans="1:17">
      <c r="A136" s="66">
        <v>330</v>
      </c>
      <c r="B136" s="64" t="s">
        <v>773</v>
      </c>
      <c r="C136" s="60">
        <v>73</v>
      </c>
      <c r="D136" s="61" t="s">
        <v>214</v>
      </c>
      <c r="E136" s="59">
        <v>30</v>
      </c>
      <c r="F136" s="68" t="str">
        <f>VLOOKUP(E136,Società!A$2:B$9999,2,FALSE)</f>
        <v>VITAM-IN CYCLING TEAM ASD</v>
      </c>
      <c r="G136" s="65" t="s">
        <v>237</v>
      </c>
      <c r="H136" s="70" t="s">
        <v>239</v>
      </c>
      <c r="I136" s="63">
        <v>210458178</v>
      </c>
      <c r="M136" s="69" t="s">
        <v>238</v>
      </c>
      <c r="O136" s="94" t="s">
        <v>774</v>
      </c>
      <c r="P136" s="94">
        <f>VLOOKUP(E136,Società!A$2:G$9999,7,FALSE)</f>
        <v>0</v>
      </c>
      <c r="Q136" s="94">
        <f>VLOOKUP(E136,Società!A$2:H$9999,8,FALSE)</f>
        <v>0</v>
      </c>
    </row>
    <row r="137" spans="1:17">
      <c r="A137" s="66">
        <v>338</v>
      </c>
      <c r="B137" s="64" t="s">
        <v>775</v>
      </c>
      <c r="C137" s="60">
        <v>72</v>
      </c>
      <c r="D137" s="61" t="s">
        <v>214</v>
      </c>
      <c r="E137" s="59">
        <v>54</v>
      </c>
      <c r="F137" s="68" t="str">
        <f>VLOOKUP(E137,Società!A$2:B$9999,2,FALSE)</f>
        <v>RACING TEAM FANELLI</v>
      </c>
      <c r="G137" s="65" t="s">
        <v>769</v>
      </c>
      <c r="P137" s="94">
        <f>VLOOKUP(E137,Società!A$2:G$9999,7,FALSE)</f>
        <v>0</v>
      </c>
      <c r="Q137" s="94">
        <f>VLOOKUP(E137,Società!A$2:H$9999,8,FALSE)</f>
        <v>0</v>
      </c>
    </row>
    <row r="138" spans="1:17">
      <c r="A138" s="66">
        <v>331</v>
      </c>
      <c r="B138" s="64" t="s">
        <v>812</v>
      </c>
      <c r="C138" s="60">
        <v>75</v>
      </c>
      <c r="D138" s="61" t="s">
        <v>214</v>
      </c>
      <c r="E138" s="59">
        <v>63</v>
      </c>
      <c r="F138" s="68" t="str">
        <f>VLOOKUP(E138,Società!A$2:B$9999,2,FALSE)</f>
        <v>GRAGNANO SPORTING CLUB</v>
      </c>
      <c r="G138" s="65" t="s">
        <v>317</v>
      </c>
      <c r="P138" s="94">
        <f>VLOOKUP(E138,Società!A$2:G$9999,7,FALSE)</f>
        <v>0</v>
      </c>
      <c r="Q138" s="94">
        <f>VLOOKUP(E138,Società!A$2:H$9999,8,FALSE)</f>
        <v>0</v>
      </c>
    </row>
    <row r="139" spans="1:17">
      <c r="A139" s="66">
        <v>220</v>
      </c>
      <c r="B139" s="64" t="s">
        <v>410</v>
      </c>
      <c r="C139" s="60">
        <v>71</v>
      </c>
      <c r="D139" s="61" t="s">
        <v>215</v>
      </c>
      <c r="E139" s="59">
        <v>1</v>
      </c>
      <c r="F139" s="68" t="str">
        <f>VLOOKUP(E139,Società!A$2:B$9999,2,FALSE)</f>
        <v>A.S.D. TEAM MTB PRATO</v>
      </c>
      <c r="G139" s="65" t="s">
        <v>237</v>
      </c>
      <c r="H139" s="70" t="s">
        <v>313</v>
      </c>
      <c r="I139" s="63">
        <v>210528272</v>
      </c>
      <c r="M139" s="69" t="s">
        <v>238</v>
      </c>
      <c r="O139" s="94" t="s">
        <v>411</v>
      </c>
      <c r="P139" s="94">
        <f>VLOOKUP(E139,Società!A$2:G$9999,7,FALSE)</f>
        <v>0</v>
      </c>
      <c r="Q139" s="94">
        <f>VLOOKUP(E139,Società!A$2:H$9999,8,FALSE)</f>
        <v>0</v>
      </c>
    </row>
    <row r="140" spans="1:17">
      <c r="A140" s="66">
        <v>221</v>
      </c>
      <c r="B140" s="64" t="s">
        <v>253</v>
      </c>
      <c r="C140" s="60">
        <v>67</v>
      </c>
      <c r="D140" s="61" t="s">
        <v>215</v>
      </c>
      <c r="E140" s="59">
        <v>8</v>
      </c>
      <c r="F140" s="68" t="str">
        <f>VLOOKUP(E140,Società!A$2:B$9999,2,FALSE)</f>
        <v>TEAM VALLONE CA</v>
      </c>
      <c r="G140" s="65" t="s">
        <v>237</v>
      </c>
      <c r="H140" s="70" t="s">
        <v>255</v>
      </c>
      <c r="I140" s="63">
        <v>210472048</v>
      </c>
      <c r="M140" s="69" t="s">
        <v>238</v>
      </c>
      <c r="O140" s="94" t="s">
        <v>254</v>
      </c>
      <c r="P140" s="94">
        <f>VLOOKUP(E140,Società!A$2:G$9999,7,FALSE)</f>
        <v>0</v>
      </c>
      <c r="Q140" s="94">
        <f>VLOOKUP(E140,Società!A$2:H$9999,8,FALSE)</f>
        <v>0</v>
      </c>
    </row>
    <row r="141" spans="1:17">
      <c r="A141" s="66">
        <v>222</v>
      </c>
      <c r="B141" s="64" t="s">
        <v>282</v>
      </c>
      <c r="C141" s="60">
        <v>71</v>
      </c>
      <c r="D141" s="61" t="s">
        <v>215</v>
      </c>
      <c r="E141" s="59">
        <v>5</v>
      </c>
      <c r="F141" s="68" t="str">
        <f>VLOOKUP(E141,Società!A$2:B$9999,2,FALSE)</f>
        <v>HEART ON BIKE</v>
      </c>
      <c r="G141" s="65" t="s">
        <v>237</v>
      </c>
      <c r="H141" s="70" t="s">
        <v>268</v>
      </c>
      <c r="I141" s="63">
        <v>210515292</v>
      </c>
      <c r="M141" s="69" t="s">
        <v>238</v>
      </c>
      <c r="O141" s="94" t="s">
        <v>283</v>
      </c>
      <c r="P141" s="94">
        <f>VLOOKUP(E141,Società!A$2:G$9999,7,FALSE)</f>
        <v>0</v>
      </c>
      <c r="Q141" s="94">
        <f>VLOOKUP(E141,Società!A$2:H$9999,8,FALSE)</f>
        <v>0</v>
      </c>
    </row>
    <row r="142" spans="1:17">
      <c r="A142" s="66">
        <v>223</v>
      </c>
      <c r="B142" s="64" t="s">
        <v>273</v>
      </c>
      <c r="C142" s="60">
        <v>70</v>
      </c>
      <c r="D142" s="61" t="s">
        <v>215</v>
      </c>
      <c r="E142" s="59">
        <v>5</v>
      </c>
      <c r="F142" s="68" t="str">
        <f>VLOOKUP(E142,Società!A$2:B$9999,2,FALSE)</f>
        <v>HEART ON BIKE</v>
      </c>
      <c r="G142" s="65" t="s">
        <v>237</v>
      </c>
      <c r="H142" s="70" t="s">
        <v>268</v>
      </c>
      <c r="I142" s="63">
        <v>210515289</v>
      </c>
      <c r="M142" s="69" t="s">
        <v>238</v>
      </c>
      <c r="O142" s="94" t="s">
        <v>274</v>
      </c>
      <c r="P142" s="94">
        <f>VLOOKUP(E142,Società!A$2:G$9999,7,FALSE)</f>
        <v>0</v>
      </c>
      <c r="Q142" s="94">
        <f>VLOOKUP(E142,Società!A$2:H$9999,8,FALSE)</f>
        <v>0</v>
      </c>
    </row>
    <row r="143" spans="1:17">
      <c r="A143" s="66">
        <v>224</v>
      </c>
      <c r="B143" s="64" t="s">
        <v>433</v>
      </c>
      <c r="C143" s="60">
        <v>67</v>
      </c>
      <c r="D143" s="61" t="s">
        <v>215</v>
      </c>
      <c r="E143" s="59">
        <v>10</v>
      </c>
      <c r="F143" s="68" t="str">
        <f>VLOOKUP(E143,Società!A$2:B$9999,2,FALSE)</f>
        <v>TEAM STEFAN</v>
      </c>
      <c r="G143" s="65" t="s">
        <v>237</v>
      </c>
      <c r="H143" s="70" t="s">
        <v>245</v>
      </c>
      <c r="I143" s="63">
        <v>210460979</v>
      </c>
      <c r="M143" s="69" t="s">
        <v>238</v>
      </c>
      <c r="O143" s="94" t="s">
        <v>434</v>
      </c>
      <c r="P143" s="94">
        <f>VLOOKUP(E143,Società!A$2:G$9999,7,FALSE)</f>
        <v>0</v>
      </c>
      <c r="Q143" s="94">
        <f>VLOOKUP(E143,Società!A$2:H$9999,8,FALSE)</f>
        <v>0</v>
      </c>
    </row>
    <row r="144" spans="1:17">
      <c r="A144" s="66">
        <v>225</v>
      </c>
      <c r="B144" s="64" t="s">
        <v>333</v>
      </c>
      <c r="C144" s="60">
        <v>67</v>
      </c>
      <c r="D144" s="61" t="s">
        <v>215</v>
      </c>
      <c r="E144" s="59">
        <v>10</v>
      </c>
      <c r="F144" s="68" t="str">
        <f>VLOOKUP(E144,Società!A$2:B$9999,2,FALSE)</f>
        <v>TEAM STEFAN</v>
      </c>
      <c r="G144" s="65" t="s">
        <v>237</v>
      </c>
      <c r="H144" s="70" t="s">
        <v>245</v>
      </c>
      <c r="I144" s="63">
        <v>210455076</v>
      </c>
      <c r="M144" s="69" t="s">
        <v>238</v>
      </c>
      <c r="O144" s="94" t="s">
        <v>334</v>
      </c>
      <c r="P144" s="94">
        <f>VLOOKUP(E144,Società!A$2:G$9999,7,FALSE)</f>
        <v>0</v>
      </c>
      <c r="Q144" s="94">
        <f>VLOOKUP(E144,Società!A$2:H$9999,8,FALSE)</f>
        <v>0</v>
      </c>
    </row>
    <row r="145" spans="1:17">
      <c r="A145" s="66">
        <v>226</v>
      </c>
      <c r="B145" s="64" t="s">
        <v>288</v>
      </c>
      <c r="C145" s="60">
        <v>67</v>
      </c>
      <c r="D145" s="61" t="s">
        <v>215</v>
      </c>
      <c r="E145" s="59">
        <v>10</v>
      </c>
      <c r="F145" s="68" t="str">
        <f>VLOOKUP(E145,Società!A$2:B$9999,2,FALSE)</f>
        <v>TEAM STEFAN</v>
      </c>
      <c r="G145" s="65" t="s">
        <v>237</v>
      </c>
      <c r="H145" s="70" t="s">
        <v>245</v>
      </c>
      <c r="I145" s="63">
        <v>210460982</v>
      </c>
      <c r="M145" s="69" t="s">
        <v>238</v>
      </c>
      <c r="O145" s="94" t="s">
        <v>289</v>
      </c>
      <c r="P145" s="94">
        <f>VLOOKUP(E145,Società!A$2:G$9999,7,FALSE)</f>
        <v>0</v>
      </c>
      <c r="Q145" s="94">
        <f>VLOOKUP(E145,Società!A$2:H$9999,8,FALSE)</f>
        <v>0</v>
      </c>
    </row>
    <row r="146" spans="1:17">
      <c r="A146" s="66">
        <v>227</v>
      </c>
      <c r="B146" s="64" t="s">
        <v>374</v>
      </c>
      <c r="C146" s="60">
        <v>68</v>
      </c>
      <c r="D146" s="61" t="s">
        <v>215</v>
      </c>
      <c r="E146" s="59">
        <v>10</v>
      </c>
      <c r="F146" s="68" t="str">
        <f>VLOOKUP(E146,Società!A$2:B$9999,2,FALSE)</f>
        <v>TEAM STEFAN</v>
      </c>
      <c r="G146" s="65" t="s">
        <v>237</v>
      </c>
      <c r="H146" s="70" t="s">
        <v>245</v>
      </c>
      <c r="I146" s="63">
        <v>210460993</v>
      </c>
      <c r="M146" s="69" t="s">
        <v>238</v>
      </c>
      <c r="O146" s="94" t="s">
        <v>375</v>
      </c>
      <c r="P146" s="94">
        <f>VLOOKUP(E146,Società!A$2:G$9999,7,FALSE)</f>
        <v>0</v>
      </c>
      <c r="Q146" s="94">
        <f>VLOOKUP(E146,Società!A$2:H$9999,8,FALSE)</f>
        <v>0</v>
      </c>
    </row>
    <row r="147" spans="1:17">
      <c r="A147" s="66">
        <v>228</v>
      </c>
      <c r="B147" s="64" t="s">
        <v>376</v>
      </c>
      <c r="C147" s="60">
        <v>68</v>
      </c>
      <c r="D147" s="61" t="s">
        <v>215</v>
      </c>
      <c r="E147" s="59">
        <v>10</v>
      </c>
      <c r="F147" s="68" t="str">
        <f>VLOOKUP(E147,Società!A$2:B$9999,2,FALSE)</f>
        <v>TEAM STEFAN</v>
      </c>
      <c r="G147" s="65" t="s">
        <v>237</v>
      </c>
      <c r="H147" s="70" t="s">
        <v>245</v>
      </c>
      <c r="I147" s="63">
        <v>210455080</v>
      </c>
      <c r="M147" s="69" t="s">
        <v>238</v>
      </c>
      <c r="O147" s="94" t="s">
        <v>377</v>
      </c>
      <c r="P147" s="94">
        <f>VLOOKUP(E147,Società!A$2:G$9999,7,FALSE)</f>
        <v>0</v>
      </c>
      <c r="Q147" s="94">
        <f>VLOOKUP(E147,Società!A$2:H$9999,8,FALSE)</f>
        <v>0</v>
      </c>
    </row>
    <row r="148" spans="1:17">
      <c r="A148" s="66">
        <v>229</v>
      </c>
      <c r="B148" s="64" t="s">
        <v>378</v>
      </c>
      <c r="C148" s="60">
        <v>68</v>
      </c>
      <c r="D148" s="61" t="s">
        <v>215</v>
      </c>
      <c r="E148" s="59">
        <v>10</v>
      </c>
      <c r="F148" s="68" t="str">
        <f>VLOOKUP(E148,Società!A$2:B$9999,2,FALSE)</f>
        <v>TEAM STEFAN</v>
      </c>
      <c r="G148" s="65" t="s">
        <v>237</v>
      </c>
      <c r="H148" s="70" t="s">
        <v>245</v>
      </c>
      <c r="I148" s="63">
        <v>210455077</v>
      </c>
      <c r="M148" s="69" t="s">
        <v>238</v>
      </c>
      <c r="O148" s="94" t="s">
        <v>379</v>
      </c>
      <c r="P148" s="94">
        <f>VLOOKUP(E148,Società!A$2:G$9999,7,FALSE)</f>
        <v>0</v>
      </c>
      <c r="Q148" s="94">
        <f>VLOOKUP(E148,Società!A$2:H$9999,8,FALSE)</f>
        <v>0</v>
      </c>
    </row>
    <row r="149" spans="1:17">
      <c r="A149" s="66">
        <v>230</v>
      </c>
      <c r="B149" s="64" t="s">
        <v>293</v>
      </c>
      <c r="C149" s="60">
        <v>67</v>
      </c>
      <c r="D149" s="61" t="s">
        <v>215</v>
      </c>
      <c r="E149" s="59">
        <v>10</v>
      </c>
      <c r="F149" s="68" t="str">
        <f>VLOOKUP(E149,Società!A$2:B$9999,2,FALSE)</f>
        <v>TEAM STEFAN</v>
      </c>
      <c r="G149" s="65" t="s">
        <v>237</v>
      </c>
      <c r="H149" s="70" t="s">
        <v>245</v>
      </c>
      <c r="I149" s="63">
        <v>210455085</v>
      </c>
      <c r="M149" s="69" t="s">
        <v>238</v>
      </c>
      <c r="O149" s="94" t="s">
        <v>294</v>
      </c>
      <c r="P149" s="94">
        <f>VLOOKUP(E149,Società!A$2:G$9999,7,FALSE)</f>
        <v>0</v>
      </c>
      <c r="Q149" s="94">
        <f>VLOOKUP(E149,Società!A$2:H$9999,8,FALSE)</f>
        <v>0</v>
      </c>
    </row>
    <row r="150" spans="1:17">
      <c r="A150" s="66">
        <v>231</v>
      </c>
      <c r="B150" s="64" t="s">
        <v>441</v>
      </c>
      <c r="C150" s="60">
        <v>70</v>
      </c>
      <c r="D150" s="61" t="s">
        <v>215</v>
      </c>
      <c r="E150" s="59">
        <v>11</v>
      </c>
      <c r="F150" s="68" t="str">
        <f>VLOOKUP(E150,Società!A$2:B$9999,2,FALSE)</f>
        <v>TBR CERTALDO</v>
      </c>
      <c r="G150" s="65" t="s">
        <v>237</v>
      </c>
      <c r="H150" s="70" t="s">
        <v>338</v>
      </c>
      <c r="I150" s="63">
        <v>210457889</v>
      </c>
      <c r="M150" s="69" t="s">
        <v>238</v>
      </c>
      <c r="O150" s="94" t="s">
        <v>442</v>
      </c>
      <c r="P150" s="94">
        <f>VLOOKUP(E150,Società!A$2:G$9999,7,FALSE)</f>
        <v>0</v>
      </c>
      <c r="Q150" s="94">
        <f>VLOOKUP(E150,Società!A$2:H$9999,8,FALSE)</f>
        <v>0</v>
      </c>
    </row>
    <row r="151" spans="1:17">
      <c r="A151" s="66">
        <v>232</v>
      </c>
      <c r="B151" s="64" t="s">
        <v>454</v>
      </c>
      <c r="C151" s="60">
        <v>70</v>
      </c>
      <c r="D151" s="61" t="s">
        <v>215</v>
      </c>
      <c r="E151" s="59">
        <v>3</v>
      </c>
      <c r="F151" s="68" t="str">
        <f>VLOOKUP(E151,Società!A$2:B$9999,2,FALSE)</f>
        <v>ASD. TUTTINSELLA</v>
      </c>
      <c r="G151" s="65" t="s">
        <v>237</v>
      </c>
      <c r="H151" s="70" t="s">
        <v>268</v>
      </c>
      <c r="I151" s="63">
        <v>210120547</v>
      </c>
      <c r="M151" s="69" t="s">
        <v>238</v>
      </c>
      <c r="O151" s="94" t="s">
        <v>455</v>
      </c>
      <c r="P151" s="94">
        <f>VLOOKUP(E151,Società!A$2:G$9999,7,FALSE)</f>
        <v>0</v>
      </c>
      <c r="Q151" s="94">
        <f>VLOOKUP(E151,Società!A$2:H$9999,8,FALSE)</f>
        <v>0</v>
      </c>
    </row>
    <row r="152" spans="1:17">
      <c r="A152" s="66">
        <v>233</v>
      </c>
      <c r="B152" s="64" t="s">
        <v>310</v>
      </c>
      <c r="C152" s="60">
        <v>70</v>
      </c>
      <c r="D152" s="61" t="s">
        <v>215</v>
      </c>
      <c r="E152" s="59">
        <v>17</v>
      </c>
      <c r="F152" s="68" t="str">
        <f>VLOOKUP(E152,Società!A$2:B$9999,2,FALSE)</f>
        <v>AGLIANA CICLISMO U.S.D.</v>
      </c>
      <c r="G152" s="65" t="s">
        <v>237</v>
      </c>
      <c r="H152" s="70" t="s">
        <v>270</v>
      </c>
      <c r="I152" s="63">
        <v>210206031</v>
      </c>
      <c r="M152" s="69" t="s">
        <v>238</v>
      </c>
      <c r="O152" s="94" t="s">
        <v>475</v>
      </c>
      <c r="P152" s="94">
        <f>VLOOKUP(E152,Società!A$2:G$9999,7,FALSE)</f>
        <v>0</v>
      </c>
      <c r="Q152" s="94">
        <f>VLOOKUP(E152,Società!A$2:H$9999,8,FALSE)</f>
        <v>0</v>
      </c>
    </row>
    <row r="153" spans="1:17">
      <c r="A153" s="66">
        <v>234</v>
      </c>
      <c r="B153" s="64" t="s">
        <v>479</v>
      </c>
      <c r="C153" s="60">
        <v>70</v>
      </c>
      <c r="D153" s="61" t="s">
        <v>215</v>
      </c>
      <c r="E153" s="59">
        <v>17</v>
      </c>
      <c r="F153" s="68" t="str">
        <f>VLOOKUP(E153,Società!A$2:B$9999,2,FALSE)</f>
        <v>AGLIANA CICLISMO U.S.D.</v>
      </c>
      <c r="G153" s="65" t="s">
        <v>237</v>
      </c>
      <c r="H153" s="70" t="s">
        <v>270</v>
      </c>
      <c r="I153" s="63">
        <v>210545891</v>
      </c>
      <c r="M153" s="69" t="s">
        <v>238</v>
      </c>
    </row>
    <row r="154" spans="1:17">
      <c r="A154" s="66">
        <v>235</v>
      </c>
      <c r="B154" s="64" t="s">
        <v>311</v>
      </c>
      <c r="C154" s="60">
        <v>70</v>
      </c>
      <c r="D154" s="61" t="s">
        <v>215</v>
      </c>
      <c r="E154" s="59">
        <v>17</v>
      </c>
      <c r="F154" s="68" t="str">
        <f>VLOOKUP(E154,Società!A$2:B$9999,2,FALSE)</f>
        <v>AGLIANA CICLISMO U.S.D.</v>
      </c>
      <c r="G154" s="65" t="s">
        <v>237</v>
      </c>
      <c r="H154" s="70" t="s">
        <v>270</v>
      </c>
      <c r="I154" s="63">
        <v>210485049</v>
      </c>
      <c r="M154" s="69" t="s">
        <v>238</v>
      </c>
      <c r="O154" s="94" t="s">
        <v>480</v>
      </c>
      <c r="P154" s="94">
        <f>VLOOKUP(E154,Società!A$2:G$9999,7,FALSE)</f>
        <v>0</v>
      </c>
      <c r="Q154" s="94">
        <f>VLOOKUP(E154,Società!A$2:H$9999,8,FALSE)</f>
        <v>0</v>
      </c>
    </row>
    <row r="155" spans="1:17">
      <c r="A155" s="66">
        <v>236</v>
      </c>
      <c r="B155" s="64" t="s">
        <v>512</v>
      </c>
      <c r="C155" s="60">
        <v>69</v>
      </c>
      <c r="D155" s="61" t="s">
        <v>215</v>
      </c>
      <c r="E155" s="59">
        <v>5</v>
      </c>
      <c r="F155" s="68" t="str">
        <f>VLOOKUP(E155,Società!A$2:B$9999,2,FALSE)</f>
        <v>HEART ON BIKE</v>
      </c>
      <c r="G155" s="65" t="s">
        <v>237</v>
      </c>
      <c r="H155" s="70" t="s">
        <v>268</v>
      </c>
      <c r="I155" s="63">
        <v>210515296</v>
      </c>
      <c r="M155" s="69" t="s">
        <v>238</v>
      </c>
      <c r="O155" s="94" t="s">
        <v>513</v>
      </c>
      <c r="P155" s="94">
        <f>VLOOKUP(E155,Società!A$2:G$9999,7,FALSE)</f>
        <v>0</v>
      </c>
      <c r="Q155" s="94">
        <f>VLOOKUP(E155,Società!A$2:H$9999,8,FALSE)</f>
        <v>0</v>
      </c>
    </row>
    <row r="156" spans="1:17">
      <c r="A156" s="66">
        <v>237</v>
      </c>
      <c r="B156" s="64" t="s">
        <v>302</v>
      </c>
      <c r="C156" s="60">
        <v>71</v>
      </c>
      <c r="D156" s="61" t="s">
        <v>215</v>
      </c>
      <c r="E156" s="59">
        <v>3</v>
      </c>
      <c r="F156" s="68" t="str">
        <f>VLOOKUP(E156,Società!A$2:B$9999,2,FALSE)</f>
        <v>ASD. TUTTINSELLA</v>
      </c>
      <c r="G156" s="65" t="s">
        <v>237</v>
      </c>
      <c r="H156" s="70" t="s">
        <v>268</v>
      </c>
      <c r="I156" s="63">
        <v>210120550</v>
      </c>
      <c r="M156" s="69" t="s">
        <v>238</v>
      </c>
      <c r="O156" s="94" t="s">
        <v>519</v>
      </c>
      <c r="P156" s="94">
        <f>VLOOKUP(E156,Società!A$2:G$9999,7,FALSE)</f>
        <v>0</v>
      </c>
      <c r="Q156" s="94">
        <f>VLOOKUP(E156,Società!A$2:H$9999,8,FALSE)</f>
        <v>0</v>
      </c>
    </row>
    <row r="157" spans="1:17">
      <c r="A157" s="66">
        <v>238</v>
      </c>
      <c r="B157" s="64" t="s">
        <v>305</v>
      </c>
      <c r="C157" s="60">
        <v>69</v>
      </c>
      <c r="D157" s="61" t="s">
        <v>215</v>
      </c>
      <c r="E157" s="59">
        <v>2</v>
      </c>
      <c r="F157" s="68" t="str">
        <f>VLOOKUP(E157,Società!A$2:B$9999,2,FALSE)</f>
        <v>NEW M T BIKE TEAM 2001 ASD</v>
      </c>
      <c r="G157" s="65" t="s">
        <v>237</v>
      </c>
      <c r="H157" s="70" t="s">
        <v>239</v>
      </c>
      <c r="I157" s="63">
        <v>210491928</v>
      </c>
      <c r="M157" s="69" t="s">
        <v>238</v>
      </c>
      <c r="O157" s="94" t="s">
        <v>521</v>
      </c>
      <c r="P157" s="94">
        <f>VLOOKUP(E157,Società!A$2:G$9999,7,FALSE)</f>
        <v>0</v>
      </c>
      <c r="Q157" s="94">
        <f>VLOOKUP(E157,Società!A$2:H$9999,8,FALSE)</f>
        <v>0</v>
      </c>
    </row>
    <row r="158" spans="1:17">
      <c r="A158" s="66">
        <v>239</v>
      </c>
      <c r="B158" s="64" t="s">
        <v>529</v>
      </c>
      <c r="C158" s="60">
        <v>69</v>
      </c>
      <c r="D158" s="61" t="s">
        <v>215</v>
      </c>
      <c r="F158" s="68" t="s">
        <v>523</v>
      </c>
      <c r="G158" s="65" t="s">
        <v>317</v>
      </c>
      <c r="I158" s="63">
        <v>7909594</v>
      </c>
    </row>
    <row r="159" spans="1:17">
      <c r="A159" s="66">
        <v>240</v>
      </c>
      <c r="B159" s="64" t="s">
        <v>530</v>
      </c>
      <c r="C159" s="60">
        <v>67</v>
      </c>
      <c r="D159" s="61" t="s">
        <v>215</v>
      </c>
      <c r="F159" s="68" t="s">
        <v>523</v>
      </c>
      <c r="G159" s="65" t="s">
        <v>317</v>
      </c>
      <c r="I159" s="63">
        <v>7914168</v>
      </c>
    </row>
    <row r="160" spans="1:17">
      <c r="A160" s="66">
        <v>241</v>
      </c>
      <c r="B160" s="64" t="s">
        <v>534</v>
      </c>
      <c r="C160" s="60">
        <v>67</v>
      </c>
      <c r="D160" s="61" t="s">
        <v>215</v>
      </c>
      <c r="F160" s="68" t="s">
        <v>535</v>
      </c>
      <c r="G160" s="65" t="s">
        <v>328</v>
      </c>
      <c r="I160" s="63" t="s">
        <v>536</v>
      </c>
    </row>
    <row r="161" spans="1:17">
      <c r="A161" s="66">
        <v>242</v>
      </c>
      <c r="B161" s="64" t="s">
        <v>286</v>
      </c>
      <c r="C161" s="60">
        <v>68</v>
      </c>
      <c r="D161" s="61" t="s">
        <v>215</v>
      </c>
      <c r="E161" s="59">
        <v>26</v>
      </c>
      <c r="F161" s="68" t="str">
        <f>VLOOKUP(E161,Società!A$2:B$9999,2,FALSE)</f>
        <v>A.S.D. FREE BIKERS PEDALE FOLLONICHESE</v>
      </c>
      <c r="G161" s="65" t="s">
        <v>237</v>
      </c>
      <c r="H161" s="70" t="s">
        <v>285</v>
      </c>
      <c r="I161" s="63">
        <v>210443812</v>
      </c>
      <c r="M161" s="69" t="s">
        <v>238</v>
      </c>
      <c r="O161" s="94" t="s">
        <v>553</v>
      </c>
      <c r="P161" s="94">
        <f>VLOOKUP(E161,Società!A$2:G$9999,7,FALSE)</f>
        <v>0</v>
      </c>
      <c r="Q161" s="94">
        <f>VLOOKUP(E161,Società!A$2:H$9999,8,FALSE)</f>
        <v>0</v>
      </c>
    </row>
    <row r="162" spans="1:17">
      <c r="A162" s="66">
        <v>243</v>
      </c>
      <c r="B162" s="64" t="s">
        <v>391</v>
      </c>
      <c r="C162" s="60">
        <v>69</v>
      </c>
      <c r="D162" s="61" t="s">
        <v>215</v>
      </c>
      <c r="E162" s="59">
        <v>29</v>
      </c>
      <c r="F162" s="68" t="str">
        <f>VLOOKUP(E162,Società!A$2:B$9999,2,FALSE)</f>
        <v>ASD MARLIA BIKE E RUNNING</v>
      </c>
      <c r="G162" s="65" t="s">
        <v>237</v>
      </c>
      <c r="H162" s="70" t="s">
        <v>245</v>
      </c>
      <c r="I162" s="63">
        <v>210397901</v>
      </c>
      <c r="M162" s="69" t="s">
        <v>238</v>
      </c>
      <c r="O162" s="94" t="s">
        <v>567</v>
      </c>
      <c r="P162" s="94">
        <f>VLOOKUP(E162,Società!A$2:G$9999,7,FALSE)</f>
        <v>0</v>
      </c>
      <c r="Q162" s="94">
        <f>VLOOKUP(E162,Società!A$2:H$9999,8,FALSE)</f>
        <v>0</v>
      </c>
    </row>
    <row r="163" spans="1:17">
      <c r="A163" s="66">
        <v>244</v>
      </c>
      <c r="B163" s="64" t="s">
        <v>381</v>
      </c>
      <c r="C163" s="60">
        <v>70</v>
      </c>
      <c r="D163" s="61" t="s">
        <v>215</v>
      </c>
      <c r="E163" s="59">
        <v>10</v>
      </c>
      <c r="F163" s="68" t="str">
        <f>VLOOKUP(E163,Società!A$2:B$9999,2,FALSE)</f>
        <v>TEAM STEFAN</v>
      </c>
      <c r="G163" s="65" t="s">
        <v>237</v>
      </c>
      <c r="H163" s="70" t="s">
        <v>245</v>
      </c>
      <c r="I163" s="63">
        <v>210460987</v>
      </c>
      <c r="M163" s="69" t="s">
        <v>238</v>
      </c>
      <c r="O163" s="94" t="s">
        <v>578</v>
      </c>
      <c r="P163" s="94">
        <f>VLOOKUP(E163,Società!A$2:G$9999,7,FALSE)</f>
        <v>0</v>
      </c>
      <c r="Q163" s="94">
        <f>VLOOKUP(E163,Società!A$2:H$9999,8,FALSE)</f>
        <v>0</v>
      </c>
    </row>
    <row r="164" spans="1:17">
      <c r="A164" s="66">
        <v>245</v>
      </c>
      <c r="B164" s="64" t="s">
        <v>583</v>
      </c>
      <c r="C164" s="60">
        <v>71</v>
      </c>
      <c r="D164" s="61" t="s">
        <v>215</v>
      </c>
      <c r="E164" s="59">
        <v>11</v>
      </c>
      <c r="F164" s="68" t="str">
        <f>VLOOKUP(E164,Società!A$2:B$9999,2,FALSE)</f>
        <v>TBR CERTALDO</v>
      </c>
      <c r="G164" s="65" t="s">
        <v>237</v>
      </c>
      <c r="H164" s="70" t="s">
        <v>338</v>
      </c>
      <c r="I164" s="63">
        <v>210465381</v>
      </c>
      <c r="M164" s="69" t="s">
        <v>238</v>
      </c>
      <c r="O164" s="94" t="s">
        <v>584</v>
      </c>
      <c r="P164" s="94">
        <f>VLOOKUP(E164,Società!A$2:G$9999,7,FALSE)</f>
        <v>0</v>
      </c>
      <c r="Q164" s="94">
        <f>VLOOKUP(E164,Società!A$2:H$9999,8,FALSE)</f>
        <v>0</v>
      </c>
    </row>
    <row r="165" spans="1:17">
      <c r="A165" s="66">
        <v>246</v>
      </c>
      <c r="B165" s="64" t="s">
        <v>590</v>
      </c>
      <c r="C165" s="60">
        <v>68</v>
      </c>
      <c r="D165" s="61" t="s">
        <v>215</v>
      </c>
      <c r="E165" s="59">
        <v>34</v>
      </c>
      <c r="F165" s="68" t="str">
        <f>VLOOKUP(E165,Società!A$2:B$9999,2,FALSE)</f>
        <v>INFINITY CYCLING TEAM A.S.D.</v>
      </c>
      <c r="G165" s="65" t="s">
        <v>237</v>
      </c>
      <c r="H165" s="70" t="s">
        <v>313</v>
      </c>
      <c r="I165" s="63">
        <v>210475488</v>
      </c>
      <c r="M165" s="69" t="s">
        <v>238</v>
      </c>
      <c r="O165" s="94" t="s">
        <v>591</v>
      </c>
      <c r="P165" s="94">
        <f>VLOOKUP(E165,Società!A$2:G$9999,7,FALSE)</f>
        <v>0</v>
      </c>
      <c r="Q165" s="94">
        <f>VLOOKUP(E165,Società!A$2:H$9999,8,FALSE)</f>
        <v>0</v>
      </c>
    </row>
    <row r="166" spans="1:17">
      <c r="A166" s="66">
        <v>247</v>
      </c>
      <c r="B166" s="64" t="s">
        <v>622</v>
      </c>
      <c r="C166" s="60">
        <v>69</v>
      </c>
      <c r="D166" s="61" t="s">
        <v>215</v>
      </c>
      <c r="F166" s="68" t="s">
        <v>623</v>
      </c>
      <c r="G166" s="65" t="s">
        <v>237</v>
      </c>
      <c r="H166" s="70" t="s">
        <v>624</v>
      </c>
      <c r="I166" s="63">
        <v>210540152</v>
      </c>
      <c r="M166" s="69" t="s">
        <v>238</v>
      </c>
    </row>
    <row r="167" spans="1:17">
      <c r="A167" s="66">
        <v>265</v>
      </c>
      <c r="B167" s="64" t="s">
        <v>360</v>
      </c>
      <c r="C167" s="60">
        <v>69</v>
      </c>
      <c r="D167" s="61" t="s">
        <v>215</v>
      </c>
      <c r="E167" s="59">
        <v>2</v>
      </c>
      <c r="F167" s="68" t="str">
        <f>VLOOKUP(E167,Società!A$2:B$9999,2,FALSE)</f>
        <v>NEW M T BIKE TEAM 2001 ASD</v>
      </c>
      <c r="G167" s="65" t="s">
        <v>237</v>
      </c>
      <c r="H167" s="70" t="s">
        <v>239</v>
      </c>
      <c r="I167" s="63">
        <v>210520030</v>
      </c>
      <c r="M167" s="69" t="s">
        <v>238</v>
      </c>
      <c r="O167" s="94" t="s">
        <v>625</v>
      </c>
      <c r="P167" s="94">
        <f>VLOOKUP(E167,Società!A$2:G$9999,7,FALSE)</f>
        <v>0</v>
      </c>
      <c r="Q167" s="94">
        <f>VLOOKUP(E167,Società!A$2:H$9999,8,FALSE)</f>
        <v>0</v>
      </c>
    </row>
    <row r="168" spans="1:17">
      <c r="A168" s="66">
        <v>248</v>
      </c>
      <c r="B168" s="64" t="s">
        <v>638</v>
      </c>
      <c r="C168" s="60">
        <v>67</v>
      </c>
      <c r="D168" s="61" t="s">
        <v>215</v>
      </c>
      <c r="E168" s="59">
        <v>10</v>
      </c>
      <c r="F168" s="68" t="str">
        <f>VLOOKUP(E168,Società!A$2:B$9999,2,FALSE)</f>
        <v>TEAM STEFAN</v>
      </c>
      <c r="G168" s="65" t="s">
        <v>237</v>
      </c>
      <c r="H168" s="70" t="s">
        <v>245</v>
      </c>
      <c r="I168" s="63">
        <v>210460980</v>
      </c>
      <c r="M168" s="69" t="s">
        <v>238</v>
      </c>
      <c r="O168" s="94" t="s">
        <v>639</v>
      </c>
      <c r="P168" s="94">
        <f>VLOOKUP(E168,Società!A$2:G$9999,7,FALSE)</f>
        <v>0</v>
      </c>
      <c r="Q168" s="94">
        <f>VLOOKUP(E168,Società!A$2:H$9999,8,FALSE)</f>
        <v>0</v>
      </c>
    </row>
    <row r="169" spans="1:17">
      <c r="A169" s="66">
        <v>249</v>
      </c>
      <c r="B169" s="64" t="s">
        <v>244</v>
      </c>
      <c r="C169" s="60">
        <v>69</v>
      </c>
      <c r="D169" s="61" t="s">
        <v>215</v>
      </c>
      <c r="E169" s="59">
        <v>40</v>
      </c>
      <c r="F169" s="68" t="str">
        <f>VLOOKUP(E169,Società!A$2:B$9999,2,FALSE)</f>
        <v>GARF.NA TEAM CICLI MORI</v>
      </c>
      <c r="G169" s="65" t="s">
        <v>237</v>
      </c>
      <c r="H169" s="70" t="s">
        <v>245</v>
      </c>
      <c r="I169" s="63">
        <v>210499528</v>
      </c>
      <c r="M169" s="69" t="s">
        <v>238</v>
      </c>
      <c r="O169" s="94" t="s">
        <v>645</v>
      </c>
      <c r="P169" s="94">
        <f>VLOOKUP(E169,Società!A$2:G$9999,7,FALSE)</f>
        <v>0</v>
      </c>
      <c r="Q169" s="94">
        <f>VLOOKUP(E169,Società!A$2:H$9999,8,FALSE)</f>
        <v>0</v>
      </c>
    </row>
    <row r="170" spans="1:17">
      <c r="A170" s="66">
        <v>250</v>
      </c>
      <c r="B170" s="64" t="s">
        <v>251</v>
      </c>
      <c r="C170" s="60">
        <v>69</v>
      </c>
      <c r="D170" s="61" t="s">
        <v>215</v>
      </c>
      <c r="E170" s="59">
        <v>40</v>
      </c>
      <c r="F170" s="68" t="str">
        <f>VLOOKUP(E170,Società!A$2:B$9999,2,FALSE)</f>
        <v>GARF.NA TEAM CICLI MORI</v>
      </c>
      <c r="G170" s="65" t="s">
        <v>237</v>
      </c>
      <c r="H170" s="70" t="s">
        <v>245</v>
      </c>
      <c r="I170" s="63">
        <v>210499527</v>
      </c>
      <c r="M170" s="69" t="s">
        <v>238</v>
      </c>
      <c r="O170" s="94" t="s">
        <v>649</v>
      </c>
      <c r="P170" s="94">
        <f>VLOOKUP(E170,Società!A$2:G$9999,7,FALSE)</f>
        <v>0</v>
      </c>
      <c r="Q170" s="94">
        <f>VLOOKUP(E170,Società!A$2:H$9999,8,FALSE)</f>
        <v>0</v>
      </c>
    </row>
    <row r="171" spans="1:17">
      <c r="A171" s="66">
        <v>266</v>
      </c>
      <c r="B171" s="64" t="s">
        <v>324</v>
      </c>
      <c r="C171" s="60">
        <v>67</v>
      </c>
      <c r="D171" s="61" t="s">
        <v>215</v>
      </c>
      <c r="E171" s="59">
        <v>4</v>
      </c>
      <c r="F171" s="68" t="str">
        <f>VLOOKUP(E171,Società!A$2:B$9999,2,FALSE)</f>
        <v>ASD CICLI FALASCHI</v>
      </c>
      <c r="G171" s="65" t="s">
        <v>237</v>
      </c>
      <c r="H171" s="70" t="s">
        <v>263</v>
      </c>
      <c r="I171" s="63">
        <v>210473682</v>
      </c>
      <c r="M171" s="69" t="s">
        <v>238</v>
      </c>
      <c r="O171" s="94" t="s">
        <v>668</v>
      </c>
      <c r="P171" s="94">
        <f>VLOOKUP(E171,Società!A$2:G$9999,7,FALSE)</f>
        <v>0</v>
      </c>
      <c r="Q171" s="94">
        <f>VLOOKUP(E171,Società!A$2:H$9999,8,FALSE)</f>
        <v>0</v>
      </c>
    </row>
    <row r="172" spans="1:17">
      <c r="A172" s="66">
        <v>251</v>
      </c>
      <c r="B172" s="64" t="s">
        <v>348</v>
      </c>
      <c r="C172" s="60">
        <v>69</v>
      </c>
      <c r="D172" s="61" t="s">
        <v>215</v>
      </c>
      <c r="E172" s="59">
        <v>44</v>
      </c>
      <c r="F172" s="68" t="str">
        <f>VLOOKUP(E172,Società!A$2:B$9999,2,FALSE)</f>
        <v>ASD VIA ELISA</v>
      </c>
      <c r="G172" s="65" t="s">
        <v>237</v>
      </c>
      <c r="H172" s="70" t="s">
        <v>245</v>
      </c>
      <c r="I172" s="63">
        <v>210480550</v>
      </c>
      <c r="M172" s="69" t="s">
        <v>238</v>
      </c>
      <c r="O172" s="94" t="s">
        <v>670</v>
      </c>
      <c r="P172" s="94">
        <f>VLOOKUP(E172,Società!A$2:G$9999,7,FALSE)</f>
        <v>0</v>
      </c>
      <c r="Q172" s="94">
        <f>VLOOKUP(E172,Società!A$2:H$9999,8,FALSE)</f>
        <v>0</v>
      </c>
    </row>
    <row r="173" spans="1:17">
      <c r="A173" s="66">
        <v>252</v>
      </c>
      <c r="B173" s="64" t="s">
        <v>672</v>
      </c>
      <c r="C173" s="60">
        <v>70</v>
      </c>
      <c r="D173" s="61" t="s">
        <v>215</v>
      </c>
      <c r="E173" s="59">
        <v>44</v>
      </c>
      <c r="F173" s="68" t="str">
        <f>VLOOKUP(E173,Società!A$2:B$9999,2,FALSE)</f>
        <v>ASD VIA ELISA</v>
      </c>
      <c r="G173" s="65" t="s">
        <v>237</v>
      </c>
      <c r="H173" s="70" t="s">
        <v>245</v>
      </c>
      <c r="I173" s="63">
        <v>210480552</v>
      </c>
      <c r="M173" s="69" t="s">
        <v>238</v>
      </c>
      <c r="O173" s="94" t="s">
        <v>673</v>
      </c>
      <c r="P173" s="94">
        <f>VLOOKUP(E173,Società!A$2:G$9999,7,FALSE)</f>
        <v>0</v>
      </c>
      <c r="Q173" s="94">
        <f>VLOOKUP(E173,Società!A$2:H$9999,8,FALSE)</f>
        <v>0</v>
      </c>
    </row>
    <row r="174" spans="1:17">
      <c r="A174" s="66">
        <v>253</v>
      </c>
      <c r="B174" s="64" t="s">
        <v>674</v>
      </c>
      <c r="C174" s="60">
        <v>67</v>
      </c>
      <c r="D174" s="61" t="s">
        <v>215</v>
      </c>
      <c r="E174" s="59">
        <v>44</v>
      </c>
      <c r="F174" s="68" t="str">
        <f>VLOOKUP(E174,Società!A$2:B$9999,2,FALSE)</f>
        <v>ASD VIA ELISA</v>
      </c>
      <c r="G174" s="65" t="s">
        <v>237</v>
      </c>
      <c r="H174" s="70" t="s">
        <v>245</v>
      </c>
      <c r="I174" s="63">
        <v>210480561</v>
      </c>
      <c r="M174" s="69" t="s">
        <v>238</v>
      </c>
      <c r="O174" s="94" t="s">
        <v>675</v>
      </c>
      <c r="P174" s="94">
        <f>VLOOKUP(E174,Società!A$2:G$9999,7,FALSE)</f>
        <v>0</v>
      </c>
      <c r="Q174" s="94">
        <f>VLOOKUP(E174,Società!A$2:H$9999,8,FALSE)</f>
        <v>0</v>
      </c>
    </row>
    <row r="175" spans="1:17">
      <c r="A175" s="66">
        <v>254</v>
      </c>
      <c r="B175" s="64" t="s">
        <v>676</v>
      </c>
      <c r="C175" s="60">
        <v>71</v>
      </c>
      <c r="D175" s="61" t="s">
        <v>215</v>
      </c>
      <c r="E175" s="59">
        <v>44</v>
      </c>
      <c r="F175" s="68" t="str">
        <f>VLOOKUP(E175,Società!A$2:B$9999,2,FALSE)</f>
        <v>ASD VIA ELISA</v>
      </c>
      <c r="G175" s="65" t="s">
        <v>237</v>
      </c>
      <c r="H175" s="70" t="s">
        <v>245</v>
      </c>
      <c r="I175" s="63">
        <v>210480564</v>
      </c>
      <c r="M175" s="69" t="s">
        <v>238</v>
      </c>
      <c r="O175" s="94" t="s">
        <v>677</v>
      </c>
      <c r="P175" s="94">
        <f>VLOOKUP(E175,Società!A$2:G$9999,7,FALSE)</f>
        <v>0</v>
      </c>
      <c r="Q175" s="94">
        <f>VLOOKUP(E175,Società!A$2:H$9999,8,FALSE)</f>
        <v>0</v>
      </c>
    </row>
    <row r="176" spans="1:17">
      <c r="A176" s="66">
        <v>255</v>
      </c>
      <c r="B176" s="64" t="s">
        <v>678</v>
      </c>
      <c r="C176" s="60">
        <v>71</v>
      </c>
      <c r="D176" s="61" t="s">
        <v>215</v>
      </c>
      <c r="E176" s="59">
        <v>44</v>
      </c>
      <c r="F176" s="68" t="str">
        <f>VLOOKUP(E176,Società!A$2:B$9999,2,FALSE)</f>
        <v>ASD VIA ELISA</v>
      </c>
      <c r="G176" s="65" t="s">
        <v>237</v>
      </c>
      <c r="H176" s="70" t="s">
        <v>245</v>
      </c>
      <c r="I176" s="63">
        <v>210480567</v>
      </c>
      <c r="M176" s="69" t="s">
        <v>238</v>
      </c>
      <c r="O176" s="94" t="s">
        <v>679</v>
      </c>
      <c r="P176" s="94">
        <f>VLOOKUP(E176,Società!A$2:G$9999,7,FALSE)</f>
        <v>0</v>
      </c>
      <c r="Q176" s="94">
        <f>VLOOKUP(E176,Società!A$2:H$9999,8,FALSE)</f>
        <v>0</v>
      </c>
    </row>
    <row r="177" spans="1:17">
      <c r="A177" s="66">
        <v>256</v>
      </c>
      <c r="B177" s="64" t="s">
        <v>350</v>
      </c>
      <c r="C177" s="60">
        <v>68</v>
      </c>
      <c r="D177" s="61" t="s">
        <v>215</v>
      </c>
      <c r="E177" s="59">
        <v>44</v>
      </c>
      <c r="F177" s="68" t="str">
        <f>VLOOKUP(E177,Società!A$2:B$9999,2,FALSE)</f>
        <v>ASD VIA ELISA</v>
      </c>
      <c r="G177" s="65" t="s">
        <v>237</v>
      </c>
      <c r="H177" s="70" t="s">
        <v>245</v>
      </c>
      <c r="I177" s="63">
        <v>210480568</v>
      </c>
      <c r="M177" s="69" t="s">
        <v>238</v>
      </c>
      <c r="O177" s="94" t="s">
        <v>680</v>
      </c>
      <c r="P177" s="94">
        <f>VLOOKUP(E177,Società!A$2:G$9999,7,FALSE)</f>
        <v>0</v>
      </c>
      <c r="Q177" s="94">
        <f>VLOOKUP(E177,Società!A$2:H$9999,8,FALSE)</f>
        <v>0</v>
      </c>
    </row>
    <row r="178" spans="1:17">
      <c r="A178" s="66">
        <v>257</v>
      </c>
      <c r="B178" s="64" t="s">
        <v>681</v>
      </c>
      <c r="C178" s="60">
        <v>69</v>
      </c>
      <c r="D178" s="61" t="s">
        <v>215</v>
      </c>
      <c r="E178" s="59">
        <v>44</v>
      </c>
      <c r="F178" s="68" t="str">
        <f>VLOOKUP(E178,Società!A$2:B$9999,2,FALSE)</f>
        <v>ASD VIA ELISA</v>
      </c>
      <c r="G178" s="65" t="s">
        <v>237</v>
      </c>
      <c r="H178" s="70" t="s">
        <v>245</v>
      </c>
      <c r="I178" s="63">
        <v>210480572</v>
      </c>
      <c r="M178" s="69" t="s">
        <v>238</v>
      </c>
      <c r="O178" s="94" t="s">
        <v>682</v>
      </c>
      <c r="P178" s="94">
        <f>VLOOKUP(E178,Società!A$2:G$9999,7,FALSE)</f>
        <v>0</v>
      </c>
      <c r="Q178" s="94">
        <f>VLOOKUP(E178,Società!A$2:H$9999,8,FALSE)</f>
        <v>0</v>
      </c>
    </row>
    <row r="179" spans="1:17">
      <c r="A179" s="66">
        <v>258</v>
      </c>
      <c r="B179" s="64" t="s">
        <v>278</v>
      </c>
      <c r="C179" s="60">
        <v>68</v>
      </c>
      <c r="D179" s="61" t="s">
        <v>215</v>
      </c>
      <c r="E179" s="59">
        <v>6</v>
      </c>
      <c r="F179" s="68" t="str">
        <f>VLOOKUP(E179,Società!A$2:B$9999,2,FALSE)</f>
        <v>ONTRAINO GS</v>
      </c>
      <c r="G179" s="65" t="s">
        <v>237</v>
      </c>
      <c r="H179" s="70" t="s">
        <v>268</v>
      </c>
      <c r="I179" s="63">
        <v>210462280</v>
      </c>
      <c r="M179" s="69" t="s">
        <v>238</v>
      </c>
      <c r="O179" s="94" t="s">
        <v>693</v>
      </c>
      <c r="P179" s="94">
        <f>VLOOKUP(E179,Società!A$2:G$9999,7,FALSE)</f>
        <v>0</v>
      </c>
      <c r="Q179" s="94">
        <f>VLOOKUP(E179,Società!A$2:H$9999,8,FALSE)</f>
        <v>0</v>
      </c>
    </row>
    <row r="180" spans="1:17">
      <c r="A180" s="66">
        <v>259</v>
      </c>
      <c r="B180" s="64" t="s">
        <v>280</v>
      </c>
      <c r="C180" s="60">
        <v>70</v>
      </c>
      <c r="D180" s="61" t="s">
        <v>215</v>
      </c>
      <c r="E180" s="59">
        <v>6</v>
      </c>
      <c r="F180" s="68" t="str">
        <f>VLOOKUP(E180,Società!A$2:B$9999,2,FALSE)</f>
        <v>ONTRAINO GS</v>
      </c>
      <c r="G180" s="65" t="s">
        <v>237</v>
      </c>
      <c r="H180" s="70" t="s">
        <v>268</v>
      </c>
      <c r="I180" s="63">
        <v>210462275</v>
      </c>
      <c r="M180" s="69" t="s">
        <v>238</v>
      </c>
      <c r="O180" s="94" t="s">
        <v>694</v>
      </c>
      <c r="P180" s="94">
        <f>VLOOKUP(E180,Società!A$2:G$9999,7,FALSE)</f>
        <v>0</v>
      </c>
      <c r="Q180" s="94">
        <f>VLOOKUP(E180,Società!A$2:H$9999,8,FALSE)</f>
        <v>0</v>
      </c>
    </row>
    <row r="181" spans="1:17">
      <c r="A181" s="66">
        <v>260</v>
      </c>
      <c r="B181" s="64" t="s">
        <v>281</v>
      </c>
      <c r="C181" s="60">
        <v>68</v>
      </c>
      <c r="D181" s="61" t="s">
        <v>215</v>
      </c>
      <c r="E181" s="59">
        <v>6</v>
      </c>
      <c r="F181" s="68" t="str">
        <f>VLOOKUP(E181,Società!A$2:B$9999,2,FALSE)</f>
        <v>ONTRAINO GS</v>
      </c>
      <c r="G181" s="65" t="s">
        <v>237</v>
      </c>
      <c r="H181" s="70" t="s">
        <v>268</v>
      </c>
      <c r="I181" s="63">
        <v>210462269</v>
      </c>
      <c r="M181" s="69" t="s">
        <v>238</v>
      </c>
      <c r="O181" s="94" t="s">
        <v>695</v>
      </c>
      <c r="P181" s="94">
        <f>VLOOKUP(E181,Società!A$2:G$9999,7,FALSE)</f>
        <v>0</v>
      </c>
      <c r="Q181" s="94">
        <f>VLOOKUP(E181,Società!A$2:H$9999,8,FALSE)</f>
        <v>0</v>
      </c>
    </row>
    <row r="182" spans="1:17">
      <c r="A182" s="66">
        <v>261</v>
      </c>
      <c r="B182" s="64" t="s">
        <v>361</v>
      </c>
      <c r="C182" s="60">
        <v>67</v>
      </c>
      <c r="D182" s="61" t="s">
        <v>215</v>
      </c>
      <c r="E182" s="59">
        <v>6</v>
      </c>
      <c r="F182" s="68" t="str">
        <f>VLOOKUP(E182,Società!A$2:B$9999,2,FALSE)</f>
        <v>ONTRAINO GS</v>
      </c>
      <c r="G182" s="65" t="s">
        <v>237</v>
      </c>
      <c r="H182" s="70" t="s">
        <v>268</v>
      </c>
      <c r="I182" s="63">
        <v>210148305</v>
      </c>
      <c r="M182" s="69" t="s">
        <v>238</v>
      </c>
      <c r="O182" s="94" t="s">
        <v>696</v>
      </c>
      <c r="P182" s="94">
        <f>VLOOKUP(E182,Società!A$2:G$9999,7,FALSE)</f>
        <v>0</v>
      </c>
      <c r="Q182" s="94">
        <f>VLOOKUP(E182,Società!A$2:H$9999,8,FALSE)</f>
        <v>0</v>
      </c>
    </row>
    <row r="183" spans="1:17">
      <c r="A183" s="66">
        <v>262</v>
      </c>
      <c r="B183" s="64" t="s">
        <v>401</v>
      </c>
      <c r="C183" s="60">
        <v>68</v>
      </c>
      <c r="D183" s="61" t="s">
        <v>215</v>
      </c>
      <c r="E183" s="59">
        <v>6</v>
      </c>
      <c r="F183" s="68" t="str">
        <f>VLOOKUP(E183,Società!A$2:B$9999,2,FALSE)</f>
        <v>ONTRAINO GS</v>
      </c>
      <c r="G183" s="65" t="s">
        <v>237</v>
      </c>
      <c r="H183" s="70" t="s">
        <v>268</v>
      </c>
      <c r="I183" s="63">
        <v>210462271</v>
      </c>
      <c r="M183" s="69" t="s">
        <v>238</v>
      </c>
      <c r="O183" s="94" t="s">
        <v>697</v>
      </c>
      <c r="P183" s="94">
        <f>VLOOKUP(E183,Società!A$2:G$9999,7,FALSE)</f>
        <v>0</v>
      </c>
      <c r="Q183" s="94">
        <f>VLOOKUP(E183,Società!A$2:H$9999,8,FALSE)</f>
        <v>0</v>
      </c>
    </row>
    <row r="184" spans="1:17">
      <c r="A184" s="66">
        <v>264</v>
      </c>
      <c r="B184" s="64" t="s">
        <v>711</v>
      </c>
      <c r="C184" s="60">
        <v>67</v>
      </c>
      <c r="D184" s="61" t="s">
        <v>215</v>
      </c>
      <c r="E184" s="59">
        <v>30</v>
      </c>
      <c r="F184" s="68" t="str">
        <f>VLOOKUP(E184,Società!A$2:B$9999,2,FALSE)</f>
        <v>VITAM-IN CYCLING TEAM ASD</v>
      </c>
      <c r="G184" s="65" t="s">
        <v>237</v>
      </c>
      <c r="H184" s="70" t="s">
        <v>239</v>
      </c>
      <c r="I184" s="63">
        <v>210425096</v>
      </c>
      <c r="M184" s="69" t="s">
        <v>238</v>
      </c>
      <c r="O184" s="94" t="s">
        <v>712</v>
      </c>
      <c r="P184" s="94">
        <f>VLOOKUP(E184,Società!A$2:G$9999,7,FALSE)</f>
        <v>0</v>
      </c>
      <c r="Q184" s="94">
        <f>VLOOKUP(E184,Società!A$2:H$9999,8,FALSE)</f>
        <v>0</v>
      </c>
    </row>
    <row r="185" spans="1:17">
      <c r="A185" s="66">
        <v>269</v>
      </c>
      <c r="B185" s="64" t="s">
        <v>737</v>
      </c>
      <c r="C185" s="60">
        <v>69</v>
      </c>
      <c r="D185" s="61" t="s">
        <v>215</v>
      </c>
    </row>
    <row r="186" spans="1:17">
      <c r="A186" s="66">
        <v>270</v>
      </c>
      <c r="B186" s="64" t="s">
        <v>738</v>
      </c>
      <c r="C186" s="60">
        <v>69</v>
      </c>
      <c r="D186" s="61" t="s">
        <v>215</v>
      </c>
      <c r="E186" s="59">
        <v>50</v>
      </c>
      <c r="F186" s="68" t="str">
        <f>VLOOKUP(E186,Società!A$2:B$9999,2,FALSE)</f>
        <v>INKOSPORT TEAM</v>
      </c>
      <c r="G186" s="65" t="s">
        <v>237</v>
      </c>
      <c r="H186" s="70" t="s">
        <v>341</v>
      </c>
      <c r="I186" s="63">
        <v>210421385</v>
      </c>
      <c r="M186" s="69" t="s">
        <v>238</v>
      </c>
      <c r="O186" s="94" t="s">
        <v>739</v>
      </c>
      <c r="P186" s="94">
        <f>VLOOKUP(E186,Società!A$2:G$9999,7,FALSE)</f>
        <v>0</v>
      </c>
      <c r="Q186" s="94">
        <f>VLOOKUP(E186,Società!A$2:H$9999,8,FALSE)</f>
        <v>0</v>
      </c>
    </row>
    <row r="187" spans="1:17">
      <c r="A187" s="66">
        <v>271</v>
      </c>
      <c r="B187" s="64" t="s">
        <v>742</v>
      </c>
      <c r="C187" s="60">
        <v>68</v>
      </c>
      <c r="D187" s="61" t="s">
        <v>215</v>
      </c>
      <c r="E187" s="59">
        <v>50</v>
      </c>
      <c r="F187" s="68" t="str">
        <f>VLOOKUP(E187,Società!A$2:B$9999,2,FALSE)</f>
        <v>INKOSPORT TEAM</v>
      </c>
      <c r="G187" s="65" t="s">
        <v>237</v>
      </c>
      <c r="H187" s="70" t="s">
        <v>341</v>
      </c>
      <c r="I187" s="63">
        <v>210474202</v>
      </c>
      <c r="M187" s="69" t="s">
        <v>238</v>
      </c>
      <c r="O187" s="94" t="s">
        <v>741</v>
      </c>
      <c r="P187" s="94">
        <f>VLOOKUP(E187,Società!A$2:G$9999,7,FALSE)</f>
        <v>0</v>
      </c>
      <c r="Q187" s="94">
        <f>VLOOKUP(E187,Società!A$2:H$9999,8,FALSE)</f>
        <v>0</v>
      </c>
    </row>
    <row r="188" spans="1:17">
      <c r="A188" s="66">
        <v>272</v>
      </c>
      <c r="B188" s="64" t="s">
        <v>743</v>
      </c>
      <c r="C188" s="60">
        <v>67</v>
      </c>
      <c r="D188" s="61" t="s">
        <v>215</v>
      </c>
    </row>
    <row r="189" spans="1:17">
      <c r="A189" s="66">
        <v>273</v>
      </c>
      <c r="B189" s="64" t="s">
        <v>744</v>
      </c>
      <c r="C189" s="60">
        <v>69</v>
      </c>
      <c r="D189" s="61" t="s">
        <v>215</v>
      </c>
      <c r="E189" s="59">
        <v>50</v>
      </c>
      <c r="F189" s="68" t="str">
        <f>VLOOKUP(E189,Società!A$2:B$9999,2,FALSE)</f>
        <v>INKOSPORT TEAM</v>
      </c>
      <c r="G189" s="65" t="s">
        <v>237</v>
      </c>
      <c r="H189" s="70" t="s">
        <v>341</v>
      </c>
      <c r="I189" s="63">
        <v>210474337</v>
      </c>
      <c r="M189" s="69" t="s">
        <v>238</v>
      </c>
      <c r="O189" s="94" t="s">
        <v>745</v>
      </c>
      <c r="P189" s="94">
        <f>VLOOKUP(E189,Società!A$2:G$9999,7,FALSE)</f>
        <v>0</v>
      </c>
      <c r="Q189" s="94">
        <f>VLOOKUP(E189,Società!A$2:H$9999,8,FALSE)</f>
        <v>0</v>
      </c>
    </row>
    <row r="190" spans="1:17">
      <c r="A190" s="66">
        <v>274</v>
      </c>
      <c r="B190" s="64" t="s">
        <v>746</v>
      </c>
      <c r="C190" s="60">
        <v>67</v>
      </c>
      <c r="D190" s="61" t="s">
        <v>215</v>
      </c>
      <c r="E190" s="59">
        <v>50</v>
      </c>
      <c r="F190" s="68" t="str">
        <f>VLOOKUP(E190,Società!A$2:B$9999,2,FALSE)</f>
        <v>INKOSPORT TEAM</v>
      </c>
      <c r="G190" s="65" t="s">
        <v>237</v>
      </c>
      <c r="H190" s="70" t="s">
        <v>341</v>
      </c>
      <c r="I190" s="63">
        <v>210421388</v>
      </c>
      <c r="M190" s="69" t="s">
        <v>238</v>
      </c>
      <c r="O190" s="94" t="s">
        <v>747</v>
      </c>
      <c r="P190" s="94">
        <f>VLOOKUP(E190,Società!A$2:G$9999,7,FALSE)</f>
        <v>0</v>
      </c>
      <c r="Q190" s="94">
        <f>VLOOKUP(E190,Società!A$2:H$9999,8,FALSE)</f>
        <v>0</v>
      </c>
    </row>
    <row r="191" spans="1:17">
      <c r="A191" s="66">
        <v>275</v>
      </c>
      <c r="B191" s="64" t="s">
        <v>748</v>
      </c>
      <c r="C191" s="60">
        <v>69</v>
      </c>
      <c r="D191" s="61" t="s">
        <v>215</v>
      </c>
      <c r="E191" s="59">
        <v>50</v>
      </c>
      <c r="F191" s="68" t="str">
        <f>VLOOKUP(E191,Società!A$2:B$9999,2,FALSE)</f>
        <v>INKOSPORT TEAM</v>
      </c>
      <c r="G191" s="65" t="s">
        <v>237</v>
      </c>
      <c r="H191" s="70" t="s">
        <v>341</v>
      </c>
      <c r="I191" s="63">
        <v>210474336</v>
      </c>
      <c r="M191" s="69" t="s">
        <v>238</v>
      </c>
      <c r="O191" s="94" t="s">
        <v>749</v>
      </c>
      <c r="P191" s="94">
        <f>VLOOKUP(E191,Società!A$2:G$9999,7,FALSE)</f>
        <v>0</v>
      </c>
      <c r="Q191" s="94">
        <f>VLOOKUP(E191,Società!A$2:H$9999,8,FALSE)</f>
        <v>0</v>
      </c>
    </row>
    <row r="192" spans="1:17">
      <c r="A192" s="66">
        <v>218</v>
      </c>
      <c r="B192" s="64" t="s">
        <v>750</v>
      </c>
      <c r="C192" s="60">
        <v>71</v>
      </c>
      <c r="D192" s="61" t="s">
        <v>215</v>
      </c>
      <c r="E192" s="59">
        <v>50</v>
      </c>
      <c r="F192" s="68" t="str">
        <f>VLOOKUP(E192,Società!A$2:B$9999,2,FALSE)</f>
        <v>INKOSPORT TEAM</v>
      </c>
      <c r="G192" s="65" t="s">
        <v>237</v>
      </c>
      <c r="H192" s="70" t="s">
        <v>341</v>
      </c>
      <c r="I192" s="63">
        <v>210511185</v>
      </c>
      <c r="M192" s="69" t="s">
        <v>238</v>
      </c>
      <c r="O192" s="94" t="s">
        <v>751</v>
      </c>
      <c r="P192" s="94">
        <f>VLOOKUP(E192,Società!A$2:G$9999,7,FALSE)</f>
        <v>0</v>
      </c>
      <c r="Q192" s="94">
        <f>VLOOKUP(E192,Società!A$2:H$9999,8,FALSE)</f>
        <v>0</v>
      </c>
    </row>
    <row r="193" spans="1:17">
      <c r="A193" s="66">
        <v>219</v>
      </c>
      <c r="B193" s="64" t="s">
        <v>752</v>
      </c>
      <c r="C193" s="60">
        <v>70</v>
      </c>
      <c r="D193" s="61" t="s">
        <v>215</v>
      </c>
    </row>
    <row r="194" spans="1:17">
      <c r="A194" s="66">
        <v>217</v>
      </c>
      <c r="B194" s="64" t="s">
        <v>770</v>
      </c>
      <c r="C194" s="60">
        <v>69</v>
      </c>
      <c r="D194" s="61" t="s">
        <v>215</v>
      </c>
      <c r="E194" s="59">
        <v>51</v>
      </c>
      <c r="F194" s="68" t="str">
        <f>VLOOKUP(E194,Società!A$2:B$9999,2,FALSE)</f>
        <v>DIPA FALASCA</v>
      </c>
      <c r="G194" s="65" t="s">
        <v>237</v>
      </c>
      <c r="H194" s="70" t="s">
        <v>255</v>
      </c>
      <c r="M194" s="69" t="s">
        <v>238</v>
      </c>
      <c r="O194" s="94" t="s">
        <v>771</v>
      </c>
      <c r="P194" s="94">
        <f>VLOOKUP(E194,Società!A$2:G$9999,7,FALSE)</f>
        <v>0</v>
      </c>
      <c r="Q194" s="94">
        <f>VLOOKUP(E194,Società!A$2:H$9999,8,FALSE)</f>
        <v>0</v>
      </c>
    </row>
    <row r="195" spans="1:17">
      <c r="A195" s="66">
        <v>215</v>
      </c>
      <c r="B195" s="64" t="s">
        <v>777</v>
      </c>
      <c r="C195" s="60">
        <v>67</v>
      </c>
      <c r="D195" s="61" t="s">
        <v>215</v>
      </c>
      <c r="E195" s="59">
        <v>22</v>
      </c>
      <c r="F195" s="68" t="str">
        <f>VLOOKUP(E195,Società!A$2:B$9999,2,FALSE)</f>
        <v>GRUPPO SPORTIVO EMICICLI</v>
      </c>
      <c r="G195" s="65" t="s">
        <v>237</v>
      </c>
      <c r="H195" s="70" t="s">
        <v>263</v>
      </c>
      <c r="I195" s="63">
        <v>210497730</v>
      </c>
      <c r="M195" s="69" t="s">
        <v>238</v>
      </c>
      <c r="O195" s="94" t="s">
        <v>778</v>
      </c>
      <c r="P195" s="94">
        <f>VLOOKUP(E195,Società!A$2:G$9999,7,FALSE)</f>
        <v>0</v>
      </c>
      <c r="Q195" s="94">
        <f>VLOOKUP(E195,Società!A$2:H$9999,8,FALSE)</f>
        <v>0</v>
      </c>
    </row>
    <row r="196" spans="1:17">
      <c r="A196" s="66">
        <v>216</v>
      </c>
      <c r="B196" s="64" t="s">
        <v>779</v>
      </c>
      <c r="C196" s="60">
        <v>68</v>
      </c>
      <c r="D196" s="61" t="s">
        <v>215</v>
      </c>
      <c r="E196" s="59">
        <v>22</v>
      </c>
      <c r="F196" s="68" t="str">
        <f>VLOOKUP(E196,Società!A$2:B$9999,2,FALSE)</f>
        <v>GRUPPO SPORTIVO EMICICLI</v>
      </c>
      <c r="G196" s="65" t="s">
        <v>237</v>
      </c>
      <c r="H196" s="70" t="s">
        <v>263</v>
      </c>
      <c r="I196" s="63">
        <v>210522915</v>
      </c>
      <c r="M196" s="69" t="s">
        <v>238</v>
      </c>
      <c r="O196" s="94" t="s">
        <v>780</v>
      </c>
      <c r="P196" s="94">
        <f>VLOOKUP(E196,Società!A$2:G$9999,7,FALSE)</f>
        <v>0</v>
      </c>
      <c r="Q196" s="94">
        <f>VLOOKUP(E196,Società!A$2:H$9999,8,FALSE)</f>
        <v>0</v>
      </c>
    </row>
    <row r="197" spans="1:17">
      <c r="A197" s="66">
        <v>212</v>
      </c>
      <c r="B197" s="64" t="s">
        <v>783</v>
      </c>
      <c r="C197" s="60">
        <v>70</v>
      </c>
      <c r="D197" s="61" t="s">
        <v>215</v>
      </c>
      <c r="E197" s="59">
        <v>56</v>
      </c>
      <c r="F197" s="68" t="str">
        <f>VLOOKUP(E197,Società!A$2:B$9999,2,FALSE)</f>
        <v>ASD LA BELLE EQUIPE</v>
      </c>
      <c r="G197" s="65" t="s">
        <v>237</v>
      </c>
      <c r="H197" s="70" t="s">
        <v>341</v>
      </c>
      <c r="I197" s="63">
        <v>210393265</v>
      </c>
      <c r="M197" s="69" t="s">
        <v>238</v>
      </c>
      <c r="O197" s="94" t="s">
        <v>784</v>
      </c>
      <c r="P197" s="94">
        <f>VLOOKUP(E197,Società!A$2:G$9999,7,FALSE)</f>
        <v>0</v>
      </c>
      <c r="Q197" s="94">
        <f>VLOOKUP(E197,Società!A$2:H$9999,8,FALSE)</f>
        <v>0</v>
      </c>
    </row>
    <row r="198" spans="1:17">
      <c r="A198" s="66">
        <v>213</v>
      </c>
      <c r="B198" s="64" t="s">
        <v>790</v>
      </c>
      <c r="C198" s="60">
        <v>67</v>
      </c>
      <c r="D198" s="61" t="s">
        <v>215</v>
      </c>
      <c r="E198" s="59">
        <v>58</v>
      </c>
      <c r="F198" s="68" t="str">
        <f>VLOOKUP(E198,Società!A$2:B$9999,2,FALSE)</f>
        <v>GC BG BIKE SOLIERA A.S.D.</v>
      </c>
      <c r="G198" s="65" t="s">
        <v>769</v>
      </c>
      <c r="H198" s="70" t="s">
        <v>792</v>
      </c>
      <c r="M198" s="69" t="s">
        <v>238</v>
      </c>
      <c r="O198" s="94" t="s">
        <v>791</v>
      </c>
      <c r="P198" s="94">
        <f>VLOOKUP(E198,Società!A$2:G$9999,7,FALSE)</f>
        <v>0</v>
      </c>
      <c r="Q198" s="94">
        <f>VLOOKUP(E198,Società!A$2:H$9999,8,FALSE)</f>
        <v>0</v>
      </c>
    </row>
    <row r="199" spans="1:17">
      <c r="A199" s="66">
        <v>214</v>
      </c>
      <c r="B199" s="64" t="s">
        <v>794</v>
      </c>
      <c r="C199" s="60">
        <v>71</v>
      </c>
      <c r="D199" s="61" t="s">
        <v>215</v>
      </c>
      <c r="E199" s="59">
        <v>58</v>
      </c>
      <c r="F199" s="68" t="str">
        <f>VLOOKUP(E199,Società!A$2:B$9999,2,FALSE)</f>
        <v>GC BG BIKE SOLIERA A.S.D.</v>
      </c>
      <c r="G199" s="65" t="s">
        <v>769</v>
      </c>
      <c r="P199" s="94">
        <f>VLOOKUP(E199,Società!A$2:G$9999,7,FALSE)</f>
        <v>0</v>
      </c>
      <c r="Q199" s="94">
        <f>VLOOKUP(E199,Società!A$2:H$9999,8,FALSE)</f>
        <v>0</v>
      </c>
    </row>
    <row r="200" spans="1:17">
      <c r="A200" s="66">
        <v>278</v>
      </c>
      <c r="B200" s="64" t="s">
        <v>795</v>
      </c>
      <c r="C200" s="60">
        <v>67</v>
      </c>
      <c r="D200" s="61" t="s">
        <v>215</v>
      </c>
      <c r="E200" s="59">
        <v>58</v>
      </c>
      <c r="F200" s="68" t="str">
        <f>VLOOKUP(E200,Società!A$2:B$9999,2,FALSE)</f>
        <v>GC BG BIKE SOLIERA A.S.D.</v>
      </c>
      <c r="G200" s="65" t="s">
        <v>769</v>
      </c>
      <c r="P200" s="94">
        <f>VLOOKUP(E200,Società!A$2:G$9999,7,FALSE)</f>
        <v>0</v>
      </c>
      <c r="Q200" s="94">
        <f>VLOOKUP(E200,Società!A$2:H$9999,8,FALSE)</f>
        <v>0</v>
      </c>
    </row>
    <row r="201" spans="1:17">
      <c r="A201" s="66">
        <v>276</v>
      </c>
      <c r="B201" s="64" t="s">
        <v>798</v>
      </c>
      <c r="C201" s="60">
        <v>69</v>
      </c>
      <c r="D201" s="61" t="s">
        <v>215</v>
      </c>
      <c r="E201" s="59">
        <v>58</v>
      </c>
      <c r="F201" s="68" t="str">
        <f>VLOOKUP(E201,Società!A$2:B$9999,2,FALSE)</f>
        <v>GC BG BIKE SOLIERA A.S.D.</v>
      </c>
      <c r="G201" s="65" t="s">
        <v>769</v>
      </c>
      <c r="P201" s="94">
        <f>VLOOKUP(E201,Società!A$2:G$9999,7,FALSE)</f>
        <v>0</v>
      </c>
      <c r="Q201" s="94">
        <f>VLOOKUP(E201,Società!A$2:H$9999,8,FALSE)</f>
        <v>0</v>
      </c>
    </row>
    <row r="202" spans="1:17">
      <c r="A202" s="66">
        <v>277</v>
      </c>
      <c r="B202" s="64" t="s">
        <v>486</v>
      </c>
      <c r="C202" s="60">
        <v>69</v>
      </c>
      <c r="D202" s="61" t="s">
        <v>215</v>
      </c>
      <c r="E202" s="59">
        <v>59</v>
      </c>
      <c r="F202" s="68" t="str">
        <f>VLOOKUP(E202,Società!A$2:B$9999,2,FALSE)</f>
        <v>POLISPORTIVA STAGGIA 53038</v>
      </c>
      <c r="G202" s="65" t="s">
        <v>237</v>
      </c>
      <c r="P202" s="94">
        <f>VLOOKUP(E202,Società!A$2:G$9999,7,FALSE)</f>
        <v>0</v>
      </c>
      <c r="Q202" s="94">
        <f>VLOOKUP(E202,Società!A$2:H$9999,8,FALSE)</f>
        <v>0</v>
      </c>
    </row>
    <row r="203" spans="1:17">
      <c r="A203" s="66">
        <v>279</v>
      </c>
      <c r="B203" s="64" t="s">
        <v>802</v>
      </c>
      <c r="C203" s="60">
        <v>69</v>
      </c>
      <c r="D203" s="61" t="s">
        <v>215</v>
      </c>
      <c r="E203" s="59">
        <v>56</v>
      </c>
      <c r="F203" s="68" t="str">
        <f>VLOOKUP(E203,Società!A$2:B$9999,2,FALSE)</f>
        <v>ASD LA BELLE EQUIPE</v>
      </c>
      <c r="G203" s="65" t="s">
        <v>237</v>
      </c>
      <c r="H203" s="70" t="s">
        <v>341</v>
      </c>
      <c r="I203" s="63">
        <v>210393266</v>
      </c>
      <c r="M203" s="69" t="s">
        <v>238</v>
      </c>
      <c r="O203" s="94" t="s">
        <v>803</v>
      </c>
      <c r="P203" s="94">
        <f>VLOOKUP(E203,Società!A$2:G$9999,7,FALSE)</f>
        <v>0</v>
      </c>
      <c r="Q203" s="94">
        <f>VLOOKUP(E203,Società!A$2:H$9999,8,FALSE)</f>
        <v>0</v>
      </c>
    </row>
    <row r="204" spans="1:17">
      <c r="A204" s="66">
        <v>280</v>
      </c>
      <c r="B204" s="64" t="s">
        <v>806</v>
      </c>
      <c r="C204" s="60">
        <v>69</v>
      </c>
      <c r="D204" s="61" t="s">
        <v>215</v>
      </c>
      <c r="E204" s="59">
        <v>62</v>
      </c>
      <c r="F204" s="68" t="str">
        <f>VLOOKUP(E204,Società!A$2:B$9999,2,FALSE)</f>
        <v>ASD LELLI BIKE</v>
      </c>
      <c r="G204" s="65" t="s">
        <v>237</v>
      </c>
      <c r="P204" s="94">
        <f>VLOOKUP(E204,Società!A$2:G$9999,7,FALSE)</f>
        <v>0</v>
      </c>
      <c r="Q204" s="94">
        <f>VLOOKUP(E204,Società!A$2:H$9999,8,FALSE)</f>
        <v>0</v>
      </c>
    </row>
    <row r="205" spans="1:17">
      <c r="A205" s="66">
        <v>281</v>
      </c>
      <c r="B205" s="64" t="s">
        <v>810</v>
      </c>
      <c r="C205" s="60">
        <v>71</v>
      </c>
      <c r="D205" s="61" t="s">
        <v>215</v>
      </c>
      <c r="E205" s="59">
        <v>43</v>
      </c>
      <c r="F205" s="68" t="str">
        <f>VLOOKUP(E205,Società!A$2:B$9999,2,FALSE)</f>
        <v>G.S. RAMINI A.S.D.</v>
      </c>
      <c r="G205" s="65" t="s">
        <v>237</v>
      </c>
      <c r="H205" s="70" t="s">
        <v>270</v>
      </c>
      <c r="I205" s="63">
        <v>210485000</v>
      </c>
      <c r="M205" s="69" t="s">
        <v>238</v>
      </c>
      <c r="O205" s="94" t="s">
        <v>811</v>
      </c>
      <c r="P205" s="94">
        <f>VLOOKUP(E205,Società!A$2:G$9999,7,FALSE)</f>
        <v>0</v>
      </c>
      <c r="Q205" s="94">
        <f>VLOOKUP(E205,Società!A$2:H$9999,8,FALSE)</f>
        <v>0</v>
      </c>
    </row>
    <row r="206" spans="1:17">
      <c r="A206" s="66">
        <v>339</v>
      </c>
      <c r="B206" s="64" t="s">
        <v>416</v>
      </c>
      <c r="C206" s="60">
        <v>64</v>
      </c>
      <c r="D206" s="61" t="s">
        <v>216</v>
      </c>
      <c r="E206" s="59">
        <v>1</v>
      </c>
      <c r="F206" s="68" t="str">
        <f>VLOOKUP(E206,Società!A$2:B$9999,2,FALSE)</f>
        <v>A.S.D. TEAM MTB PRATO</v>
      </c>
      <c r="G206" s="65" t="s">
        <v>237</v>
      </c>
      <c r="H206" s="70" t="s">
        <v>313</v>
      </c>
      <c r="I206" s="63">
        <v>210518715</v>
      </c>
      <c r="M206" s="69" t="s">
        <v>238</v>
      </c>
      <c r="O206" s="94" t="s">
        <v>417</v>
      </c>
      <c r="P206" s="94">
        <f>VLOOKUP(E206,Società!A$2:G$9999,7,FALSE)</f>
        <v>0</v>
      </c>
      <c r="Q206" s="94">
        <f>VLOOKUP(E206,Società!A$2:H$9999,8,FALSE)</f>
        <v>0</v>
      </c>
    </row>
    <row r="207" spans="1:17">
      <c r="A207" s="66">
        <v>340</v>
      </c>
      <c r="B207" s="64" t="s">
        <v>327</v>
      </c>
      <c r="C207" s="60">
        <v>64</v>
      </c>
      <c r="D207" s="61" t="s">
        <v>216</v>
      </c>
      <c r="G207" s="65" t="s">
        <v>328</v>
      </c>
    </row>
    <row r="208" spans="1:17">
      <c r="A208" s="66">
        <v>341</v>
      </c>
      <c r="B208" s="64" t="s">
        <v>427</v>
      </c>
      <c r="C208" s="60">
        <v>63</v>
      </c>
      <c r="D208" s="61" t="s">
        <v>216</v>
      </c>
      <c r="E208" s="59">
        <v>10</v>
      </c>
      <c r="F208" s="68" t="str">
        <f>VLOOKUP(E208,Società!A$2:B$9999,2,FALSE)</f>
        <v>TEAM STEFAN</v>
      </c>
      <c r="G208" s="65" t="s">
        <v>237</v>
      </c>
      <c r="H208" s="70" t="s">
        <v>245</v>
      </c>
      <c r="I208" s="63">
        <v>210455071</v>
      </c>
      <c r="M208" s="69" t="s">
        <v>238</v>
      </c>
      <c r="O208" s="94" t="s">
        <v>428</v>
      </c>
      <c r="P208" s="94">
        <f>VLOOKUP(E208,Società!A$2:G$9999,7,FALSE)</f>
        <v>0</v>
      </c>
      <c r="Q208" s="94">
        <f>VLOOKUP(E208,Società!A$2:H$9999,8,FALSE)</f>
        <v>0</v>
      </c>
    </row>
    <row r="209" spans="1:17">
      <c r="A209" s="66">
        <v>342</v>
      </c>
      <c r="B209" s="64" t="s">
        <v>429</v>
      </c>
      <c r="C209" s="60">
        <v>62</v>
      </c>
      <c r="D209" s="61" t="s">
        <v>216</v>
      </c>
      <c r="E209" s="59">
        <v>10</v>
      </c>
      <c r="F209" s="68" t="str">
        <f>VLOOKUP(E209,Società!A$2:B$9999,2,FALSE)</f>
        <v>TEAM STEFAN</v>
      </c>
      <c r="G209" s="65" t="s">
        <v>237</v>
      </c>
      <c r="H209" s="70" t="s">
        <v>245</v>
      </c>
      <c r="I209" s="63">
        <v>210455074</v>
      </c>
      <c r="M209" s="69" t="s">
        <v>238</v>
      </c>
      <c r="O209" s="94" t="s">
        <v>430</v>
      </c>
      <c r="P209" s="94">
        <f>VLOOKUP(E209,Società!A$2:G$9999,7,FALSE)</f>
        <v>0</v>
      </c>
      <c r="Q209" s="94">
        <f>VLOOKUP(E209,Società!A$2:H$9999,8,FALSE)</f>
        <v>0</v>
      </c>
    </row>
    <row r="210" spans="1:17">
      <c r="A210" s="66">
        <v>343</v>
      </c>
      <c r="B210" s="64" t="s">
        <v>367</v>
      </c>
      <c r="C210" s="60">
        <v>66</v>
      </c>
      <c r="D210" s="61" t="s">
        <v>216</v>
      </c>
      <c r="E210" s="59">
        <v>10</v>
      </c>
      <c r="F210" s="68" t="str">
        <f>VLOOKUP(E210,Società!A$2:B$9999,2,FALSE)</f>
        <v>TEAM STEFAN</v>
      </c>
      <c r="G210" s="65" t="s">
        <v>237</v>
      </c>
      <c r="H210" s="70" t="s">
        <v>245</v>
      </c>
      <c r="I210" s="63">
        <v>210541421</v>
      </c>
      <c r="M210" s="69" t="s">
        <v>238</v>
      </c>
    </row>
    <row r="211" spans="1:17">
      <c r="A211" s="66">
        <v>344</v>
      </c>
      <c r="B211" s="64" t="s">
        <v>368</v>
      </c>
      <c r="C211" s="60">
        <v>66</v>
      </c>
      <c r="D211" s="61" t="s">
        <v>216</v>
      </c>
      <c r="E211" s="59">
        <v>10</v>
      </c>
      <c r="F211" s="68" t="str">
        <f>VLOOKUP(E211,Società!A$2:B$9999,2,FALSE)</f>
        <v>TEAM STEFAN</v>
      </c>
      <c r="G211" s="65" t="s">
        <v>237</v>
      </c>
      <c r="H211" s="70" t="s">
        <v>245</v>
      </c>
      <c r="I211" s="63">
        <v>210460986</v>
      </c>
      <c r="M211" s="69" t="s">
        <v>238</v>
      </c>
      <c r="O211" s="94" t="s">
        <v>369</v>
      </c>
      <c r="P211" s="94">
        <f>VLOOKUP(E211,Società!A$2:G$9999,7,FALSE)</f>
        <v>0</v>
      </c>
      <c r="Q211" s="94">
        <f>VLOOKUP(E211,Società!A$2:H$9999,8,FALSE)</f>
        <v>0</v>
      </c>
    </row>
    <row r="212" spans="1:17">
      <c r="A212" s="66">
        <v>345</v>
      </c>
      <c r="B212" s="64" t="s">
        <v>450</v>
      </c>
      <c r="C212" s="60">
        <v>62</v>
      </c>
      <c r="D212" s="61" t="s">
        <v>216</v>
      </c>
      <c r="G212" s="65" t="s">
        <v>317</v>
      </c>
      <c r="I212" s="71">
        <v>7965224</v>
      </c>
    </row>
    <row r="213" spans="1:17">
      <c r="A213" s="66">
        <v>346</v>
      </c>
      <c r="B213" s="64" t="s">
        <v>459</v>
      </c>
      <c r="C213" s="60">
        <v>65</v>
      </c>
      <c r="D213" s="61" t="s">
        <v>216</v>
      </c>
      <c r="G213" s="65" t="s">
        <v>460</v>
      </c>
      <c r="I213" s="63">
        <v>82994</v>
      </c>
    </row>
    <row r="214" spans="1:17">
      <c r="A214" s="66">
        <v>347</v>
      </c>
      <c r="B214" s="64" t="s">
        <v>312</v>
      </c>
      <c r="C214" s="60">
        <v>62</v>
      </c>
      <c r="D214" s="61" t="s">
        <v>216</v>
      </c>
      <c r="E214" s="59">
        <v>15</v>
      </c>
      <c r="F214" s="68" t="str">
        <f>VLOOKUP(E214,Società!A$2:B$9999,2,FALSE)</f>
        <v>A.S.D. PEDALE BIANCAZZURRO</v>
      </c>
      <c r="G214" s="65" t="s">
        <v>237</v>
      </c>
      <c r="H214" s="70" t="s">
        <v>313</v>
      </c>
      <c r="I214" s="63">
        <v>210292470</v>
      </c>
      <c r="M214" s="69" t="s">
        <v>238</v>
      </c>
      <c r="O214" s="94" t="s">
        <v>470</v>
      </c>
      <c r="P214" s="94">
        <f>VLOOKUP(E214,Società!A$2:G$9999,7,FALSE)</f>
        <v>0</v>
      </c>
      <c r="Q214" s="94">
        <f>VLOOKUP(E214,Società!A$2:H$9999,8,FALSE)</f>
        <v>0</v>
      </c>
    </row>
    <row r="215" spans="1:17">
      <c r="A215" s="66">
        <v>348</v>
      </c>
      <c r="B215" s="64" t="s">
        <v>471</v>
      </c>
      <c r="C215" s="60">
        <v>64</v>
      </c>
      <c r="D215" s="61" t="s">
        <v>216</v>
      </c>
      <c r="F215" s="68" t="s">
        <v>472</v>
      </c>
      <c r="G215" s="65" t="s">
        <v>328</v>
      </c>
      <c r="I215" s="63" t="s">
        <v>473</v>
      </c>
    </row>
    <row r="216" spans="1:17">
      <c r="A216" s="66">
        <v>349</v>
      </c>
      <c r="B216" s="64" t="s">
        <v>495</v>
      </c>
      <c r="C216" s="60">
        <v>64</v>
      </c>
      <c r="D216" s="61" t="s">
        <v>216</v>
      </c>
      <c r="F216" s="68" t="s">
        <v>329</v>
      </c>
      <c r="G216" s="65" t="s">
        <v>328</v>
      </c>
      <c r="I216" s="63" t="s">
        <v>496</v>
      </c>
    </row>
    <row r="217" spans="1:17">
      <c r="A217" s="66">
        <v>350</v>
      </c>
      <c r="B217" s="64" t="s">
        <v>241</v>
      </c>
      <c r="C217" s="60">
        <v>66</v>
      </c>
      <c r="D217" s="61" t="s">
        <v>216</v>
      </c>
      <c r="E217" s="59">
        <v>2</v>
      </c>
      <c r="F217" s="68" t="str">
        <f>VLOOKUP(E217,Società!A$2:B$9999,2,FALSE)</f>
        <v>NEW M T BIKE TEAM 2001 ASD</v>
      </c>
      <c r="G217" s="65" t="s">
        <v>237</v>
      </c>
      <c r="H217" s="70" t="s">
        <v>239</v>
      </c>
      <c r="I217" s="63">
        <v>210473302</v>
      </c>
      <c r="M217" s="69" t="s">
        <v>238</v>
      </c>
      <c r="O217" s="94" t="s">
        <v>514</v>
      </c>
      <c r="P217" s="94">
        <f>VLOOKUP(E217,Società!A$2:G$9999,7,FALSE)</f>
        <v>0</v>
      </c>
      <c r="Q217" s="94">
        <f>VLOOKUP(E217,Società!A$2:H$9999,8,FALSE)</f>
        <v>0</v>
      </c>
    </row>
    <row r="218" spans="1:17">
      <c r="A218" s="66">
        <v>351</v>
      </c>
      <c r="B218" s="64" t="s">
        <v>517</v>
      </c>
      <c r="C218" s="60">
        <v>66</v>
      </c>
      <c r="D218" s="61" t="s">
        <v>216</v>
      </c>
      <c r="E218" s="59">
        <v>21</v>
      </c>
      <c r="F218" s="68" t="str">
        <f>VLOOKUP(E218,Società!A$2:B$9999,2,FALSE)</f>
        <v>TEAM RP TENSIONE IN</v>
      </c>
      <c r="G218" s="65" t="s">
        <v>237</v>
      </c>
      <c r="H218" s="70" t="s">
        <v>260</v>
      </c>
      <c r="I218" s="63">
        <v>210519772</v>
      </c>
      <c r="M218" s="69" t="s">
        <v>238</v>
      </c>
      <c r="O218" s="94" t="s">
        <v>518</v>
      </c>
      <c r="P218" s="94">
        <f>VLOOKUP(E218,Società!A$2:G$9999,7,FALSE)</f>
        <v>0</v>
      </c>
      <c r="Q218" s="94">
        <f>VLOOKUP(E218,Società!A$2:H$9999,8,FALSE)</f>
        <v>0</v>
      </c>
    </row>
    <row r="219" spans="1:17">
      <c r="A219" s="66">
        <v>352</v>
      </c>
      <c r="B219" s="64" t="s">
        <v>276</v>
      </c>
      <c r="C219" s="60">
        <v>63</v>
      </c>
      <c r="D219" s="61" t="s">
        <v>216</v>
      </c>
      <c r="E219" s="59">
        <v>22</v>
      </c>
      <c r="F219" s="68" t="str">
        <f>VLOOKUP(E219,Società!A$2:B$9999,2,FALSE)</f>
        <v>GRUPPO SPORTIVO EMICICLI</v>
      </c>
      <c r="G219" s="65" t="s">
        <v>237</v>
      </c>
      <c r="H219" s="70" t="s">
        <v>263</v>
      </c>
      <c r="I219" s="63">
        <v>210473649</v>
      </c>
      <c r="M219" s="69" t="s">
        <v>238</v>
      </c>
      <c r="O219" s="94" t="s">
        <v>520</v>
      </c>
      <c r="P219" s="94">
        <f>VLOOKUP(E219,Società!A$2:G$9999,7,FALSE)</f>
        <v>0</v>
      </c>
      <c r="Q219" s="94">
        <f>VLOOKUP(E219,Società!A$2:H$9999,8,FALSE)</f>
        <v>0</v>
      </c>
    </row>
    <row r="220" spans="1:17">
      <c r="A220" s="66">
        <v>353</v>
      </c>
      <c r="B220" s="64" t="s">
        <v>522</v>
      </c>
      <c r="C220" s="60">
        <v>66</v>
      </c>
      <c r="D220" s="61" t="s">
        <v>216</v>
      </c>
      <c r="F220" s="25" t="s">
        <v>523</v>
      </c>
      <c r="I220" s="16">
        <v>7969669</v>
      </c>
    </row>
    <row r="221" spans="1:17">
      <c r="A221" s="66">
        <v>354</v>
      </c>
      <c r="B221" s="64" t="s">
        <v>526</v>
      </c>
      <c r="C221" s="60">
        <v>64</v>
      </c>
      <c r="D221" s="61" t="s">
        <v>216</v>
      </c>
      <c r="F221" s="25" t="s">
        <v>527</v>
      </c>
      <c r="G221" s="65" t="s">
        <v>328</v>
      </c>
      <c r="I221" s="63" t="s">
        <v>528</v>
      </c>
    </row>
    <row r="222" spans="1:17">
      <c r="A222" s="66">
        <v>355</v>
      </c>
      <c r="B222" s="64" t="s">
        <v>540</v>
      </c>
      <c r="C222" s="60">
        <v>66</v>
      </c>
      <c r="D222" s="61" t="s">
        <v>216</v>
      </c>
      <c r="F222" s="68" t="s">
        <v>332</v>
      </c>
      <c r="G222" s="65" t="s">
        <v>317</v>
      </c>
      <c r="I222" s="63">
        <v>7958288</v>
      </c>
    </row>
    <row r="223" spans="1:17">
      <c r="A223" s="66">
        <v>356</v>
      </c>
      <c r="B223" s="64" t="s">
        <v>545</v>
      </c>
      <c r="C223" s="60">
        <v>64</v>
      </c>
      <c r="D223" s="61" t="s">
        <v>216</v>
      </c>
      <c r="F223" s="68" t="s">
        <v>547</v>
      </c>
      <c r="G223" s="65" t="s">
        <v>237</v>
      </c>
      <c r="H223" s="70" t="s">
        <v>548</v>
      </c>
      <c r="I223" s="63">
        <v>210541950</v>
      </c>
      <c r="M223" s="69" t="s">
        <v>238</v>
      </c>
    </row>
    <row r="224" spans="1:17">
      <c r="A224" s="66">
        <v>357</v>
      </c>
      <c r="B224" s="64" t="s">
        <v>358</v>
      </c>
      <c r="C224" s="60">
        <v>65</v>
      </c>
      <c r="D224" s="61" t="s">
        <v>216</v>
      </c>
      <c r="E224" s="59">
        <v>27</v>
      </c>
      <c r="F224" s="68" t="str">
        <f>VLOOKUP(E224,Società!A$2:B$9999,2,FALSE)</f>
        <v>PALLADE COSTRUZIONI</v>
      </c>
      <c r="G224" s="65" t="s">
        <v>237</v>
      </c>
      <c r="H224" s="70" t="s">
        <v>270</v>
      </c>
      <c r="I224" s="63">
        <v>210507437</v>
      </c>
      <c r="M224" s="69" t="s">
        <v>238</v>
      </c>
      <c r="O224" s="94" t="s">
        <v>562</v>
      </c>
      <c r="P224" s="94">
        <f>VLOOKUP(E224,Società!A$2:G$9999,7,FALSE)</f>
        <v>0</v>
      </c>
      <c r="Q224" s="94">
        <f>VLOOKUP(E224,Società!A$2:H$9999,8,FALSE)</f>
        <v>0</v>
      </c>
    </row>
    <row r="225" spans="1:17">
      <c r="A225" s="66">
        <v>358</v>
      </c>
      <c r="B225" s="64" t="s">
        <v>580</v>
      </c>
      <c r="C225" s="60">
        <v>64</v>
      </c>
      <c r="D225" s="61" t="s">
        <v>216</v>
      </c>
      <c r="E225" s="59">
        <v>2</v>
      </c>
      <c r="F225" s="68" t="str">
        <f>VLOOKUP(E225,Società!A$2:B$9999,2,FALSE)</f>
        <v>NEW M T BIKE TEAM 2001 ASD</v>
      </c>
      <c r="G225" s="65" t="s">
        <v>237</v>
      </c>
      <c r="H225" s="70" t="s">
        <v>239</v>
      </c>
      <c r="I225" s="63">
        <v>210491929</v>
      </c>
      <c r="M225" s="69" t="s">
        <v>238</v>
      </c>
      <c r="O225" s="94" t="s">
        <v>581</v>
      </c>
      <c r="P225" s="94">
        <f>VLOOKUP(E225,Società!A$2:G$9999,7,FALSE)</f>
        <v>0</v>
      </c>
      <c r="Q225" s="94">
        <f>VLOOKUP(E225,Società!A$2:H$9999,8,FALSE)</f>
        <v>0</v>
      </c>
    </row>
    <row r="226" spans="1:17">
      <c r="A226" s="66">
        <v>359</v>
      </c>
      <c r="B226" s="64" t="s">
        <v>585</v>
      </c>
      <c r="C226" s="60">
        <v>66</v>
      </c>
      <c r="D226" s="61" t="s">
        <v>216</v>
      </c>
      <c r="E226" s="59">
        <v>33</v>
      </c>
      <c r="F226" s="68" t="str">
        <f>VLOOKUP(E226,Società!A$2:B$9999,2,FALSE)</f>
        <v>CICLI CONTI G.S.</v>
      </c>
      <c r="G226" s="65" t="s">
        <v>237</v>
      </c>
      <c r="H226" s="70" t="s">
        <v>239</v>
      </c>
      <c r="I226" s="63">
        <v>210412773</v>
      </c>
      <c r="M226" s="69" t="s">
        <v>238</v>
      </c>
      <c r="O226" s="94" t="s">
        <v>586</v>
      </c>
      <c r="P226" s="94">
        <f>VLOOKUP(E226,Società!A$2:G$9999,7,FALSE)</f>
        <v>0</v>
      </c>
      <c r="Q226" s="94">
        <f>VLOOKUP(E226,Società!A$2:H$9999,8,FALSE)</f>
        <v>0</v>
      </c>
    </row>
    <row r="227" spans="1:17">
      <c r="A227" s="66">
        <v>360</v>
      </c>
      <c r="B227" s="64" t="s">
        <v>364</v>
      </c>
      <c r="C227" s="60">
        <v>66</v>
      </c>
      <c r="D227" s="61" t="s">
        <v>216</v>
      </c>
      <c r="E227" s="59">
        <v>6</v>
      </c>
      <c r="F227" s="68" t="str">
        <f>VLOOKUP(E227,Società!A$2:B$9999,2,FALSE)</f>
        <v>ONTRAINO GS</v>
      </c>
      <c r="G227" s="65" t="s">
        <v>237</v>
      </c>
      <c r="H227" s="70" t="s">
        <v>268</v>
      </c>
      <c r="I227" s="63">
        <v>210462274</v>
      </c>
      <c r="M227" s="69" t="s">
        <v>238</v>
      </c>
      <c r="O227" s="94" t="s">
        <v>612</v>
      </c>
      <c r="P227" s="94">
        <f>VLOOKUP(E227,Società!A$2:G$9999,7,FALSE)</f>
        <v>0</v>
      </c>
      <c r="Q227" s="94">
        <f>VLOOKUP(E227,Società!A$2:H$9999,8,FALSE)</f>
        <v>0</v>
      </c>
    </row>
    <row r="228" spans="1:17">
      <c r="A228" s="66">
        <v>361</v>
      </c>
      <c r="B228" s="64" t="s">
        <v>249</v>
      </c>
      <c r="C228" s="60">
        <v>62</v>
      </c>
      <c r="D228" s="61" t="s">
        <v>216</v>
      </c>
      <c r="E228" s="59">
        <v>40</v>
      </c>
      <c r="F228" s="68" t="str">
        <f>VLOOKUP(E228,Società!A$2:B$9999,2,FALSE)</f>
        <v>GARF.NA TEAM CICLI MORI</v>
      </c>
      <c r="G228" s="65" t="s">
        <v>237</v>
      </c>
      <c r="H228" s="70" t="s">
        <v>245</v>
      </c>
      <c r="I228" s="63">
        <v>210499530</v>
      </c>
      <c r="M228" s="69" t="s">
        <v>238</v>
      </c>
      <c r="O228" s="94" t="s">
        <v>644</v>
      </c>
      <c r="P228" s="94">
        <f>VLOOKUP(E228,Società!A$2:G$9999,7,FALSE)</f>
        <v>0</v>
      </c>
      <c r="Q228" s="94">
        <f>VLOOKUP(E228,Società!A$2:H$9999,8,FALSE)</f>
        <v>0</v>
      </c>
    </row>
    <row r="229" spans="1:17">
      <c r="A229" s="66">
        <v>362</v>
      </c>
      <c r="B229" s="64" t="s">
        <v>246</v>
      </c>
      <c r="C229" s="60">
        <v>65</v>
      </c>
      <c r="D229" s="61" t="s">
        <v>216</v>
      </c>
      <c r="E229" s="59">
        <v>40</v>
      </c>
      <c r="F229" s="68" t="str">
        <f>VLOOKUP(E229,Società!A$2:B$9999,2,FALSE)</f>
        <v>GARF.NA TEAM CICLI MORI</v>
      </c>
      <c r="G229" s="65" t="s">
        <v>237</v>
      </c>
      <c r="H229" s="70" t="s">
        <v>245</v>
      </c>
      <c r="I229" s="63">
        <v>210499534</v>
      </c>
      <c r="M229" s="69" t="s">
        <v>238</v>
      </c>
      <c r="O229" s="94" t="s">
        <v>646</v>
      </c>
      <c r="P229" s="94">
        <f>VLOOKUP(E229,Società!A$2:G$9999,7,FALSE)</f>
        <v>0</v>
      </c>
      <c r="Q229" s="94">
        <f>VLOOKUP(E229,Società!A$2:H$9999,8,FALSE)</f>
        <v>0</v>
      </c>
    </row>
    <row r="230" spans="1:17">
      <c r="A230" s="66">
        <v>363</v>
      </c>
      <c r="B230" s="64" t="s">
        <v>248</v>
      </c>
      <c r="C230" s="60">
        <v>65</v>
      </c>
      <c r="D230" s="61" t="s">
        <v>216</v>
      </c>
      <c r="E230" s="59">
        <v>40</v>
      </c>
      <c r="F230" s="68" t="str">
        <f>VLOOKUP(E230,Società!A$2:B$9999,2,FALSE)</f>
        <v>GARF.NA TEAM CICLI MORI</v>
      </c>
      <c r="G230" s="65" t="s">
        <v>237</v>
      </c>
      <c r="H230" s="70" t="s">
        <v>245</v>
      </c>
      <c r="I230" s="63">
        <v>210412610</v>
      </c>
      <c r="M230" s="69" t="s">
        <v>238</v>
      </c>
      <c r="O230" s="94" t="s">
        <v>653</v>
      </c>
      <c r="P230" s="94">
        <f>VLOOKUP(E230,Società!A$2:G$9999,7,FALSE)</f>
        <v>0</v>
      </c>
      <c r="Q230" s="94">
        <f>VLOOKUP(E230,Società!A$2:H$9999,8,FALSE)</f>
        <v>0</v>
      </c>
    </row>
    <row r="231" spans="1:17">
      <c r="A231" s="66">
        <v>364</v>
      </c>
      <c r="B231" s="64" t="s">
        <v>250</v>
      </c>
      <c r="C231" s="60">
        <v>62</v>
      </c>
      <c r="D231" s="61" t="s">
        <v>216</v>
      </c>
      <c r="E231" s="59">
        <v>40</v>
      </c>
      <c r="F231" s="68" t="str">
        <f>VLOOKUP(E231,Società!A$2:B$9999,2,FALSE)</f>
        <v>GARF.NA TEAM CICLI MORI</v>
      </c>
      <c r="G231" s="65" t="s">
        <v>237</v>
      </c>
      <c r="H231" s="70" t="s">
        <v>245</v>
      </c>
      <c r="I231" s="63">
        <v>210495621</v>
      </c>
      <c r="M231" s="69" t="s">
        <v>238</v>
      </c>
      <c r="O231" s="94" t="s">
        <v>648</v>
      </c>
      <c r="P231" s="94">
        <f>VLOOKUP(E231,Società!A$2:G$9999,7,FALSE)</f>
        <v>0</v>
      </c>
      <c r="Q231" s="94">
        <f>VLOOKUP(E231,Società!A$2:H$9999,8,FALSE)</f>
        <v>0</v>
      </c>
    </row>
    <row r="232" spans="1:17">
      <c r="A232" s="66">
        <v>365</v>
      </c>
      <c r="B232" s="64" t="s">
        <v>252</v>
      </c>
      <c r="C232" s="60">
        <v>62</v>
      </c>
      <c r="D232" s="61" t="s">
        <v>216</v>
      </c>
      <c r="E232" s="59">
        <v>40</v>
      </c>
      <c r="F232" s="68" t="str">
        <f>VLOOKUP(E232,Società!A$2:B$9999,2,FALSE)</f>
        <v>GARF.NA TEAM CICLI MORI</v>
      </c>
      <c r="G232" s="65" t="s">
        <v>237</v>
      </c>
      <c r="H232" s="70" t="s">
        <v>245</v>
      </c>
      <c r="I232" s="63">
        <v>210499532</v>
      </c>
      <c r="M232" s="69" t="s">
        <v>238</v>
      </c>
      <c r="O232" s="94" t="s">
        <v>650</v>
      </c>
      <c r="P232" s="94">
        <f>VLOOKUP(E232,Società!A$2:G$9999,7,FALSE)</f>
        <v>0</v>
      </c>
      <c r="Q232" s="94">
        <f>VLOOKUP(E232,Società!A$2:H$9999,8,FALSE)</f>
        <v>0</v>
      </c>
    </row>
    <row r="233" spans="1:17">
      <c r="A233" s="66">
        <v>366</v>
      </c>
      <c r="B233" s="64" t="s">
        <v>651</v>
      </c>
      <c r="C233" s="60">
        <v>62</v>
      </c>
      <c r="D233" s="61" t="s">
        <v>216</v>
      </c>
      <c r="E233" s="59">
        <v>40</v>
      </c>
      <c r="F233" s="68" t="str">
        <f>VLOOKUP(E233,Società!A$2:B$9999,2,FALSE)</f>
        <v>GARF.NA TEAM CICLI MORI</v>
      </c>
      <c r="G233" s="65" t="s">
        <v>237</v>
      </c>
      <c r="H233" s="70" t="s">
        <v>245</v>
      </c>
      <c r="I233" s="63">
        <v>210495624</v>
      </c>
      <c r="M233" s="69" t="s">
        <v>238</v>
      </c>
      <c r="O233" s="94" t="s">
        <v>652</v>
      </c>
      <c r="P233" s="94">
        <f>VLOOKUP(E233,Società!A$2:G$9999,7,FALSE)</f>
        <v>0</v>
      </c>
      <c r="Q233" s="94">
        <f>VLOOKUP(E233,Società!A$2:H$9999,8,FALSE)</f>
        <v>0</v>
      </c>
    </row>
    <row r="234" spans="1:17">
      <c r="A234" s="66">
        <v>367</v>
      </c>
      <c r="B234" s="64" t="s">
        <v>660</v>
      </c>
      <c r="C234" s="60">
        <v>65</v>
      </c>
      <c r="D234" s="61" t="s">
        <v>216</v>
      </c>
      <c r="E234" s="59">
        <v>4</v>
      </c>
      <c r="F234" s="68" t="str">
        <f>VLOOKUP(E234,Società!A$2:B$9999,2,FALSE)</f>
        <v>ASD CICLI FALASCHI</v>
      </c>
      <c r="G234" s="65" t="s">
        <v>237</v>
      </c>
      <c r="H234" s="70" t="s">
        <v>263</v>
      </c>
      <c r="I234" s="63">
        <v>210473683</v>
      </c>
      <c r="M234" s="69" t="s">
        <v>238</v>
      </c>
      <c r="O234" s="94" t="s">
        <v>661</v>
      </c>
      <c r="P234" s="94">
        <f>VLOOKUP(E234,Società!A$2:G$9999,7,FALSE)</f>
        <v>0</v>
      </c>
      <c r="Q234" s="94">
        <f>VLOOKUP(E234,Società!A$2:H$9999,8,FALSE)</f>
        <v>0</v>
      </c>
    </row>
    <row r="235" spans="1:17">
      <c r="A235" s="66">
        <v>368</v>
      </c>
      <c r="B235" s="64" t="s">
        <v>349</v>
      </c>
      <c r="C235" s="60">
        <v>66</v>
      </c>
      <c r="D235" s="61" t="s">
        <v>216</v>
      </c>
      <c r="E235" s="59">
        <v>44</v>
      </c>
      <c r="F235" s="68" t="str">
        <f>VLOOKUP(E235,Società!A$2:B$9999,2,FALSE)</f>
        <v>ASD VIA ELISA</v>
      </c>
      <c r="G235" s="65" t="s">
        <v>237</v>
      </c>
      <c r="H235" s="70" t="s">
        <v>245</v>
      </c>
      <c r="I235" s="63">
        <v>210480551</v>
      </c>
      <c r="M235" s="69" t="s">
        <v>238</v>
      </c>
      <c r="O235" s="94" t="s">
        <v>671</v>
      </c>
      <c r="P235" s="94">
        <f>VLOOKUP(E235,Società!A$2:G$9999,7,FALSE)</f>
        <v>0</v>
      </c>
      <c r="Q235" s="94">
        <f>VLOOKUP(E235,Società!A$2:H$9999,8,FALSE)</f>
        <v>0</v>
      </c>
    </row>
    <row r="236" spans="1:17">
      <c r="A236" s="66">
        <v>369</v>
      </c>
      <c r="B236" s="64" t="s">
        <v>351</v>
      </c>
      <c r="C236" s="60">
        <v>65</v>
      </c>
      <c r="D236" s="61" t="s">
        <v>216</v>
      </c>
      <c r="E236" s="59">
        <v>44</v>
      </c>
      <c r="F236" s="68" t="str">
        <f>VLOOKUP(E236,Società!A$2:B$9999,2,FALSE)</f>
        <v>ASD VIA ELISA</v>
      </c>
      <c r="G236" s="65" t="s">
        <v>237</v>
      </c>
      <c r="H236" s="70" t="s">
        <v>245</v>
      </c>
      <c r="I236" s="63">
        <v>210480574</v>
      </c>
      <c r="M236" s="69" t="s">
        <v>238</v>
      </c>
      <c r="O236" s="94" t="s">
        <v>683</v>
      </c>
      <c r="P236" s="94">
        <f>VLOOKUP(E236,Società!A$2:G$9999,7,FALSE)</f>
        <v>0</v>
      </c>
      <c r="Q236" s="94">
        <f>VLOOKUP(E236,Società!A$2:H$9999,8,FALSE)</f>
        <v>0</v>
      </c>
    </row>
    <row r="237" spans="1:17">
      <c r="A237" s="66">
        <v>370</v>
      </c>
      <c r="B237" s="64" t="s">
        <v>753</v>
      </c>
      <c r="C237" s="60">
        <v>64</v>
      </c>
      <c r="D237" s="61" t="s">
        <v>216</v>
      </c>
    </row>
    <row r="238" spans="1:17">
      <c r="A238" s="66">
        <v>371</v>
      </c>
      <c r="B238" s="64" t="s">
        <v>767</v>
      </c>
      <c r="C238" s="60">
        <v>63</v>
      </c>
      <c r="D238" s="61" t="s">
        <v>216</v>
      </c>
      <c r="E238" s="59">
        <v>54</v>
      </c>
      <c r="F238" s="68" t="str">
        <f>VLOOKUP(E238,Società!A$2:B$9999,2,FALSE)</f>
        <v>RACING TEAM FANELLI</v>
      </c>
      <c r="G238" s="65" t="s">
        <v>769</v>
      </c>
      <c r="P238" s="94">
        <f>VLOOKUP(E238,Società!A$2:G$9999,7,FALSE)</f>
        <v>0</v>
      </c>
      <c r="Q238" s="94">
        <f>VLOOKUP(E238,Società!A$2:H$9999,8,FALSE)</f>
        <v>0</v>
      </c>
    </row>
    <row r="239" spans="1:17">
      <c r="A239" s="66">
        <v>372</v>
      </c>
      <c r="B239" s="64" t="s">
        <v>787</v>
      </c>
      <c r="C239" s="60">
        <v>64</v>
      </c>
      <c r="D239" s="61" t="s">
        <v>216</v>
      </c>
      <c r="E239" s="59">
        <v>57</v>
      </c>
      <c r="F239" s="68" t="str">
        <f>VLOOKUP(E239,Società!A$2:B$9999,2,FALSE)</f>
        <v>BIKEOFTIME ASD</v>
      </c>
      <c r="G239" s="65" t="s">
        <v>237</v>
      </c>
      <c r="H239" s="70" t="s">
        <v>239</v>
      </c>
      <c r="I239" s="63">
        <v>210238570</v>
      </c>
      <c r="M239" s="69" t="s">
        <v>238</v>
      </c>
      <c r="O239" s="94" t="s">
        <v>788</v>
      </c>
      <c r="P239" s="94">
        <f>VLOOKUP(E239,Società!A$2:G$9999,7,FALSE)</f>
        <v>0</v>
      </c>
      <c r="Q239" s="94">
        <f>VLOOKUP(E239,Società!A$2:H$9999,8,FALSE)</f>
        <v>0</v>
      </c>
    </row>
    <row r="240" spans="1:17">
      <c r="A240" s="66">
        <v>374</v>
      </c>
      <c r="B240" s="64" t="s">
        <v>796</v>
      </c>
      <c r="C240" s="60">
        <v>63</v>
      </c>
      <c r="D240" s="61" t="s">
        <v>216</v>
      </c>
      <c r="E240" s="59">
        <v>58</v>
      </c>
      <c r="F240" s="68" t="str">
        <f>VLOOKUP(E240,Società!A$2:B$9999,2,FALSE)</f>
        <v>GC BG BIKE SOLIERA A.S.D.</v>
      </c>
      <c r="G240" s="65" t="s">
        <v>769</v>
      </c>
      <c r="P240" s="94">
        <f>VLOOKUP(E240,Società!A$2:G$9999,7,FALSE)</f>
        <v>0</v>
      </c>
      <c r="Q240" s="94">
        <f>VLOOKUP(E240,Società!A$2:H$9999,8,FALSE)</f>
        <v>0</v>
      </c>
    </row>
    <row r="241" spans="1:17">
      <c r="A241" s="66">
        <v>373</v>
      </c>
      <c r="B241" s="64" t="s">
        <v>797</v>
      </c>
      <c r="C241" s="60">
        <v>65</v>
      </c>
      <c r="D241" s="61" t="s">
        <v>216</v>
      </c>
      <c r="E241" s="59">
        <v>58</v>
      </c>
      <c r="F241" s="68" t="str">
        <f>VLOOKUP(E241,Società!A$2:B$9999,2,FALSE)</f>
        <v>GC BG BIKE SOLIERA A.S.D.</v>
      </c>
      <c r="G241" s="65" t="s">
        <v>769</v>
      </c>
      <c r="P241" s="94">
        <f>VLOOKUP(E241,Società!A$2:G$9999,7,FALSE)</f>
        <v>0</v>
      </c>
      <c r="Q241" s="94">
        <f>VLOOKUP(E241,Società!A$2:H$9999,8,FALSE)</f>
        <v>0</v>
      </c>
    </row>
    <row r="242" spans="1:17">
      <c r="A242" s="66">
        <v>375</v>
      </c>
      <c r="B242" s="64" t="s">
        <v>800</v>
      </c>
      <c r="C242" s="60">
        <v>66</v>
      </c>
      <c r="D242" s="61" t="s">
        <v>216</v>
      </c>
      <c r="E242" s="59">
        <v>60</v>
      </c>
      <c r="F242" s="68" t="str">
        <f>VLOOKUP(E242,Società!A$2:B$9999,2,FALSE)</f>
        <v>A.S.D. CICLI TADDEI</v>
      </c>
      <c r="G242" s="65" t="s">
        <v>769</v>
      </c>
      <c r="I242" s="63">
        <v>210180009</v>
      </c>
      <c r="P242" s="94">
        <f>VLOOKUP(E242,Società!A$2:G$9999,7,FALSE)</f>
        <v>0</v>
      </c>
      <c r="Q242" s="94">
        <f>VLOOKUP(E242,Società!A$2:H$9999,8,FALSE)</f>
        <v>0</v>
      </c>
    </row>
    <row r="243" spans="1:17">
      <c r="A243" s="66">
        <v>376</v>
      </c>
      <c r="B243" s="64" t="s">
        <v>808</v>
      </c>
      <c r="C243" s="60">
        <v>62</v>
      </c>
      <c r="D243" s="61" t="s">
        <v>216</v>
      </c>
      <c r="E243" s="59">
        <v>56</v>
      </c>
      <c r="F243" s="68" t="str">
        <f>VLOOKUP(E243,Società!A$2:B$9999,2,FALSE)</f>
        <v>ASD LA BELLE EQUIPE</v>
      </c>
      <c r="G243" s="65" t="s">
        <v>237</v>
      </c>
      <c r="H243" s="70" t="s">
        <v>341</v>
      </c>
      <c r="I243" s="63">
        <v>210393264</v>
      </c>
      <c r="M243" s="69" t="s">
        <v>238</v>
      </c>
      <c r="O243" s="94" t="s">
        <v>809</v>
      </c>
      <c r="P243" s="94">
        <f>VLOOKUP(E243,Società!A$2:G$9999,7,FALSE)</f>
        <v>0</v>
      </c>
      <c r="Q243" s="94">
        <f>VLOOKUP(E243,Società!A$2:H$9999,8,FALSE)</f>
        <v>0</v>
      </c>
    </row>
    <row r="244" spans="1:17">
      <c r="A244" s="66">
        <v>377</v>
      </c>
      <c r="B244" s="64" t="s">
        <v>728</v>
      </c>
      <c r="C244" s="60">
        <v>65</v>
      </c>
      <c r="D244" s="61" t="s">
        <v>216</v>
      </c>
      <c r="E244" s="59">
        <v>64</v>
      </c>
      <c r="F244" s="68" t="str">
        <f>VLOOKUP(E244,Società!A$2:B$9999,2,FALSE)</f>
        <v>TEAM LUCCA</v>
      </c>
      <c r="G244" s="65" t="s">
        <v>769</v>
      </c>
      <c r="P244" s="94">
        <f>VLOOKUP(E244,Società!A$2:G$9999,7,FALSE)</f>
        <v>0</v>
      </c>
      <c r="Q244" s="94">
        <f>VLOOKUP(E244,Società!A$2:H$9999,8,FALSE)</f>
        <v>0</v>
      </c>
    </row>
    <row r="245" spans="1:17">
      <c r="A245" s="66">
        <v>378</v>
      </c>
      <c r="B245" s="64" t="s">
        <v>817</v>
      </c>
      <c r="C245" s="60">
        <v>65</v>
      </c>
      <c r="D245" s="61" t="s">
        <v>216</v>
      </c>
      <c r="E245" s="59">
        <v>65</v>
      </c>
      <c r="F245" s="68" t="str">
        <f>VLOOKUP(E245,Società!A$2:B$9999,2,FALSE)</f>
        <v>A.S.D. CICLISTICA SENESE</v>
      </c>
      <c r="G245" s="65" t="s">
        <v>769</v>
      </c>
      <c r="P245" s="94">
        <f>VLOOKUP(E245,Società!A$2:G$9999,7,FALSE)</f>
        <v>0</v>
      </c>
      <c r="Q245" s="94">
        <f>VLOOKUP(E245,Società!A$2:H$9999,8,FALSE)</f>
        <v>0</v>
      </c>
    </row>
    <row r="246" spans="1:17">
      <c r="A246" s="66">
        <v>401</v>
      </c>
      <c r="B246" s="64" t="s">
        <v>296</v>
      </c>
      <c r="C246" s="60">
        <v>61</v>
      </c>
      <c r="D246" s="61" t="s">
        <v>762</v>
      </c>
      <c r="E246" s="59">
        <v>9</v>
      </c>
      <c r="F246" s="68" t="str">
        <f>VLOOKUP(E246,Società!A$2:B$9999,2,FALSE)</f>
        <v>FABRIZIO ACCONCIATURE</v>
      </c>
      <c r="G246" s="65" t="s">
        <v>237</v>
      </c>
      <c r="H246" s="70" t="s">
        <v>298</v>
      </c>
      <c r="I246" s="63">
        <v>210460747</v>
      </c>
      <c r="M246" s="69" t="s">
        <v>238</v>
      </c>
      <c r="O246" s="94" t="s">
        <v>297</v>
      </c>
      <c r="P246" s="94">
        <f>VLOOKUP(E246,Società!A$2:G$9999,7,FALSE)</f>
        <v>0</v>
      </c>
      <c r="Q246" s="94">
        <f>VLOOKUP(E246,Società!A$2:H$9999,8,FALSE)</f>
        <v>0</v>
      </c>
    </row>
    <row r="247" spans="1:17">
      <c r="A247" s="66">
        <v>402</v>
      </c>
      <c r="B247" s="64" t="s">
        <v>370</v>
      </c>
      <c r="C247" s="60">
        <v>61</v>
      </c>
      <c r="D247" s="61" t="s">
        <v>762</v>
      </c>
      <c r="E247" s="59">
        <v>10</v>
      </c>
      <c r="F247" s="68" t="str">
        <f>VLOOKUP(E247,Società!A$2:B$9999,2,FALSE)</f>
        <v>TEAM STEFAN</v>
      </c>
      <c r="G247" s="65" t="s">
        <v>237</v>
      </c>
      <c r="H247" s="70" t="s">
        <v>245</v>
      </c>
      <c r="I247" s="63">
        <v>210455075</v>
      </c>
      <c r="M247" s="69" t="s">
        <v>238</v>
      </c>
      <c r="O247" s="94" t="s">
        <v>371</v>
      </c>
      <c r="P247" s="94">
        <f>VLOOKUP(E247,Società!A$2:G$9999,7,FALSE)</f>
        <v>0</v>
      </c>
      <c r="Q247" s="94">
        <f>VLOOKUP(E247,Società!A$2:H$9999,8,FALSE)</f>
        <v>0</v>
      </c>
    </row>
    <row r="248" spans="1:17">
      <c r="A248" s="66">
        <v>403</v>
      </c>
      <c r="B248" s="64" t="s">
        <v>372</v>
      </c>
      <c r="C248" s="60">
        <v>58</v>
      </c>
      <c r="D248" s="61" t="s">
        <v>762</v>
      </c>
      <c r="E248" s="59">
        <v>10</v>
      </c>
      <c r="F248" s="68" t="str">
        <f>VLOOKUP(E248,Società!A$2:B$9999,2,FALSE)</f>
        <v>TEAM STEFAN</v>
      </c>
      <c r="G248" s="65" t="s">
        <v>237</v>
      </c>
      <c r="H248" s="70" t="s">
        <v>245</v>
      </c>
      <c r="I248" s="63">
        <v>210519583</v>
      </c>
      <c r="M248" s="69" t="s">
        <v>238</v>
      </c>
      <c r="O248" s="94" t="s">
        <v>373</v>
      </c>
      <c r="P248" s="94">
        <f>VLOOKUP(E248,Società!A$2:G$9999,7,FALSE)</f>
        <v>0</v>
      </c>
      <c r="Q248" s="94">
        <f>VLOOKUP(E248,Società!A$2:H$9999,8,FALSE)</f>
        <v>0</v>
      </c>
    </row>
    <row r="249" spans="1:17">
      <c r="A249" s="66">
        <v>404</v>
      </c>
      <c r="B249" s="64" t="s">
        <v>407</v>
      </c>
      <c r="C249" s="60">
        <v>57</v>
      </c>
      <c r="D249" s="61" t="s">
        <v>762</v>
      </c>
      <c r="E249" s="59">
        <v>10</v>
      </c>
      <c r="F249" s="68" t="str">
        <f>VLOOKUP(E249,Società!A$2:B$9999,2,FALSE)</f>
        <v>TEAM STEFAN</v>
      </c>
      <c r="G249" s="65" t="s">
        <v>237</v>
      </c>
      <c r="H249" s="70" t="s">
        <v>245</v>
      </c>
      <c r="I249" s="63">
        <v>210455073</v>
      </c>
      <c r="M249" s="69" t="s">
        <v>238</v>
      </c>
      <c r="O249" s="94" t="s">
        <v>408</v>
      </c>
      <c r="P249" s="94">
        <f>VLOOKUP(E249,Società!A$2:G$9999,7,FALSE)</f>
        <v>0</v>
      </c>
      <c r="Q249" s="94">
        <f>VLOOKUP(E249,Società!A$2:H$9999,8,FALSE)</f>
        <v>0</v>
      </c>
    </row>
    <row r="250" spans="1:17">
      <c r="A250" s="66">
        <v>405</v>
      </c>
      <c r="B250" s="64" t="s">
        <v>435</v>
      </c>
      <c r="C250" s="60">
        <v>61</v>
      </c>
      <c r="D250" s="61" t="s">
        <v>762</v>
      </c>
      <c r="E250" s="59">
        <v>10</v>
      </c>
      <c r="F250" s="68" t="str">
        <f>VLOOKUP(E250,Società!A$2:B$9999,2,FALSE)</f>
        <v>TEAM STEFAN</v>
      </c>
      <c r="G250" s="65" t="s">
        <v>237</v>
      </c>
      <c r="H250" s="70" t="s">
        <v>245</v>
      </c>
      <c r="I250" s="63">
        <v>210455082</v>
      </c>
      <c r="M250" s="69" t="s">
        <v>238</v>
      </c>
      <c r="O250" s="94" t="s">
        <v>436</v>
      </c>
      <c r="P250" s="94">
        <f>VLOOKUP(E250,Società!A$2:G$9999,7,FALSE)</f>
        <v>0</v>
      </c>
      <c r="Q250" s="94">
        <f>VLOOKUP(E250,Società!A$2:H$9999,8,FALSE)</f>
        <v>0</v>
      </c>
    </row>
    <row r="251" spans="1:17">
      <c r="A251" s="66">
        <v>406</v>
      </c>
      <c r="B251" s="64" t="s">
        <v>266</v>
      </c>
      <c r="C251" s="60">
        <v>61</v>
      </c>
      <c r="D251" s="61" t="s">
        <v>762</v>
      </c>
      <c r="E251" s="59">
        <v>4</v>
      </c>
      <c r="F251" s="68" t="str">
        <f>VLOOKUP(E251,Società!A$2:B$9999,2,FALSE)</f>
        <v>ASD CICLI FALASCHI</v>
      </c>
      <c r="G251" s="65" t="s">
        <v>237</v>
      </c>
      <c r="H251" s="70" t="s">
        <v>263</v>
      </c>
      <c r="I251" s="63">
        <v>210473672</v>
      </c>
      <c r="M251" s="69" t="s">
        <v>238</v>
      </c>
      <c r="O251" s="94" t="s">
        <v>445</v>
      </c>
      <c r="P251" s="94">
        <f>VLOOKUP(E251,Società!A$2:G$9999,7,FALSE)</f>
        <v>0</v>
      </c>
      <c r="Q251" s="94">
        <f>VLOOKUP(E251,Società!A$2:H$9999,8,FALSE)</f>
        <v>0</v>
      </c>
    </row>
    <row r="252" spans="1:17">
      <c r="A252" s="66">
        <v>407</v>
      </c>
      <c r="B252" s="64" t="s">
        <v>467</v>
      </c>
      <c r="C252" s="60">
        <v>61</v>
      </c>
      <c r="D252" s="61" t="s">
        <v>762</v>
      </c>
      <c r="E252" s="59">
        <v>14</v>
      </c>
      <c r="F252" s="68" t="str">
        <f>VLOOKUP(E252,Società!A$2:B$9999,2,FALSE)</f>
        <v>ASD SPORTING CLUB ROSIGNANO M.MO</v>
      </c>
      <c r="G252" s="65" t="s">
        <v>237</v>
      </c>
      <c r="H252" s="70" t="s">
        <v>263</v>
      </c>
      <c r="I252" s="63">
        <v>210446290</v>
      </c>
      <c r="M252" s="69" t="s">
        <v>238</v>
      </c>
      <c r="O252" s="94" t="s">
        <v>468</v>
      </c>
      <c r="P252" s="94">
        <f>VLOOKUP(E252,Società!A$2:G$9999,7,FALSE)</f>
        <v>0</v>
      </c>
      <c r="Q252" s="94">
        <f>VLOOKUP(E252,Società!A$2:H$9999,8,FALSE)</f>
        <v>0</v>
      </c>
    </row>
    <row r="253" spans="1:17">
      <c r="A253" s="66">
        <v>408</v>
      </c>
      <c r="B253" s="64" t="s">
        <v>486</v>
      </c>
      <c r="C253" s="60">
        <v>61</v>
      </c>
      <c r="D253" s="61" t="s">
        <v>762</v>
      </c>
      <c r="E253" s="59">
        <v>19</v>
      </c>
      <c r="F253" s="68" t="str">
        <f>VLOOKUP(E253,Società!A$2:B$9999,2,FALSE)</f>
        <v>SCATENATI VAL DI PESA ASD</v>
      </c>
      <c r="G253" s="65" t="s">
        <v>237</v>
      </c>
      <c r="H253" s="70" t="s">
        <v>239</v>
      </c>
      <c r="I253" s="63">
        <v>210115190</v>
      </c>
      <c r="M253" s="69" t="s">
        <v>238</v>
      </c>
      <c r="O253" s="94" t="s">
        <v>487</v>
      </c>
      <c r="P253" s="94">
        <f>VLOOKUP(E253,Società!A$2:G$9999,7,FALSE)</f>
        <v>0</v>
      </c>
      <c r="Q253" s="94">
        <f>VLOOKUP(E253,Società!A$2:H$9999,8,FALSE)</f>
        <v>0</v>
      </c>
    </row>
    <row r="254" spans="1:17">
      <c r="A254" s="66">
        <v>409</v>
      </c>
      <c r="B254" s="64" t="s">
        <v>357</v>
      </c>
      <c r="C254" s="60">
        <v>61</v>
      </c>
      <c r="D254" s="61" t="s">
        <v>762</v>
      </c>
      <c r="F254" s="68" t="s">
        <v>490</v>
      </c>
      <c r="G254" s="65" t="s">
        <v>237</v>
      </c>
      <c r="H254" s="70" t="s">
        <v>491</v>
      </c>
      <c r="I254" s="63">
        <v>210500958</v>
      </c>
      <c r="M254" s="69" t="s">
        <v>238</v>
      </c>
    </row>
    <row r="255" spans="1:17">
      <c r="A255" s="66">
        <v>410</v>
      </c>
      <c r="B255" s="64" t="s">
        <v>300</v>
      </c>
      <c r="C255" s="60">
        <v>58</v>
      </c>
      <c r="D255" s="61" t="s">
        <v>762</v>
      </c>
      <c r="E255" s="59">
        <v>2</v>
      </c>
      <c r="F255" s="68" t="str">
        <f>VLOOKUP(E255,Società!A$2:B$9999,2,FALSE)</f>
        <v>NEW M T BIKE TEAM 2001 ASD</v>
      </c>
      <c r="G255" s="65" t="s">
        <v>237</v>
      </c>
      <c r="H255" s="70" t="s">
        <v>239</v>
      </c>
      <c r="I255" s="63">
        <v>210473298</v>
      </c>
      <c r="M255" s="69" t="s">
        <v>238</v>
      </c>
      <c r="O255" s="94" t="s">
        <v>508</v>
      </c>
      <c r="P255" s="94">
        <f>VLOOKUP(E255,Società!A$2:G$9999,7,FALSE)</f>
        <v>0</v>
      </c>
      <c r="Q255" s="94">
        <f>VLOOKUP(E255,Società!A$2:H$9999,8,FALSE)</f>
        <v>0</v>
      </c>
    </row>
    <row r="256" spans="1:17">
      <c r="A256" s="66">
        <v>411</v>
      </c>
      <c r="B256" s="64" t="s">
        <v>284</v>
      </c>
      <c r="C256" s="60">
        <v>58</v>
      </c>
      <c r="D256" s="61" t="s">
        <v>762</v>
      </c>
      <c r="E256" s="59">
        <v>13</v>
      </c>
      <c r="F256" s="68" t="str">
        <f>VLOOKUP(E256,Società!A$2:B$9999,2,FALSE)</f>
        <v>ANGOLO DEL PIRATA A.S.D.</v>
      </c>
      <c r="G256" s="65" t="s">
        <v>237</v>
      </c>
      <c r="H256" s="70" t="s">
        <v>270</v>
      </c>
      <c r="I256" s="63">
        <v>210399256</v>
      </c>
      <c r="M256" s="69" t="s">
        <v>238</v>
      </c>
      <c r="O256" s="94" t="s">
        <v>539</v>
      </c>
      <c r="P256" s="94">
        <f>VLOOKUP(E256,Società!A$2:G$9999,7,FALSE)</f>
        <v>0</v>
      </c>
      <c r="Q256" s="94">
        <f>VLOOKUP(E256,Società!A$2:H$9999,8,FALSE)</f>
        <v>0</v>
      </c>
    </row>
    <row r="257" spans="1:17">
      <c r="A257" s="66">
        <v>412</v>
      </c>
      <c r="B257" s="64" t="s">
        <v>259</v>
      </c>
      <c r="C257" s="60">
        <v>61</v>
      </c>
      <c r="D257" s="61" t="s">
        <v>762</v>
      </c>
      <c r="F257" s="68" t="s">
        <v>490</v>
      </c>
      <c r="G257" s="65" t="s">
        <v>237</v>
      </c>
      <c r="H257" s="70" t="s">
        <v>544</v>
      </c>
      <c r="I257" s="63">
        <v>210500959</v>
      </c>
      <c r="M257" s="69" t="s">
        <v>238</v>
      </c>
    </row>
    <row r="258" spans="1:17">
      <c r="A258" s="66">
        <v>413</v>
      </c>
      <c r="B258" s="64" t="s">
        <v>634</v>
      </c>
      <c r="C258" s="60">
        <v>57</v>
      </c>
      <c r="D258" s="61" t="s">
        <v>762</v>
      </c>
      <c r="F258" s="68" t="s">
        <v>330</v>
      </c>
      <c r="G258" s="65" t="s">
        <v>331</v>
      </c>
      <c r="I258" s="63">
        <v>3126422</v>
      </c>
    </row>
    <row r="259" spans="1:17">
      <c r="A259" s="66">
        <v>414</v>
      </c>
      <c r="B259" s="64" t="s">
        <v>642</v>
      </c>
      <c r="C259" s="60">
        <v>51</v>
      </c>
      <c r="D259" s="61" t="s">
        <v>762</v>
      </c>
      <c r="E259" s="59">
        <v>40</v>
      </c>
      <c r="F259" s="68" t="str">
        <f>VLOOKUP(E259,Società!A$2:B$9999,2,FALSE)</f>
        <v>GARF.NA TEAM CICLI MORI</v>
      </c>
      <c r="G259" s="65" t="s">
        <v>237</v>
      </c>
      <c r="H259" s="70" t="s">
        <v>245</v>
      </c>
      <c r="I259" s="63">
        <v>210495628</v>
      </c>
      <c r="M259" s="69" t="s">
        <v>238</v>
      </c>
      <c r="O259" s="94" t="s">
        <v>643</v>
      </c>
      <c r="P259" s="94">
        <f>VLOOKUP(E259,Società!A$2:G$9999,7,FALSE)</f>
        <v>0</v>
      </c>
      <c r="Q259" s="94">
        <f>VLOOKUP(E259,Società!A$2:H$9999,8,FALSE)</f>
        <v>0</v>
      </c>
    </row>
    <row r="260" spans="1:17">
      <c r="A260" s="66">
        <v>415</v>
      </c>
      <c r="B260" s="64" t="s">
        <v>292</v>
      </c>
      <c r="C260" s="60">
        <v>53</v>
      </c>
      <c r="D260" s="61" t="s">
        <v>762</v>
      </c>
      <c r="E260" s="59">
        <v>10</v>
      </c>
      <c r="F260" s="68" t="str">
        <f>VLOOKUP(E260,Società!A$2:B$9999,2,FALSE)</f>
        <v>TEAM STEFAN</v>
      </c>
      <c r="G260" s="65" t="s">
        <v>237</v>
      </c>
      <c r="H260" s="70" t="s">
        <v>245</v>
      </c>
      <c r="I260" s="63">
        <v>210169967</v>
      </c>
      <c r="M260" s="69" t="s">
        <v>238</v>
      </c>
      <c r="O260" s="94" t="s">
        <v>710</v>
      </c>
      <c r="P260" s="94">
        <f>VLOOKUP(E260,Società!A$2:G$9999,7,FALSE)</f>
        <v>0</v>
      </c>
      <c r="Q260" s="94">
        <f>VLOOKUP(E260,Società!A$2:H$9999,8,FALSE)</f>
        <v>0</v>
      </c>
    </row>
    <row r="261" spans="1:17">
      <c r="A261" s="66">
        <v>416</v>
      </c>
      <c r="B261" s="64" t="s">
        <v>754</v>
      </c>
      <c r="C261" s="60">
        <v>61</v>
      </c>
      <c r="D261" s="61" t="s">
        <v>762</v>
      </c>
      <c r="E261" s="59">
        <v>17</v>
      </c>
      <c r="F261" s="68" t="str">
        <f>VLOOKUP(E261,Società!A$2:B$9999,2,FALSE)</f>
        <v>AGLIANA CICLISMO U.S.D.</v>
      </c>
      <c r="G261" s="65" t="s">
        <v>237</v>
      </c>
      <c r="H261" s="70" t="s">
        <v>270</v>
      </c>
      <c r="I261" s="63">
        <v>210485066</v>
      </c>
      <c r="M261" s="69" t="s">
        <v>238</v>
      </c>
      <c r="O261" s="94" t="s">
        <v>755</v>
      </c>
      <c r="P261" s="94">
        <f>VLOOKUP(E261,Società!A$2:G$9999,7,FALSE)</f>
        <v>0</v>
      </c>
      <c r="Q261" s="94">
        <f>VLOOKUP(E261,Società!A$2:H$9999,8,FALSE)</f>
        <v>0</v>
      </c>
    </row>
    <row r="262" spans="1:17">
      <c r="A262" s="66">
        <v>417</v>
      </c>
      <c r="B262" s="64" t="s">
        <v>756</v>
      </c>
      <c r="C262" s="60">
        <v>60</v>
      </c>
      <c r="D262" s="61" t="s">
        <v>762</v>
      </c>
      <c r="E262" s="59">
        <v>50</v>
      </c>
      <c r="F262" s="68" t="str">
        <f>VLOOKUP(E262,Società!A$2:B$9999,2,FALSE)</f>
        <v>INKOSPORT TEAM</v>
      </c>
      <c r="G262" s="65" t="s">
        <v>237</v>
      </c>
      <c r="H262" s="70" t="s">
        <v>341</v>
      </c>
      <c r="I262" s="63">
        <v>210474199</v>
      </c>
      <c r="M262" s="69" t="s">
        <v>238</v>
      </c>
      <c r="O262" s="94" t="s">
        <v>757</v>
      </c>
      <c r="P262" s="94">
        <f>VLOOKUP(E262,Società!A$2:G$9999,7,FALSE)</f>
        <v>0</v>
      </c>
      <c r="Q262" s="94">
        <f>VLOOKUP(E262,Società!A$2:H$9999,8,FALSE)</f>
        <v>0</v>
      </c>
    </row>
    <row r="263" spans="1:17">
      <c r="A263" s="66">
        <v>418</v>
      </c>
      <c r="B263" s="64" t="s">
        <v>758</v>
      </c>
      <c r="C263" s="60">
        <v>61</v>
      </c>
      <c r="D263" s="61" t="s">
        <v>762</v>
      </c>
      <c r="E263" s="59">
        <v>50</v>
      </c>
      <c r="F263" s="68" t="str">
        <f>VLOOKUP(E263,Società!A$2:B$9999,2,FALSE)</f>
        <v>INKOSPORT TEAM</v>
      </c>
      <c r="G263" s="65" t="s">
        <v>237</v>
      </c>
      <c r="H263" s="70" t="s">
        <v>341</v>
      </c>
      <c r="I263" s="63">
        <v>210474338</v>
      </c>
      <c r="M263" s="69" t="s">
        <v>238</v>
      </c>
      <c r="O263" s="94" t="s">
        <v>759</v>
      </c>
      <c r="P263" s="94">
        <f>VLOOKUP(E263,Società!A$2:G$9999,7,FALSE)</f>
        <v>0</v>
      </c>
      <c r="Q263" s="94">
        <f>VLOOKUP(E263,Società!A$2:H$9999,8,FALSE)</f>
        <v>0</v>
      </c>
    </row>
    <row r="264" spans="1:17">
      <c r="A264" s="66">
        <v>451</v>
      </c>
      <c r="B264" s="64" t="s">
        <v>389</v>
      </c>
      <c r="C264" s="60">
        <v>81</v>
      </c>
      <c r="D264" s="61" t="s">
        <v>232</v>
      </c>
      <c r="E264" s="59">
        <v>5</v>
      </c>
      <c r="F264" s="68" t="str">
        <f>VLOOKUP(E264,Società!A$2:B$9999,2,FALSE)</f>
        <v>HEART ON BIKE</v>
      </c>
      <c r="G264" s="65" t="s">
        <v>237</v>
      </c>
      <c r="H264" s="70" t="s">
        <v>268</v>
      </c>
      <c r="I264" s="63">
        <v>210490100</v>
      </c>
      <c r="M264" s="69" t="s">
        <v>238</v>
      </c>
      <c r="O264" s="94" t="s">
        <v>698</v>
      </c>
      <c r="P264" s="94">
        <f>VLOOKUP(E264,Società!A$2:G$9999,7,FALSE)</f>
        <v>0</v>
      </c>
      <c r="Q264" s="94">
        <f>VLOOKUP(E264,Società!A$2:H$9999,8,FALSE)</f>
        <v>0</v>
      </c>
    </row>
    <row r="265" spans="1:17">
      <c r="A265" s="66">
        <v>452</v>
      </c>
      <c r="B265" s="64" t="s">
        <v>760</v>
      </c>
      <c r="C265" s="60">
        <v>88</v>
      </c>
      <c r="D265" s="61" t="s">
        <v>232</v>
      </c>
      <c r="E265" s="59">
        <v>50</v>
      </c>
      <c r="F265" s="68" t="str">
        <f>VLOOKUP(E265,Società!A$2:B$9999,2,FALSE)</f>
        <v>INKOSPORT TEAM</v>
      </c>
      <c r="G265" s="65" t="s">
        <v>237</v>
      </c>
      <c r="H265" s="70" t="s">
        <v>341</v>
      </c>
      <c r="I265" s="63">
        <v>210474201</v>
      </c>
      <c r="M265" s="69" t="s">
        <v>238</v>
      </c>
      <c r="O265" s="94" t="s">
        <v>761</v>
      </c>
      <c r="P265" s="94">
        <f>VLOOKUP(E265,Società!A$2:G$9999,7,FALSE)</f>
        <v>0</v>
      </c>
      <c r="Q265" s="94">
        <f>VLOOKUP(E265,Società!A$2:H$9999,8,FALSE)</f>
        <v>0</v>
      </c>
    </row>
    <row r="266" spans="1:17">
      <c r="A266" s="66">
        <v>7</v>
      </c>
      <c r="B266" s="64" t="s">
        <v>437</v>
      </c>
      <c r="C266" s="60">
        <v>97</v>
      </c>
      <c r="D266" s="61" t="s">
        <v>211</v>
      </c>
      <c r="F266" s="68" t="s">
        <v>438</v>
      </c>
      <c r="G266" s="65" t="s">
        <v>439</v>
      </c>
      <c r="I266" s="63" t="s">
        <v>440</v>
      </c>
    </row>
    <row r="267" spans="1:17">
      <c r="A267" s="66">
        <v>9</v>
      </c>
      <c r="B267" s="64" t="s">
        <v>257</v>
      </c>
      <c r="C267" s="60">
        <v>93</v>
      </c>
      <c r="D267" s="61" t="s">
        <v>211</v>
      </c>
      <c r="E267" s="59">
        <v>10</v>
      </c>
      <c r="F267" s="68" t="str">
        <f>VLOOKUP(E267,Società!A$2:B$9999,2,FALSE)</f>
        <v>TEAM STEFAN</v>
      </c>
      <c r="G267" s="65" t="s">
        <v>237</v>
      </c>
      <c r="H267" s="70" t="s">
        <v>245</v>
      </c>
      <c r="I267" s="63">
        <v>210460988</v>
      </c>
      <c r="M267" s="69" t="s">
        <v>238</v>
      </c>
      <c r="O267" s="94" t="s">
        <v>444</v>
      </c>
      <c r="P267" s="94">
        <f>VLOOKUP(E267,Società!A$2:G$9999,7,FALSE)</f>
        <v>0</v>
      </c>
      <c r="Q267" s="94">
        <f>VLOOKUP(E267,Società!A$2:H$9999,8,FALSE)</f>
        <v>0</v>
      </c>
    </row>
  </sheetData>
  <sortState ref="A2:Q267">
    <sortCondition ref="D1"/>
  </sortState>
  <phoneticPr fontId="0" type="noConversion"/>
  <printOptions gridLines="1"/>
  <pageMargins left="0" right="0" top="0.19685039370078741" bottom="0.19685039370078741" header="0" footer="0"/>
  <pageSetup paperSize="9" scale="78" orientation="portrait" horizontalDpi="4294967293" verticalDpi="4294967293" r:id="rId1"/>
  <headerFooter alignWithMargins="0"/>
  <legacyDrawing r:id="rId2"/>
</worksheet>
</file>

<file path=xl/worksheets/sheet10.xml><?xml version="1.0" encoding="utf-8"?>
<worksheet xmlns="http://schemas.openxmlformats.org/spreadsheetml/2006/main" xmlns:r="http://schemas.openxmlformats.org/officeDocument/2006/relationships">
  <sheetPr>
    <pageSetUpPr fitToPage="1"/>
  </sheetPr>
  <dimension ref="A1:K111"/>
  <sheetViews>
    <sheetView topLeftCell="A7" zoomScaleNormal="100" workbookViewId="0">
      <selection activeCell="D103" sqref="D103"/>
    </sheetView>
  </sheetViews>
  <sheetFormatPr defaultRowHeight="12.75"/>
  <cols>
    <col min="1" max="1" width="9.140625" style="50" customWidth="1"/>
    <col min="2" max="2" width="15.140625" style="50" bestFit="1" customWidth="1"/>
    <col min="3" max="3" width="4.42578125" style="50" bestFit="1" customWidth="1"/>
    <col min="4" max="4" width="27.85546875" style="50" bestFit="1" customWidth="1"/>
    <col min="5" max="5" width="43.42578125" style="50" bestFit="1" customWidth="1"/>
    <col min="6" max="6" width="5.42578125" style="50" bestFit="1" customWidth="1"/>
    <col min="7" max="7" width="39.140625" style="50" bestFit="1" customWidth="1"/>
    <col min="8" max="8" width="3" style="50" bestFit="1" customWidth="1"/>
    <col min="9" max="9" width="4.7109375" style="50" bestFit="1" customWidth="1"/>
    <col min="10" max="10" width="2" style="50" bestFit="1" customWidth="1"/>
    <col min="11" max="11" width="11.7109375" style="50" bestFit="1" customWidth="1"/>
    <col min="12" max="16384" width="9.140625" style="50"/>
  </cols>
  <sheetData>
    <row r="1" spans="1:11" s="71" customFormat="1" ht="57" customHeight="1"/>
    <row r="2" spans="1:11" ht="14.1" customHeight="1"/>
    <row r="3" spans="1:11" ht="14.1" customHeight="1"/>
    <row r="4" spans="1:11" ht="15">
      <c r="A4" s="111" t="s">
        <v>53</v>
      </c>
      <c r="B4" s="111"/>
      <c r="C4" s="111"/>
      <c r="D4" s="111"/>
      <c r="E4" s="111"/>
      <c r="F4" s="111"/>
      <c r="G4" s="111"/>
      <c r="K4" s="111"/>
    </row>
    <row r="5" spans="1:11">
      <c r="A5" s="4" t="str">
        <f>Class!$A$2</f>
        <v>Ass</v>
      </c>
      <c r="B5" s="4" t="str">
        <f>Class!$B$2</f>
        <v>Pos</v>
      </c>
      <c r="C5" s="4" t="str">
        <f>Class!$D$2</f>
        <v>Dor</v>
      </c>
      <c r="D5" s="4" t="str">
        <f>Class!$E$2</f>
        <v>Nome</v>
      </c>
      <c r="E5" s="4" t="str">
        <f>Class!$G$2</f>
        <v>Società</v>
      </c>
      <c r="F5" s="4" t="str">
        <f>Class!$H$2</f>
        <v>Ente</v>
      </c>
      <c r="G5" s="4" t="str">
        <f>Class!$M$2</f>
        <v>Comitato</v>
      </c>
      <c r="H5" s="4"/>
      <c r="K5" s="4" t="str">
        <f>Class!$F$2</f>
        <v>Cat</v>
      </c>
    </row>
    <row r="6" spans="1:11" ht="14.25" customHeight="1">
      <c r="A6" s="97" t="s">
        <v>830</v>
      </c>
      <c r="B6" s="97"/>
      <c r="C6" s="97"/>
      <c r="D6" s="97"/>
      <c r="E6" s="97"/>
      <c r="F6" s="97"/>
      <c r="G6" s="97"/>
      <c r="K6" s="97"/>
    </row>
    <row r="7" spans="1:11">
      <c r="A7" s="7">
        <f>(Class!$A$4)</f>
        <v>4</v>
      </c>
      <c r="B7" s="7">
        <f>(Class!$B$4)</f>
        <v>2</v>
      </c>
      <c r="C7" s="7">
        <f>(Class!$D$4)</f>
        <v>50</v>
      </c>
      <c r="D7" s="16" t="str">
        <f>(Class!$E$4)</f>
        <v>ALLORI MANUEL</v>
      </c>
      <c r="E7" s="89" t="str">
        <f>(Class!$G$4)</f>
        <v>BIKEOFTIME</v>
      </c>
      <c r="F7" s="90">
        <f>(Class!$H$4)</f>
        <v>0</v>
      </c>
      <c r="G7" s="47">
        <f>(Class!$M$4)</f>
        <v>0</v>
      </c>
      <c r="H7" s="50">
        <f>VLOOKUP(C7,Atleti!A:C,3,0)</f>
        <v>98</v>
      </c>
      <c r="I7" s="50" t="s">
        <v>832</v>
      </c>
      <c r="K7" s="7" t="str">
        <f>(Class!$F$4)</f>
        <v>ELITESP-M1</v>
      </c>
    </row>
    <row r="8" spans="1:11" s="110" customFormat="1">
      <c r="A8" s="105">
        <f>(Class!$A$5)</f>
        <v>5</v>
      </c>
      <c r="B8" s="105">
        <f>(Class!$B$5)</f>
        <v>3</v>
      </c>
      <c r="C8" s="105">
        <f>(Class!$D$5)</f>
        <v>28</v>
      </c>
      <c r="D8" s="106" t="str">
        <f>(Class!$E$5)</f>
        <v>BENEFICATI LORENZO</v>
      </c>
      <c r="E8" s="107" t="str">
        <f>(Class!$G$5)</f>
        <v>A.S.D. IMOLA BIKE</v>
      </c>
      <c r="F8" s="108" t="str">
        <f>(Class!$H$5)</f>
        <v>UISP</v>
      </c>
      <c r="G8" s="109" t="str">
        <f>(Class!$M$5)</f>
        <v>UISP COMITATO TERR.LE IMOLA-FAENZA APS</v>
      </c>
      <c r="H8" s="110">
        <f>VLOOKUP(C8,Atleti!A:C,3,0)</f>
        <v>94</v>
      </c>
      <c r="I8" s="110" t="s">
        <v>832</v>
      </c>
      <c r="J8" s="110">
        <v>1</v>
      </c>
      <c r="K8" s="105" t="str">
        <f>(Class!$F$5)</f>
        <v>ELITESP-M1</v>
      </c>
    </row>
    <row r="9" spans="1:11" s="110" customFormat="1">
      <c r="A9" s="105">
        <f>(Class!$A$8)</f>
        <v>23</v>
      </c>
      <c r="B9" s="105">
        <f>(Class!$B$8)</f>
        <v>6</v>
      </c>
      <c r="C9" s="105">
        <f>(Class!$D$8)</f>
        <v>30</v>
      </c>
      <c r="D9" s="106" t="str">
        <f>(Class!$E$8)</f>
        <v>FONTANELLI MATTEO</v>
      </c>
      <c r="E9" s="107" t="str">
        <f>(Class!$G$8)</f>
        <v>A.S.D. IMOLA BIKE</v>
      </c>
      <c r="F9" s="108" t="str">
        <f>(Class!$H$8)</f>
        <v>UISP</v>
      </c>
      <c r="G9" s="109" t="str">
        <f>(Class!$M$8)</f>
        <v>UISP COMITATO TERR.LE IMOLA-FAENZA APS</v>
      </c>
      <c r="H9" s="110">
        <f>VLOOKUP(C9,Atleti!A:C,3,0)</f>
        <v>95</v>
      </c>
      <c r="I9" s="110" t="s">
        <v>832</v>
      </c>
      <c r="J9" s="110">
        <v>2</v>
      </c>
      <c r="K9" s="105" t="str">
        <f>(Class!$F$8)</f>
        <v>ELITESP-M1</v>
      </c>
    </row>
    <row r="10" spans="1:11" s="110" customFormat="1">
      <c r="A10" s="105">
        <f>(Class!$A$12)</f>
        <v>29</v>
      </c>
      <c r="B10" s="105">
        <f>(Class!$B$12)</f>
        <v>10</v>
      </c>
      <c r="C10" s="105">
        <f>(Class!$D$12)</f>
        <v>49</v>
      </c>
      <c r="D10" s="106" t="str">
        <f>(Class!$E$12)</f>
        <v>GREGORI JACOPO</v>
      </c>
      <c r="E10" s="107" t="str">
        <f>(Class!$G$12)</f>
        <v>BIKEOFTIME</v>
      </c>
      <c r="F10" s="108" t="str">
        <f>(Class!$H$12)</f>
        <v>UISP</v>
      </c>
      <c r="G10" s="109">
        <f>(Class!$M$12)</f>
        <v>0</v>
      </c>
      <c r="H10" s="110">
        <f>VLOOKUP(C10,Atleti!A:C,3,0)</f>
        <v>93</v>
      </c>
      <c r="I10" s="110" t="s">
        <v>832</v>
      </c>
      <c r="J10" s="110">
        <v>3</v>
      </c>
      <c r="K10" s="105" t="str">
        <f>(Class!$F$12)</f>
        <v>ELITESP-M1</v>
      </c>
    </row>
    <row r="11" spans="1:11" s="110" customFormat="1">
      <c r="A11" s="105">
        <f>(Class!$A$13)</f>
        <v>33</v>
      </c>
      <c r="B11" s="105">
        <f>(Class!$B$13)</f>
        <v>11</v>
      </c>
      <c r="C11" s="105">
        <f>(Class!$D$13)</f>
        <v>35</v>
      </c>
      <c r="D11" s="106" t="str">
        <f>(Class!$E$13)</f>
        <v>PELUSI LUCA</v>
      </c>
      <c r="E11" s="107" t="str">
        <f>(Class!$G$13)</f>
        <v>AS ALL SPORT</v>
      </c>
      <c r="F11" s="108" t="str">
        <f>(Class!$H$13)</f>
        <v>UISP</v>
      </c>
      <c r="G11" s="109">
        <f>(Class!$M$13)</f>
        <v>0</v>
      </c>
      <c r="H11" s="110">
        <f>VLOOKUP(C11,Atleti!A:C,3,0)</f>
        <v>94</v>
      </c>
      <c r="I11" s="110" t="s">
        <v>832</v>
      </c>
      <c r="J11" s="110">
        <v>4</v>
      </c>
      <c r="K11" s="105" t="str">
        <f>(Class!$F$13)</f>
        <v>ELITESP-M1</v>
      </c>
    </row>
    <row r="12" spans="1:11" s="110" customFormat="1">
      <c r="A12" s="105">
        <f>(Class!$A$14)</f>
        <v>35</v>
      </c>
      <c r="B12" s="105">
        <f>(Class!$B$14)</f>
        <v>12</v>
      </c>
      <c r="C12" s="105">
        <f>(Class!$D$14)</f>
        <v>40</v>
      </c>
      <c r="D12" s="106" t="str">
        <f>(Class!$E$14)</f>
        <v>VITTORI LORENZO</v>
      </c>
      <c r="E12" s="107" t="str">
        <f>(Class!$G$14)</f>
        <v>ANGOLO DEL PIRATA A.S.D.</v>
      </c>
      <c r="F12" s="108" t="str">
        <f>(Class!$H$14)</f>
        <v>UISP</v>
      </c>
      <c r="G12" s="109" t="str">
        <f>(Class!$M$14)</f>
        <v>UISP COMITATO TERR.LE PISTOIA</v>
      </c>
      <c r="H12" s="110">
        <f>VLOOKUP(C12,Atleti!A:C,3,0)</f>
        <v>1</v>
      </c>
      <c r="I12" s="110" t="s">
        <v>832</v>
      </c>
      <c r="J12" s="110">
        <v>5</v>
      </c>
      <c r="K12" s="105" t="str">
        <f>(Class!$F$14)</f>
        <v>ELITESP-M1</v>
      </c>
    </row>
    <row r="13" spans="1:11">
      <c r="A13" s="7">
        <f>(Class!$A$15)</f>
        <v>37</v>
      </c>
      <c r="B13" s="7">
        <f>(Class!$B$15)</f>
        <v>13</v>
      </c>
      <c r="C13" s="7">
        <f>(Class!$D$15)</f>
        <v>39</v>
      </c>
      <c r="D13" s="16" t="str">
        <f>(Class!$E$15)</f>
        <v>VITTORI MATTEO</v>
      </c>
      <c r="E13" s="89" t="str">
        <f>(Class!$G$15)</f>
        <v>ANGOLO DEL PIRATA A.S.D.</v>
      </c>
      <c r="F13" s="90" t="str">
        <f>(Class!$H$15)</f>
        <v>UISP</v>
      </c>
      <c r="G13" s="47" t="str">
        <f>(Class!$M$15)</f>
        <v>UISP COMITATO TERR.LE PISTOIA</v>
      </c>
      <c r="H13" s="50">
        <f>VLOOKUP(C13,Atleti!A:C,3,0)</f>
        <v>94</v>
      </c>
      <c r="I13" s="50" t="s">
        <v>832</v>
      </c>
      <c r="K13" s="7" t="str">
        <f>(Class!$F$15)</f>
        <v>ELITESP-M1</v>
      </c>
    </row>
    <row r="14" spans="1:11">
      <c r="A14" s="7">
        <f>(Class!$A$18)</f>
        <v>41</v>
      </c>
      <c r="B14" s="7">
        <f>(Class!$B$18)</f>
        <v>16</v>
      </c>
      <c r="C14" s="7">
        <f>(Class!$D$18)</f>
        <v>22</v>
      </c>
      <c r="D14" s="16" t="str">
        <f>(Class!$E$18)</f>
        <v>CARLESI FEDERICO</v>
      </c>
      <c r="E14" s="89" t="str">
        <f>(Class!$G$18)</f>
        <v>AGLIANA CICLISMO U.S.D.</v>
      </c>
      <c r="F14" s="90" t="str">
        <f>(Class!$H$18)</f>
        <v>UISP</v>
      </c>
      <c r="G14" s="47" t="str">
        <f>(Class!$M$18)</f>
        <v>UISP COMITATO TERR.LE PISTOIA APS</v>
      </c>
      <c r="H14" s="50">
        <f>VLOOKUP(C14,Atleti!A:C,3,0)</f>
        <v>97</v>
      </c>
      <c r="I14" s="50" t="s">
        <v>832</v>
      </c>
      <c r="K14" s="7" t="str">
        <f>(Class!$F$18)</f>
        <v>ELITESP-M1</v>
      </c>
    </row>
    <row r="15" spans="1:11" s="104" customFormat="1">
      <c r="A15" s="99">
        <f>(Class!$A$3)</f>
        <v>2</v>
      </c>
      <c r="B15" s="99">
        <f>(Class!$B$3)</f>
        <v>1</v>
      </c>
      <c r="C15" s="99">
        <f>(Class!$D$3)</f>
        <v>23</v>
      </c>
      <c r="D15" s="100" t="str">
        <f>(Class!$E$3)</f>
        <v>DI PIERRO LUCA</v>
      </c>
      <c r="E15" s="101" t="str">
        <f>(Class!$G$3)</f>
        <v>VITAM-IN CYCLING TEAM ASD</v>
      </c>
      <c r="F15" s="102" t="str">
        <f>(Class!$H$3)</f>
        <v>UISP</v>
      </c>
      <c r="G15" s="103" t="str">
        <f>(Class!$M$3)</f>
        <v>UISP FIRENZE</v>
      </c>
      <c r="H15" s="104">
        <f>VLOOKUP(C15,Atleti!A:C,3,0)</f>
        <v>87</v>
      </c>
      <c r="I15" s="104" t="s">
        <v>831</v>
      </c>
      <c r="J15" s="104">
        <v>1</v>
      </c>
      <c r="K15" s="99" t="str">
        <f>(Class!$F$3)</f>
        <v>ELITESP-M1</v>
      </c>
    </row>
    <row r="16" spans="1:11" s="104" customFormat="1">
      <c r="A16" s="99">
        <f>(Class!$A$6)</f>
        <v>7</v>
      </c>
      <c r="B16" s="99">
        <f>(Class!$B$6)</f>
        <v>4</v>
      </c>
      <c r="C16" s="99">
        <f>(Class!$D$6)</f>
        <v>2</v>
      </c>
      <c r="D16" s="100" t="str">
        <f>(Class!$E$6)</f>
        <v>MATTEOLI ANDREA</v>
      </c>
      <c r="E16" s="101" t="str">
        <f>(Class!$G$6)</f>
        <v>NEW M T BIKE TEAM 2001 ASD</v>
      </c>
      <c r="F16" s="102" t="str">
        <f>(Class!$H$6)</f>
        <v>UISP</v>
      </c>
      <c r="G16" s="103" t="str">
        <f>(Class!$M$6)</f>
        <v>UISP FIRENZE</v>
      </c>
      <c r="H16" s="104">
        <f>VLOOKUP(C16,Atleti!A:C,3,0)</f>
        <v>89</v>
      </c>
      <c r="I16" s="104" t="s">
        <v>831</v>
      </c>
      <c r="J16" s="104">
        <v>2</v>
      </c>
      <c r="K16" s="99" t="str">
        <f>(Class!$F$6)</f>
        <v>ELITESP-M1</v>
      </c>
    </row>
    <row r="17" spans="1:11" s="104" customFormat="1">
      <c r="A17" s="99">
        <f>(Class!$A$7)</f>
        <v>17</v>
      </c>
      <c r="B17" s="99">
        <f>(Class!$B$7)</f>
        <v>5</v>
      </c>
      <c r="C17" s="99">
        <f>(Class!$D$7)</f>
        <v>37</v>
      </c>
      <c r="D17" s="100" t="str">
        <f>(Class!$E$7)</f>
        <v>FALSETTI DAVID</v>
      </c>
      <c r="E17" s="101" t="str">
        <f>(Class!$G$7)</f>
        <v>DONKEY BIKE CLUB A.S.D.</v>
      </c>
      <c r="F17" s="102" t="str">
        <f>(Class!$H$7)</f>
        <v>UISP</v>
      </c>
      <c r="G17" s="103" t="str">
        <f>(Class!$M$7)</f>
        <v>UISP COMITATO TERR.LE SIENA APS</v>
      </c>
      <c r="H17" s="104">
        <f>VLOOKUP(C17,Atleti!A:C,3,0)</f>
        <v>89</v>
      </c>
      <c r="I17" s="104" t="s">
        <v>831</v>
      </c>
      <c r="J17" s="104">
        <v>3</v>
      </c>
      <c r="K17" s="99" t="str">
        <f>(Class!$F$7)</f>
        <v>ELITESP-M1</v>
      </c>
    </row>
    <row r="18" spans="1:11" s="104" customFormat="1">
      <c r="A18" s="99">
        <f>(Class!$A$9)</f>
        <v>25</v>
      </c>
      <c r="B18" s="99">
        <f>(Class!$B$9)</f>
        <v>7</v>
      </c>
      <c r="C18" s="99">
        <f>(Class!$D$9)</f>
        <v>12</v>
      </c>
      <c r="D18" s="100" t="str">
        <f>(Class!$E$9)</f>
        <v>DEMMA GIUSEPPE</v>
      </c>
      <c r="E18" s="101" t="str">
        <f>(Class!$G$9)</f>
        <v>ASD CICLI FALASCHI</v>
      </c>
      <c r="F18" s="102" t="str">
        <f>(Class!$H$9)</f>
        <v>UISP</v>
      </c>
      <c r="G18" s="103" t="str">
        <f>(Class!$M$9)</f>
        <v>UISP COMITATO TERR.LE TERRE ETRUSCO LABRONICHE</v>
      </c>
      <c r="H18" s="104">
        <f>VLOOKUP(C18,Atleti!A:C,3,0)</f>
        <v>87</v>
      </c>
      <c r="I18" s="104" t="s">
        <v>831</v>
      </c>
      <c r="J18" s="104">
        <v>4</v>
      </c>
      <c r="K18" s="99" t="str">
        <f>(Class!$F$9)</f>
        <v>ELITESP-M1</v>
      </c>
    </row>
    <row r="19" spans="1:11" s="104" customFormat="1">
      <c r="A19" s="99">
        <f>(Class!$A$10)</f>
        <v>26</v>
      </c>
      <c r="B19" s="99">
        <f>(Class!$B$10)</f>
        <v>8</v>
      </c>
      <c r="C19" s="99">
        <f>(Class!$D$10)</f>
        <v>20</v>
      </c>
      <c r="D19" s="100" t="str">
        <f>(Class!$E$10)</f>
        <v>LONZI ENNIO</v>
      </c>
      <c r="E19" s="101" t="str">
        <f>(Class!$G$10)</f>
        <v>ASD CICLI FALASCHI</v>
      </c>
      <c r="F19" s="102" t="str">
        <f>(Class!$H$10)</f>
        <v>UISP</v>
      </c>
      <c r="G19" s="103" t="str">
        <f>(Class!$M$10)</f>
        <v>UISP COMITATO TERR.LE ZONA DEL CUOIO APS</v>
      </c>
      <c r="H19" s="104">
        <f>VLOOKUP(C19,Atleti!A:C,3,0)</f>
        <v>90</v>
      </c>
      <c r="I19" s="104" t="s">
        <v>831</v>
      </c>
      <c r="J19" s="104">
        <v>5</v>
      </c>
      <c r="K19" s="99" t="str">
        <f>(Class!$F$10)</f>
        <v>ELITESP-M1</v>
      </c>
    </row>
    <row r="20" spans="1:11">
      <c r="A20" s="7">
        <f>(Class!$A$11)</f>
        <v>27</v>
      </c>
      <c r="B20" s="7">
        <f>(Class!$B$11)</f>
        <v>9</v>
      </c>
      <c r="C20" s="7">
        <f>(Class!$D$11)</f>
        <v>38</v>
      </c>
      <c r="D20" s="16" t="str">
        <f>(Class!$E$11)</f>
        <v>GIGLIOLI ANDREA</v>
      </c>
      <c r="E20" s="89" t="str">
        <f>(Class!$G$11)</f>
        <v>AS ALL SPORT</v>
      </c>
      <c r="F20" s="90">
        <f>(Class!$H$11)</f>
        <v>0</v>
      </c>
      <c r="G20" s="47" t="str">
        <f>(Class!$M$11)</f>
        <v>UISP COMITATO TERR.LE TERRE ETRUSCO LABRONICHE</v>
      </c>
      <c r="H20" s="50">
        <f>VLOOKUP(C20,Atleti!A:C,3,0)</f>
        <v>89</v>
      </c>
      <c r="I20" s="50" t="s">
        <v>831</v>
      </c>
      <c r="K20" s="7" t="str">
        <f>(Class!$F$11)</f>
        <v>ELITESP-M1</v>
      </c>
    </row>
    <row r="21" spans="1:11">
      <c r="A21" s="7">
        <f>(Class!$A$16)</f>
        <v>38</v>
      </c>
      <c r="B21" s="7">
        <f>(Class!$B$16)</f>
        <v>14</v>
      </c>
      <c r="C21" s="7">
        <f>(Class!$D$16)</f>
        <v>11</v>
      </c>
      <c r="D21" s="16" t="str">
        <f>(Class!$E$16)</f>
        <v>NATALI LORENZO</v>
      </c>
      <c r="E21" s="89" t="str">
        <f>(Class!$G$16)</f>
        <v>CICLO TEAM S.GINESE</v>
      </c>
      <c r="F21" s="90" t="str">
        <f>(Class!$H$16)</f>
        <v>UISP</v>
      </c>
      <c r="G21" s="47" t="str">
        <f>(Class!$M$16)</f>
        <v>UISP COMITATO TERR.LE LUCCA VERSILIA APS</v>
      </c>
      <c r="H21" s="50">
        <f>VLOOKUP(C21,Atleti!A:C,3,0)</f>
        <v>91</v>
      </c>
      <c r="I21" s="50" t="s">
        <v>831</v>
      </c>
      <c r="K21" s="7" t="str">
        <f>(Class!$F$16)</f>
        <v>ELITESP-M1</v>
      </c>
    </row>
    <row r="22" spans="1:11">
      <c r="A22" s="7">
        <f>(Class!$A$17)</f>
        <v>40</v>
      </c>
      <c r="B22" s="7">
        <f>(Class!$B$17)</f>
        <v>15</v>
      </c>
      <c r="C22" s="7">
        <f>(Class!$D$17)</f>
        <v>6</v>
      </c>
      <c r="D22" s="16" t="str">
        <f>(Class!$E$17)</f>
        <v>FINOCCHI ALESSIO</v>
      </c>
      <c r="E22" s="89" t="str">
        <f>(Class!$G$17)</f>
        <v>TEAM STEFAN</v>
      </c>
      <c r="F22" s="90" t="str">
        <f>(Class!$H$17)</f>
        <v>UISP</v>
      </c>
      <c r="G22" s="47" t="str">
        <f>(Class!$M$17)</f>
        <v>UISP COMITATO TERR.LE LUCCA VERSILIA APS</v>
      </c>
      <c r="H22" s="50">
        <f>VLOOKUP(C22,Atleti!A:C,3,0)</f>
        <v>91</v>
      </c>
      <c r="I22" s="50" t="s">
        <v>831</v>
      </c>
      <c r="K22" s="7" t="str">
        <f>(Class!$F$17)</f>
        <v>ELITESP-M1</v>
      </c>
    </row>
    <row r="24" spans="1:11">
      <c r="A24" s="97" t="s">
        <v>822</v>
      </c>
      <c r="B24" s="97"/>
      <c r="C24" s="97"/>
      <c r="D24" s="97"/>
      <c r="E24" s="97"/>
      <c r="F24" s="97"/>
      <c r="G24" s="97"/>
      <c r="K24" s="97"/>
    </row>
    <row r="25" spans="1:11">
      <c r="A25" s="7">
        <f>(Class!$A$19)</f>
        <v>1</v>
      </c>
      <c r="B25" s="7">
        <f>(Class!$B$19)</f>
        <v>1</v>
      </c>
      <c r="C25" s="7">
        <f>(Class!$D$19)</f>
        <v>95</v>
      </c>
      <c r="D25" s="16" t="str">
        <f>(Class!$E$19)</f>
        <v>AMERIGHI FABRIZIO</v>
      </c>
      <c r="E25" s="89" t="str">
        <f>(Class!$G$19)</f>
        <v>A.S.D. IMOLA BIKE</v>
      </c>
      <c r="F25" s="90" t="str">
        <f>(Class!$H$19)</f>
        <v>UISP</v>
      </c>
      <c r="G25" s="47" t="str">
        <f>(Class!$M$19)</f>
        <v>UISP COMITATO TERR.LE IMOLA-FAENZA APS</v>
      </c>
      <c r="H25" s="50">
        <f>VLOOKUP(C25,Atleti!A:C,3,0)</f>
        <v>82</v>
      </c>
      <c r="K25" s="7" t="str">
        <f>(Class!$F$19)</f>
        <v>M2</v>
      </c>
    </row>
    <row r="26" spans="1:11">
      <c r="A26" s="7">
        <f>(Class!$A$20)</f>
        <v>3</v>
      </c>
      <c r="B26" s="7">
        <f>(Class!$B$20)</f>
        <v>2</v>
      </c>
      <c r="C26" s="7">
        <f>(Class!$D$20)</f>
        <v>87</v>
      </c>
      <c r="D26" s="16" t="str">
        <f>(Class!$E$20)</f>
        <v>ZENI STEFANO</v>
      </c>
      <c r="E26" s="89" t="str">
        <f>(Class!$G$20)</f>
        <v>NEW M T BIKE TEAM 2001 ASD</v>
      </c>
      <c r="F26" s="90" t="str">
        <f>(Class!$H$20)</f>
        <v>UISP</v>
      </c>
      <c r="G26" s="47" t="str">
        <f>(Class!$M$20)</f>
        <v>UISP FIRENZE</v>
      </c>
      <c r="H26" s="50">
        <f>VLOOKUP(C26,Atleti!A:C,3,0)</f>
        <v>84</v>
      </c>
      <c r="K26" s="7" t="str">
        <f>(Class!$F$20)</f>
        <v>M2</v>
      </c>
    </row>
    <row r="27" spans="1:11">
      <c r="A27" s="7">
        <f>(Class!$A$21)</f>
        <v>6</v>
      </c>
      <c r="B27" s="7">
        <f>(Class!$B$21)</f>
        <v>3</v>
      </c>
      <c r="C27" s="7">
        <f>(Class!$D$21)</f>
        <v>102</v>
      </c>
      <c r="D27" s="16" t="str">
        <f>(Class!$E$21)</f>
        <v>SIGNORINI LORENZO</v>
      </c>
      <c r="E27" s="89" t="str">
        <f>(Class!$G$21)</f>
        <v>ASD VIA ELISA</v>
      </c>
      <c r="F27" s="90" t="str">
        <f>(Class!$H$21)</f>
        <v>UISP</v>
      </c>
      <c r="G27" s="47" t="str">
        <f>(Class!$M$21)</f>
        <v>UISP COMITATO TERR.LE LUCCA VERSILIA APS</v>
      </c>
      <c r="H27" s="50">
        <f>VLOOKUP(C27,Atleti!A:C,3,0)</f>
        <v>82</v>
      </c>
      <c r="K27" s="7" t="str">
        <f>(Class!$F$21)</f>
        <v>M2</v>
      </c>
    </row>
    <row r="28" spans="1:11">
      <c r="A28" s="7">
        <f>(Class!$A$22)</f>
        <v>11</v>
      </c>
      <c r="B28" s="7">
        <f>(Class!$B$22)</f>
        <v>4</v>
      </c>
      <c r="C28" s="7">
        <f>(Class!$D$22)</f>
        <v>89</v>
      </c>
      <c r="D28" s="16" t="str">
        <f>(Class!$E$22)</f>
        <v>GINANNI EMANUELE</v>
      </c>
      <c r="E28" s="89" t="str">
        <f>(Class!$G$22)</f>
        <v>AGLIANA CICLISMO U.S.D.</v>
      </c>
      <c r="F28" s="90" t="str">
        <f>(Class!$H$22)</f>
        <v>UISP</v>
      </c>
      <c r="G28" s="47" t="str">
        <f>(Class!$M$22)</f>
        <v>UISP COMITATO TERR.LE PISTOIA APS</v>
      </c>
      <c r="H28" s="50">
        <f>VLOOKUP(C28,Atleti!A:C,3,0)</f>
        <v>86</v>
      </c>
      <c r="K28" s="7" t="str">
        <f>(Class!$F$22)</f>
        <v>M2</v>
      </c>
    </row>
    <row r="29" spans="1:11">
      <c r="A29" s="7">
        <f>(Class!$A$23)</f>
        <v>13</v>
      </c>
      <c r="B29" s="7">
        <f>(Class!$B$23)</f>
        <v>5</v>
      </c>
      <c r="C29" s="7">
        <f>(Class!$D$23)</f>
        <v>104</v>
      </c>
      <c r="D29" s="16" t="str">
        <f>(Class!$E$23)</f>
        <v>BIANCHI DAVIDE</v>
      </c>
      <c r="E29" s="89" t="str">
        <f>(Class!$G$23)</f>
        <v>ASD VIA ELISA</v>
      </c>
      <c r="F29" s="90" t="str">
        <f>(Class!$H$23)</f>
        <v>UISP</v>
      </c>
      <c r="G29" s="47" t="str">
        <f>(Class!$M$23)</f>
        <v>UISP COMITATO TERR.LE LUCCA VERSILIA APS</v>
      </c>
      <c r="H29" s="50">
        <f>VLOOKUP(C29,Atleti!A:C,3,0)</f>
        <v>84</v>
      </c>
      <c r="K29" s="7" t="str">
        <f>(Class!$F$23)</f>
        <v>M2</v>
      </c>
    </row>
    <row r="30" spans="1:11">
      <c r="A30" s="7">
        <f>(Class!$A$24)</f>
        <v>19</v>
      </c>
      <c r="B30" s="7">
        <f>(Class!$B$24)</f>
        <v>6</v>
      </c>
      <c r="C30" s="7">
        <f>(Class!$D$24)</f>
        <v>109</v>
      </c>
      <c r="D30" s="16" t="str">
        <f>(Class!$E$24)</f>
        <v>BALDUCCI ERIK</v>
      </c>
      <c r="E30" s="89" t="str">
        <f>(Class!$G$24)</f>
        <v>A.S.D. IMOLA BIKE</v>
      </c>
      <c r="F30" s="90" t="str">
        <f>(Class!$H$24)</f>
        <v>UISP</v>
      </c>
      <c r="G30" s="47" t="str">
        <f>(Class!$M$24)</f>
        <v>UISP COMITATO TERR.LE IMOLA-FAENZA APS</v>
      </c>
      <c r="H30" s="50">
        <f>VLOOKUP(C30,Atleti!A:C,3,0)</f>
        <v>82</v>
      </c>
      <c r="K30" s="7" t="str">
        <f>(Class!$F$24)</f>
        <v>M2</v>
      </c>
    </row>
    <row r="31" spans="1:11">
      <c r="A31" s="7">
        <f>(Class!$A$25)</f>
        <v>21</v>
      </c>
      <c r="B31" s="7">
        <f>(Class!$B$25)</f>
        <v>7</v>
      </c>
      <c r="C31" s="7">
        <f>(Class!$D$25)</f>
        <v>112</v>
      </c>
      <c r="D31" s="16" t="str">
        <f>(Class!$E$25)</f>
        <v>BASTIANI ALBERTO</v>
      </c>
      <c r="E31" s="89" t="str">
        <f>(Class!$G$25)</f>
        <v>OLIMPIA CYCLING TEAM A.S.D.</v>
      </c>
      <c r="F31" s="90" t="str">
        <f>(Class!$H$25)</f>
        <v>ACSI</v>
      </c>
      <c r="G31" s="47">
        <f>(Class!$M$25)</f>
        <v>0</v>
      </c>
      <c r="H31" s="50">
        <f>VLOOKUP(C31,Atleti!A:C,3,0)</f>
        <v>82</v>
      </c>
      <c r="K31" s="7" t="str">
        <f>(Class!$F$25)</f>
        <v>M2</v>
      </c>
    </row>
    <row r="32" spans="1:11">
      <c r="A32" s="7">
        <f>(Class!$A$26)</f>
        <v>28</v>
      </c>
      <c r="B32" s="7">
        <f>(Class!$B$26)</f>
        <v>8</v>
      </c>
      <c r="C32" s="7">
        <f>(Class!$D$26)</f>
        <v>106</v>
      </c>
      <c r="D32" s="16" t="str">
        <f>(Class!$E$26)</f>
        <v>MENCHINI MATTEO</v>
      </c>
      <c r="E32" s="89" t="str">
        <f>(Class!$G$26)</f>
        <v>ASD VIA ELISA</v>
      </c>
      <c r="F32" s="90" t="str">
        <f>(Class!$H$26)</f>
        <v>UISP</v>
      </c>
      <c r="G32" s="47" t="str">
        <f>(Class!$M$26)</f>
        <v>UISP COMITATO TERR.LE LUCCA VERSILIA APS</v>
      </c>
      <c r="H32" s="50">
        <f>VLOOKUP(C32,Atleti!A:C,3,0)</f>
        <v>84</v>
      </c>
      <c r="K32" s="7" t="str">
        <f>(Class!$F$26)</f>
        <v>M2</v>
      </c>
    </row>
    <row r="33" spans="1:11">
      <c r="A33" s="7">
        <f>(Class!$A$27)</f>
        <v>31</v>
      </c>
      <c r="B33" s="7">
        <f>(Class!$B$27)</f>
        <v>9</v>
      </c>
      <c r="C33" s="7">
        <f>(Class!$D$27)</f>
        <v>101</v>
      </c>
      <c r="D33" s="16" t="str">
        <f>(Class!$E$27)</f>
        <v>GIUNTOLI DIEGO ALEXANDER</v>
      </c>
      <c r="E33" s="89" t="str">
        <f>(Class!$G$27)</f>
        <v>ASD VIA ELISA</v>
      </c>
      <c r="F33" s="90" t="str">
        <f>(Class!$H$27)</f>
        <v>UISP</v>
      </c>
      <c r="G33" s="47" t="str">
        <f>(Class!$M$27)</f>
        <v>UISP COMITATO TERR.LE LUCCA VERSILIA APS</v>
      </c>
      <c r="H33" s="50">
        <f>VLOOKUP(C33,Atleti!A:C,3,0)</f>
        <v>83</v>
      </c>
      <c r="K33" s="7" t="str">
        <f>(Class!$F$27)</f>
        <v>M2</v>
      </c>
    </row>
    <row r="34" spans="1:11">
      <c r="A34" s="7">
        <f>(Class!$A$28)</f>
        <v>36</v>
      </c>
      <c r="B34" s="7">
        <f>(Class!$B$28)</f>
        <v>10</v>
      </c>
      <c r="C34" s="7">
        <f>(Class!$D$28)</f>
        <v>86</v>
      </c>
      <c r="D34" s="16" t="str">
        <f>(Class!$E$28)</f>
        <v>BAMBI DAVIDE</v>
      </c>
      <c r="E34" s="89" t="str">
        <f>(Class!$G$28)</f>
        <v>ONTRAINO GS</v>
      </c>
      <c r="F34" s="90" t="str">
        <f>(Class!$H$28)</f>
        <v>UISP</v>
      </c>
      <c r="G34" s="47" t="str">
        <f>(Class!$M$28)</f>
        <v>UISP COMITATO TERR.LE ZONA DEL CUOIO APS</v>
      </c>
      <c r="H34" s="50">
        <f>VLOOKUP(C34,Atleti!A:C,3,0)</f>
        <v>82</v>
      </c>
      <c r="K34" s="7" t="str">
        <f>(Class!$F$28)</f>
        <v>M2</v>
      </c>
    </row>
    <row r="35" spans="1:11">
      <c r="A35" s="7">
        <f>(Class!$A$29)</f>
        <v>39</v>
      </c>
      <c r="B35" s="7">
        <f>(Class!$B$29)</f>
        <v>11</v>
      </c>
      <c r="C35" s="7">
        <f>(Class!$D$29)</f>
        <v>94</v>
      </c>
      <c r="D35" s="16" t="str">
        <f>(Class!$E$29)</f>
        <v>CIALDI DAVID</v>
      </c>
      <c r="E35" s="89" t="str">
        <f>(Class!$G$29)</f>
        <v>A.S.D. QUARRATA BIKE</v>
      </c>
      <c r="F35" s="90" t="str">
        <f>(Class!$H$29)</f>
        <v>UISP</v>
      </c>
      <c r="G35" s="47" t="str">
        <f>(Class!$M$29)</f>
        <v>UISP COMITATO TERR.LE PISTOIA APS</v>
      </c>
      <c r="H35" s="50">
        <f>VLOOKUP(C35,Atleti!A:C,3,0)</f>
        <v>82</v>
      </c>
      <c r="K35" s="7" t="str">
        <f>(Class!$F$29)</f>
        <v>M2</v>
      </c>
    </row>
    <row r="37" spans="1:11">
      <c r="A37" s="97" t="s">
        <v>823</v>
      </c>
      <c r="B37" s="97"/>
      <c r="C37" s="97"/>
      <c r="D37" s="97"/>
      <c r="E37" s="97"/>
      <c r="F37" s="97"/>
      <c r="G37" s="97"/>
      <c r="K37" s="97"/>
    </row>
    <row r="38" spans="1:11">
      <c r="A38" s="7">
        <f>(Class!$A$30)</f>
        <v>9</v>
      </c>
      <c r="B38" s="7">
        <f>(Class!$B$30)</f>
        <v>1</v>
      </c>
      <c r="C38" s="7">
        <f>(Class!$D$30)</f>
        <v>191</v>
      </c>
      <c r="D38" s="16" t="str">
        <f>(Class!$E$30)</f>
        <v>LUISOTTO CRISTIAN</v>
      </c>
      <c r="E38" s="89" t="str">
        <f>(Class!$G$30)</f>
        <v>SPEZZOTTO BIKE TEAM</v>
      </c>
      <c r="F38" s="90" t="str">
        <f>(Class!$H$30)</f>
        <v>FCI</v>
      </c>
      <c r="G38" s="47">
        <f>(Class!$M$30)</f>
        <v>0</v>
      </c>
      <c r="H38" s="50">
        <f>VLOOKUP(C38,Atleti!A:C,3,0)</f>
        <v>80</v>
      </c>
      <c r="K38" s="7" t="str">
        <f>(Class!$F$30)</f>
        <v>M3</v>
      </c>
    </row>
    <row r="39" spans="1:11">
      <c r="A39" s="7">
        <f>(Class!$A$31)</f>
        <v>10</v>
      </c>
      <c r="B39" s="7">
        <f>(Class!$B$31)</f>
        <v>2</v>
      </c>
      <c r="C39" s="7">
        <f>(Class!$D$31)</f>
        <v>184</v>
      </c>
      <c r="D39" s="100" t="str">
        <f>(Class!$E$31)</f>
        <v>TALIA SALVATORE</v>
      </c>
      <c r="E39" s="101" t="str">
        <f>(Class!$G$31)</f>
        <v>ASD CICLI FALASCHI</v>
      </c>
      <c r="F39" s="102" t="str">
        <f>(Class!$H$31)</f>
        <v>UISP</v>
      </c>
      <c r="G39" s="47" t="str">
        <f>(Class!$M$31)</f>
        <v>UISP COMITATO TERR.LE TERRE ETRUSCO LABRONICHE</v>
      </c>
      <c r="H39" s="50">
        <f>VLOOKUP(C39,Atleti!A:C,3,0)</f>
        <v>77</v>
      </c>
      <c r="K39" s="7" t="str">
        <f>(Class!$F$31)</f>
        <v>M3</v>
      </c>
    </row>
    <row r="40" spans="1:11">
      <c r="A40" s="7">
        <f>(Class!$A$32)</f>
        <v>14</v>
      </c>
      <c r="B40" s="7">
        <f>(Class!$B$32)</f>
        <v>3</v>
      </c>
      <c r="C40" s="7">
        <f>(Class!$D$32)</f>
        <v>332</v>
      </c>
      <c r="D40" s="16" t="str">
        <f>(Class!$E$32)</f>
        <v>CECCHI GABRIELE</v>
      </c>
      <c r="E40" s="89" t="str">
        <f>(Class!$G$32)</f>
        <v>A.S.D. GENETIK CYCLING TEAM</v>
      </c>
      <c r="F40" s="90" t="str">
        <f>(Class!$H$32)</f>
        <v>ACSI</v>
      </c>
      <c r="G40" s="47">
        <f>(Class!$M$32)</f>
        <v>0</v>
      </c>
      <c r="H40" s="50">
        <f>VLOOKUP(C40,Atleti!A:C,3,0)</f>
        <v>81</v>
      </c>
      <c r="K40" s="7" t="str">
        <f>(Class!$F$32)</f>
        <v>M3</v>
      </c>
    </row>
    <row r="41" spans="1:11">
      <c r="A41" s="7">
        <f>(Class!$A$33)</f>
        <v>16</v>
      </c>
      <c r="B41" s="7">
        <f>(Class!$B$33)</f>
        <v>4</v>
      </c>
      <c r="C41" s="7">
        <f>(Class!$D$33)</f>
        <v>204</v>
      </c>
      <c r="D41" s="16" t="str">
        <f>(Class!$E$33)</f>
        <v>RUPA ARMANDO</v>
      </c>
      <c r="E41" s="89" t="str">
        <f>(Class!$G$33)</f>
        <v>TEAM PROMOTECH</v>
      </c>
      <c r="F41" s="90" t="str">
        <f>(Class!$H$33)</f>
        <v>FCI</v>
      </c>
      <c r="G41" s="47">
        <f>(Class!$M$33)</f>
        <v>0</v>
      </c>
      <c r="H41" s="50">
        <f>VLOOKUP(C41,Atleti!A:C,3,0)</f>
        <v>81</v>
      </c>
      <c r="K41" s="7" t="str">
        <f>(Class!$F$33)</f>
        <v>M3</v>
      </c>
    </row>
    <row r="42" spans="1:11">
      <c r="A42" s="7">
        <f>(Class!$A$34)</f>
        <v>18</v>
      </c>
      <c r="B42" s="7">
        <f>(Class!$B$34)</f>
        <v>5</v>
      </c>
      <c r="C42" s="7">
        <f>(Class!$D$34)</f>
        <v>183</v>
      </c>
      <c r="D42" s="100" t="str">
        <f>(Class!$E$34)</f>
        <v>LAZZERONI MICHELE</v>
      </c>
      <c r="E42" s="101" t="str">
        <f>(Class!$G$34)</f>
        <v>A. S. DIL. TEAM CICLOWATT</v>
      </c>
      <c r="F42" s="102" t="str">
        <f>(Class!$H$34)</f>
        <v>UISP</v>
      </c>
      <c r="G42" s="47" t="str">
        <f>(Class!$M$34)</f>
        <v>UISP COMITATO TERR.LE SIENA APS</v>
      </c>
      <c r="H42" s="50">
        <f>VLOOKUP(C42,Atleti!A:C,3,0)</f>
        <v>77</v>
      </c>
      <c r="K42" s="7" t="str">
        <f>(Class!$F$34)</f>
        <v>M3</v>
      </c>
    </row>
    <row r="43" spans="1:11">
      <c r="A43" s="7">
        <f>(Class!$A$35)</f>
        <v>20</v>
      </c>
      <c r="B43" s="7">
        <f>(Class!$B$35)</f>
        <v>6</v>
      </c>
      <c r="C43" s="7">
        <f>(Class!$D$35)</f>
        <v>195</v>
      </c>
      <c r="D43" s="100" t="str">
        <f>(Class!$E$35)</f>
        <v>VIGNINI YURI</v>
      </c>
      <c r="E43" s="101" t="str">
        <f>(Class!$G$35)</f>
        <v>NEW M T BIKE TEAM 2001 ASD</v>
      </c>
      <c r="F43" s="102" t="str">
        <f>(Class!$H$35)</f>
        <v>UISP</v>
      </c>
      <c r="G43" s="47" t="str">
        <f>(Class!$M$35)</f>
        <v>UISP FIRENZE</v>
      </c>
      <c r="H43" s="50">
        <f>VLOOKUP(C43,Atleti!A:C,3,0)</f>
        <v>78</v>
      </c>
      <c r="K43" s="7" t="str">
        <f>(Class!$F$35)</f>
        <v>M3</v>
      </c>
    </row>
    <row r="44" spans="1:11">
      <c r="A44" s="7">
        <f>(Class!$A$36)</f>
        <v>24</v>
      </c>
      <c r="B44" s="7">
        <f>(Class!$B$36)</f>
        <v>7</v>
      </c>
      <c r="C44" s="7">
        <f>(Class!$D$36)</f>
        <v>190</v>
      </c>
      <c r="D44" s="16" t="str">
        <f>(Class!$E$36)</f>
        <v>PELOSIN DAVIDE</v>
      </c>
      <c r="E44" s="89" t="str">
        <f>(Class!$G$36)</f>
        <v>FONTANABUONA CYCLING ACADEMY</v>
      </c>
      <c r="F44" s="90" t="str">
        <f>(Class!$H$36)</f>
        <v>FCI</v>
      </c>
      <c r="G44" s="47">
        <f>(Class!$M$36)</f>
        <v>0</v>
      </c>
      <c r="H44" s="50">
        <f>VLOOKUP(C44,Atleti!A:C,3,0)</f>
        <v>77</v>
      </c>
      <c r="K44" s="7" t="str">
        <f>(Class!$F$36)</f>
        <v>M3</v>
      </c>
    </row>
    <row r="45" spans="1:11">
      <c r="A45" s="7">
        <f>(Class!$A$37)</f>
        <v>30</v>
      </c>
      <c r="B45" s="7">
        <f>(Class!$B$37)</f>
        <v>8</v>
      </c>
      <c r="C45" s="7">
        <f>(Class!$D$37)</f>
        <v>189</v>
      </c>
      <c r="D45" s="100" t="str">
        <f>(Class!$E$37)</f>
        <v>LISI ALESSIO</v>
      </c>
      <c r="E45" s="101" t="str">
        <f>(Class!$G$37)</f>
        <v>NEW M T BIKE TEAM 2001 ASD</v>
      </c>
      <c r="F45" s="102" t="str">
        <f>(Class!$H$37)</f>
        <v>UISP</v>
      </c>
      <c r="G45" s="47" t="str">
        <f>(Class!$M$37)</f>
        <v>UISP FIRENZE</v>
      </c>
      <c r="H45" s="50">
        <f>VLOOKUP(C45,Atleti!A:C,3,0)</f>
        <v>79</v>
      </c>
      <c r="K45" s="7" t="str">
        <f>(Class!$F$37)</f>
        <v>M3</v>
      </c>
    </row>
    <row r="46" spans="1:11">
      <c r="A46" s="7">
        <f>(Class!$A$38)</f>
        <v>32</v>
      </c>
      <c r="B46" s="7">
        <f>(Class!$B$38)</f>
        <v>9</v>
      </c>
      <c r="C46" s="7">
        <f>(Class!$D$38)</f>
        <v>207</v>
      </c>
      <c r="D46" s="100" t="str">
        <f>(Class!$E$38)</f>
        <v>PESI SIMONE</v>
      </c>
      <c r="E46" s="101" t="str">
        <f>(Class!$G$38)</f>
        <v>HEART ON BIKE</v>
      </c>
      <c r="F46" s="102" t="str">
        <f>(Class!$H$38)</f>
        <v>UISP</v>
      </c>
      <c r="G46" s="47" t="str">
        <f>(Class!$M$38)</f>
        <v>UISP COMITATO TERR.LE ZONA DEL CUOIO APS</v>
      </c>
      <c r="H46" s="50">
        <f>VLOOKUP(C46,Atleti!A:C,3,0)</f>
        <v>78</v>
      </c>
      <c r="K46" s="7" t="str">
        <f>(Class!$F$38)</f>
        <v>M3</v>
      </c>
    </row>
    <row r="48" spans="1:11">
      <c r="A48" s="97" t="s">
        <v>824</v>
      </c>
      <c r="B48" s="97"/>
      <c r="C48" s="97"/>
      <c r="D48" s="97"/>
      <c r="E48" s="97"/>
      <c r="F48" s="97"/>
      <c r="G48" s="97"/>
      <c r="K48" s="97"/>
    </row>
    <row r="49" spans="1:11">
      <c r="A49" s="7">
        <f>(Class!$A$39)</f>
        <v>8</v>
      </c>
      <c r="B49" s="7">
        <f>(Class!$B$39)</f>
        <v>1</v>
      </c>
      <c r="C49" s="7">
        <f>(Class!$D$39)</f>
        <v>305</v>
      </c>
      <c r="D49" s="100" t="str">
        <f>(Class!$E$39)</f>
        <v>MORI WALTER</v>
      </c>
      <c r="E49" s="101" t="str">
        <f>(Class!$G$39)</f>
        <v>ONTRAINO GS</v>
      </c>
      <c r="F49" s="102" t="str">
        <f>(Class!$H$39)</f>
        <v>UISP</v>
      </c>
      <c r="G49" s="47" t="str">
        <f>(Class!$M$39)</f>
        <v>UISP COMITATO TERR.LE ZONA DEL CUOIO APS</v>
      </c>
      <c r="H49" s="50">
        <f>VLOOKUP(C49,Atleti!A:C,3,0)</f>
        <v>72</v>
      </c>
      <c r="K49" s="7" t="str">
        <f>(Class!$F$39)</f>
        <v>M4</v>
      </c>
    </row>
    <row r="50" spans="1:11">
      <c r="A50" s="7">
        <f>(Class!$A$40)</f>
        <v>12</v>
      </c>
      <c r="B50" s="7">
        <f>(Class!$B$40)</f>
        <v>2</v>
      </c>
      <c r="C50" s="7">
        <f>(Class!$D$40)</f>
        <v>303</v>
      </c>
      <c r="D50" s="100" t="str">
        <f>(Class!$E$40)</f>
        <v>COLONNA FEDERICO</v>
      </c>
      <c r="E50" s="101" t="str">
        <f>(Class!$G$40)</f>
        <v>ASD CICLI FALASCHI</v>
      </c>
      <c r="F50" s="102" t="str">
        <f>(Class!$H$40)</f>
        <v>UISP</v>
      </c>
      <c r="G50" s="47" t="str">
        <f>(Class!$M$40)</f>
        <v>UISP COMITATO TERR.LE TERRE ETRUSCO LABRONICHE</v>
      </c>
      <c r="H50" s="50">
        <f>VLOOKUP(C50,Atleti!A:C,3,0)</f>
        <v>72</v>
      </c>
      <c r="K50" s="7" t="str">
        <f>(Class!$F$40)</f>
        <v>M4</v>
      </c>
    </row>
    <row r="51" spans="1:11">
      <c r="A51" s="7">
        <f>(Class!$A$41)</f>
        <v>15</v>
      </c>
      <c r="B51" s="7">
        <f>(Class!$B$41)</f>
        <v>3</v>
      </c>
      <c r="C51" s="7">
        <f>(Class!$D$41)</f>
        <v>316</v>
      </c>
      <c r="D51" s="16" t="str">
        <f>(Class!$E$41)</f>
        <v>VINCI DAVID</v>
      </c>
      <c r="E51" s="89" t="str">
        <f>(Class!$G$41)</f>
        <v>OLIMPIA CYCLING TEAM ASD</v>
      </c>
      <c r="F51" s="90" t="str">
        <f>(Class!$H$41)</f>
        <v>ACSI</v>
      </c>
      <c r="G51" s="47">
        <f>(Class!$M$41)</f>
        <v>0</v>
      </c>
      <c r="H51" s="50">
        <f>VLOOKUP(C51,Atleti!A:C,3,0)</f>
        <v>75</v>
      </c>
      <c r="K51" s="7" t="str">
        <f>(Class!$F$41)</f>
        <v>M4</v>
      </c>
    </row>
    <row r="52" spans="1:11">
      <c r="A52" s="7">
        <f>(Class!$A$42)</f>
        <v>22</v>
      </c>
      <c r="B52" s="7">
        <f>(Class!$B$42)</f>
        <v>4</v>
      </c>
      <c r="C52" s="7">
        <f>(Class!$D$42)</f>
        <v>322</v>
      </c>
      <c r="D52" s="100" t="str">
        <f>(Class!$E$42)</f>
        <v>ROSSI MASSIMO</v>
      </c>
      <c r="E52" s="101" t="str">
        <f>(Class!$G$42)</f>
        <v>A.C CAPANNOLESE</v>
      </c>
      <c r="F52" s="102" t="str">
        <f>(Class!$H$42)</f>
        <v>UISP</v>
      </c>
      <c r="G52" s="47" t="str">
        <f>(Class!$M$42)</f>
        <v>UISP COMITATO TERR.LE VALDERA APS</v>
      </c>
      <c r="H52" s="50">
        <f>VLOOKUP(C52,Atleti!A:C,3,0)</f>
        <v>74</v>
      </c>
      <c r="K52" s="7" t="str">
        <f>(Class!$F$42)</f>
        <v>M4</v>
      </c>
    </row>
    <row r="53" spans="1:11">
      <c r="A53" s="7">
        <f>(Class!$A$43)</f>
        <v>34</v>
      </c>
      <c r="B53" s="7">
        <f>(Class!$B$43)</f>
        <v>5</v>
      </c>
      <c r="C53" s="7">
        <f>(Class!$D$43)</f>
        <v>328</v>
      </c>
      <c r="D53" s="16" t="str">
        <f>(Class!$E$43)</f>
        <v>GORGA GIANNI</v>
      </c>
      <c r="E53" s="89" t="str">
        <f>(Class!$G$43)</f>
        <v>AROMITALIA BASSO BIKES</v>
      </c>
      <c r="F53" s="90" t="str">
        <f>(Class!$H$43)</f>
        <v>FCI</v>
      </c>
      <c r="G53" s="47">
        <f>(Class!$M$43)</f>
        <v>0</v>
      </c>
      <c r="H53" s="50">
        <f>VLOOKUP(C53,Atleti!A:C,3,0)</f>
        <v>73</v>
      </c>
      <c r="K53" s="7" t="str">
        <f>(Class!$F$43)</f>
        <v>M4</v>
      </c>
    </row>
    <row r="55" spans="1:11">
      <c r="A55" s="97" t="s">
        <v>825</v>
      </c>
      <c r="B55" s="97"/>
      <c r="C55" s="97"/>
      <c r="D55" s="97"/>
      <c r="E55" s="97"/>
      <c r="F55" s="97"/>
      <c r="G55" s="97"/>
      <c r="K55" s="97"/>
    </row>
    <row r="56" spans="1:11">
      <c r="A56" s="7">
        <f>(Class!$A$44)</f>
        <v>42</v>
      </c>
      <c r="B56" s="7">
        <f>(Class!$B$44)</f>
        <v>1</v>
      </c>
      <c r="C56" s="7">
        <f>(Class!$D$44)</f>
        <v>249</v>
      </c>
      <c r="D56" s="100" t="str">
        <f>(Class!$E$44)</f>
        <v>MARCHETTI STEFANO</v>
      </c>
      <c r="E56" s="101" t="str">
        <f>(Class!$G$44)</f>
        <v>GARF.NA TEAM CICLI MORI</v>
      </c>
      <c r="F56" s="102" t="str">
        <f>(Class!$H$44)</f>
        <v>UISP</v>
      </c>
      <c r="G56" s="47" t="str">
        <f>(Class!$M$44)</f>
        <v>UISP COMITATO TERR.LE LUCCA VERSILIA APS</v>
      </c>
      <c r="H56" s="50">
        <f>VLOOKUP(C56,Atleti!A:C,3,0)</f>
        <v>69</v>
      </c>
      <c r="K56" s="7" t="str">
        <f>(Class!$F$44)</f>
        <v>M5</v>
      </c>
    </row>
    <row r="57" spans="1:11">
      <c r="A57" s="7">
        <f>(Class!$A$45)</f>
        <v>43</v>
      </c>
      <c r="B57" s="7">
        <f>(Class!$B$45)</f>
        <v>2</v>
      </c>
      <c r="C57" s="7">
        <f>(Class!$D$45)</f>
        <v>262</v>
      </c>
      <c r="D57" s="100" t="str">
        <f>(Class!$E$45)</f>
        <v>RIGIROZZO VINCENZO</v>
      </c>
      <c r="E57" s="101" t="str">
        <f>(Class!$G$45)</f>
        <v>ONTRAINO GS</v>
      </c>
      <c r="F57" s="102" t="str">
        <f>(Class!$H$45)</f>
        <v>UISP</v>
      </c>
      <c r="G57" s="47" t="str">
        <f>(Class!$M$45)</f>
        <v>UISP COMITATO TERR.LE ZONA DEL CUOIO APS</v>
      </c>
      <c r="H57" s="50">
        <f>VLOOKUP(C57,Atleti!A:C,3,0)</f>
        <v>68</v>
      </c>
      <c r="K57" s="7" t="str">
        <f>(Class!$F$45)</f>
        <v>M5</v>
      </c>
    </row>
    <row r="58" spans="1:11">
      <c r="A58" s="7">
        <f>(Class!$A$46)</f>
        <v>44</v>
      </c>
      <c r="B58" s="7">
        <f>(Class!$B$46)</f>
        <v>3</v>
      </c>
      <c r="C58" s="7">
        <f>(Class!$D$46)</f>
        <v>217</v>
      </c>
      <c r="D58" s="100" t="str">
        <f>(Class!$E$46)</f>
        <v>FERRARI LORENZO</v>
      </c>
      <c r="E58" s="101" t="str">
        <f>(Class!$G$46)</f>
        <v>DIPA FALASCA</v>
      </c>
      <c r="F58" s="102" t="str">
        <f>(Class!$H$46)</f>
        <v>UISP</v>
      </c>
      <c r="G58" s="47" t="str">
        <f>(Class!$M$46)</f>
        <v>UISP COMITATO TERR.LE AREZZO APS</v>
      </c>
      <c r="H58" s="50">
        <f>VLOOKUP(C58,Atleti!A:C,3,0)</f>
        <v>69</v>
      </c>
      <c r="K58" s="7" t="str">
        <f>(Class!$F$46)</f>
        <v>M5</v>
      </c>
    </row>
    <row r="59" spans="1:11">
      <c r="A59" s="7">
        <f>(Class!$A$47)</f>
        <v>46</v>
      </c>
      <c r="B59" s="7">
        <f>(Class!$B$47)</f>
        <v>4</v>
      </c>
      <c r="C59" s="7">
        <f>(Class!$D$47)</f>
        <v>231</v>
      </c>
      <c r="D59" s="100" t="str">
        <f>(Class!$E$47)</f>
        <v>SALVINI ALEANDRO</v>
      </c>
      <c r="E59" s="101" t="str">
        <f>(Class!$G$47)</f>
        <v>TBR CERTALDO</v>
      </c>
      <c r="F59" s="102" t="str">
        <f>(Class!$H$47)</f>
        <v>UISP</v>
      </c>
      <c r="G59" s="47" t="str">
        <f>(Class!$M$47)</f>
        <v>UISP COMITATO TERR.LE EMPOLI VALDELSA APS</v>
      </c>
      <c r="H59" s="50">
        <f>VLOOKUP(C59,Atleti!A:C,3,0)</f>
        <v>70</v>
      </c>
      <c r="K59" s="7" t="str">
        <f>(Class!$F$47)</f>
        <v>M5</v>
      </c>
    </row>
    <row r="60" spans="1:11">
      <c r="A60" s="7">
        <f>(Class!$A$48)</f>
        <v>47</v>
      </c>
      <c r="B60" s="7">
        <f>(Class!$B$48)</f>
        <v>5</v>
      </c>
      <c r="C60" s="7">
        <f>(Class!$D$48)</f>
        <v>218</v>
      </c>
      <c r="D60" s="100" t="str">
        <f>(Class!$E$48)</f>
        <v>BIASCI SIMONE</v>
      </c>
      <c r="E60" s="101" t="str">
        <f>(Class!$G$48)</f>
        <v>INKOSPORT TEAM</v>
      </c>
      <c r="F60" s="102" t="str">
        <f>(Class!$H$48)</f>
        <v>UISP</v>
      </c>
      <c r="G60" s="47" t="str">
        <f>(Class!$M$48)</f>
        <v>UISP COMITATO TERR.LE PISA APS</v>
      </c>
      <c r="H60" s="50">
        <f>VLOOKUP(C60,Atleti!A:C,3,0)</f>
        <v>71</v>
      </c>
      <c r="K60" s="7" t="str">
        <f>(Class!$F$48)</f>
        <v>M5</v>
      </c>
    </row>
    <row r="61" spans="1:11">
      <c r="A61" s="7">
        <f>(Class!$A$49)</f>
        <v>48</v>
      </c>
      <c r="B61" s="7">
        <f>(Class!$B$49)</f>
        <v>6</v>
      </c>
      <c r="C61" s="7">
        <f>(Class!$D$49)</f>
        <v>275</v>
      </c>
      <c r="D61" s="16" t="str">
        <f>(Class!$E$49)</f>
        <v>TARDUCCI ROBERTO</v>
      </c>
      <c r="E61" s="89" t="str">
        <f>(Class!$G$49)</f>
        <v>INKOSPORT TEAM</v>
      </c>
      <c r="F61" s="90" t="str">
        <f>(Class!$H$49)</f>
        <v>UISP</v>
      </c>
      <c r="G61" s="47" t="str">
        <f>(Class!$M$49)</f>
        <v>UISP COMITATO TERR.LE PISA APS</v>
      </c>
      <c r="H61" s="50">
        <f>VLOOKUP(C61,Atleti!A:C,3,0)</f>
        <v>69</v>
      </c>
      <c r="K61" s="7" t="str">
        <f>(Class!$F$49)</f>
        <v>M5</v>
      </c>
    </row>
    <row r="62" spans="1:11">
      <c r="A62" s="7">
        <f>(Class!$A$50)</f>
        <v>49</v>
      </c>
      <c r="B62" s="7">
        <f>(Class!$B$50)</f>
        <v>7</v>
      </c>
      <c r="C62" s="7">
        <f>(Class!$D$50)</f>
        <v>215</v>
      </c>
      <c r="D62" s="16" t="str">
        <f>(Class!$E$50)</f>
        <v>MACCHIAROLI DANIELE</v>
      </c>
      <c r="E62" s="89" t="str">
        <f>(Class!$G$50)</f>
        <v>GRUPPO SPORTIVO EMICICLI</v>
      </c>
      <c r="F62" s="90" t="str">
        <f>(Class!$H$50)</f>
        <v>UISP</v>
      </c>
      <c r="G62" s="47" t="str">
        <f>(Class!$M$50)</f>
        <v>UISP COMITATO TERR.LE TERRE ETRUSCO LABRONICHE</v>
      </c>
      <c r="H62" s="50">
        <f>VLOOKUP(C62,Atleti!A:C,3,0)</f>
        <v>67</v>
      </c>
      <c r="K62" s="7" t="str">
        <f>(Class!$F$50)</f>
        <v>M5</v>
      </c>
    </row>
    <row r="63" spans="1:11">
      <c r="A63" s="7">
        <f>(Class!$A$51)</f>
        <v>55</v>
      </c>
      <c r="B63" s="7">
        <f>(Class!$B$51)</f>
        <v>8</v>
      </c>
      <c r="C63" s="7">
        <f>(Class!$D$51)</f>
        <v>221</v>
      </c>
      <c r="D63" s="16" t="str">
        <f>(Class!$E$51)</f>
        <v>LAMBERTI ALBERTO</v>
      </c>
      <c r="E63" s="89" t="str">
        <f>(Class!$G$51)</f>
        <v>TEAM VALLONE CA</v>
      </c>
      <c r="F63" s="90" t="str">
        <f>(Class!$H$51)</f>
        <v>UISP</v>
      </c>
      <c r="G63" s="47" t="str">
        <f>(Class!$M$51)</f>
        <v>UISP COMITATO TERR.LE AREZZO APS</v>
      </c>
      <c r="H63" s="50">
        <f>VLOOKUP(C63,Atleti!A:C,3,0)</f>
        <v>67</v>
      </c>
      <c r="K63" s="7" t="str">
        <f>(Class!$F$51)</f>
        <v>M5</v>
      </c>
    </row>
    <row r="64" spans="1:11">
      <c r="A64" s="7">
        <f>(Class!$A$52)</f>
        <v>57</v>
      </c>
      <c r="B64" s="7">
        <f>(Class!$B$52)</f>
        <v>9</v>
      </c>
      <c r="C64" s="7">
        <f>(Class!$D$52)</f>
        <v>257</v>
      </c>
      <c r="D64" s="16" t="str">
        <f>(Class!$E$52)</f>
        <v>SISMA FULVIO</v>
      </c>
      <c r="E64" s="89" t="str">
        <f>(Class!$G$52)</f>
        <v>ASD VIA ELISA</v>
      </c>
      <c r="F64" s="90" t="str">
        <f>(Class!$H$52)</f>
        <v>UISP</v>
      </c>
      <c r="G64" s="47" t="str">
        <f>(Class!$M$52)</f>
        <v>UISP COMITATO TERR.LE LUCCA VERSILIA APS</v>
      </c>
      <c r="H64" s="50">
        <f>VLOOKUP(C64,Atleti!A:C,3,0)</f>
        <v>69</v>
      </c>
      <c r="K64" s="7" t="str">
        <f>(Class!$F$52)</f>
        <v>M5</v>
      </c>
    </row>
    <row r="65" spans="1:11">
      <c r="A65" s="7">
        <f>(Class!$A$53)</f>
        <v>59</v>
      </c>
      <c r="B65" s="7">
        <f>(Class!$B$53)</f>
        <v>10</v>
      </c>
      <c r="C65" s="7">
        <f>(Class!$D$53)</f>
        <v>272</v>
      </c>
      <c r="D65" s="16" t="str">
        <f>(Class!$E$53)</f>
        <v xml:space="preserve">LUPPICCHINI ROBERTO </v>
      </c>
      <c r="E65" s="89">
        <f>(Class!$G$53)</f>
        <v>0</v>
      </c>
      <c r="F65" s="90">
        <f>(Class!$H$53)</f>
        <v>0</v>
      </c>
      <c r="G65" s="47">
        <f>(Class!$M$53)</f>
        <v>0</v>
      </c>
      <c r="H65" s="50">
        <f>VLOOKUP(C65,Atleti!A:C,3,0)</f>
        <v>67</v>
      </c>
      <c r="K65" s="7" t="str">
        <f>(Class!$F$53)</f>
        <v>M5</v>
      </c>
    </row>
    <row r="66" spans="1:11">
      <c r="A66" s="7">
        <f>(Class!$A$54)</f>
        <v>61</v>
      </c>
      <c r="B66" s="7">
        <f>(Class!$B$54)</f>
        <v>11</v>
      </c>
      <c r="C66" s="7">
        <f>(Class!$D$54)</f>
        <v>212</v>
      </c>
      <c r="D66" s="16" t="str">
        <f>(Class!$E$54)</f>
        <v>POLI DAVIDE</v>
      </c>
      <c r="E66" s="89" t="str">
        <f>(Class!$G$54)</f>
        <v>ASD LA BELLE EQUIPE</v>
      </c>
      <c r="F66" s="90" t="str">
        <f>(Class!$H$54)</f>
        <v>UISP</v>
      </c>
      <c r="G66" s="47" t="str">
        <f>(Class!$M$54)</f>
        <v>UISP COMITATO TERR.LE PISA APS</v>
      </c>
      <c r="H66" s="50">
        <f>VLOOKUP(C66,Atleti!A:C,3,0)</f>
        <v>70</v>
      </c>
      <c r="K66" s="7" t="str">
        <f>(Class!$F$54)</f>
        <v>M5</v>
      </c>
    </row>
    <row r="67" spans="1:11">
      <c r="A67" s="7">
        <f>(Class!$A$55)</f>
        <v>63</v>
      </c>
      <c r="B67" s="7">
        <f>(Class!$B$55)</f>
        <v>12</v>
      </c>
      <c r="C67" s="7">
        <f>(Class!$D$55)</f>
        <v>220</v>
      </c>
      <c r="D67" s="16" t="str">
        <f>(Class!$E$55)</f>
        <v>CRISTIANI MASSIMO</v>
      </c>
      <c r="E67" s="89" t="str">
        <f>(Class!$G$55)</f>
        <v>A.S.D. TEAM MTB PRATO</v>
      </c>
      <c r="F67" s="90" t="str">
        <f>(Class!$H$55)</f>
        <v>UISP</v>
      </c>
      <c r="G67" s="47" t="str">
        <f>(Class!$M$55)</f>
        <v>UISP COMITATO TERR.LE PRATO APS</v>
      </c>
      <c r="H67" s="50">
        <f>VLOOKUP(C67,Atleti!A:C,3,0)</f>
        <v>71</v>
      </c>
      <c r="K67" s="7" t="str">
        <f>(Class!$F$55)</f>
        <v>M5</v>
      </c>
    </row>
    <row r="68" spans="1:11">
      <c r="A68" s="7">
        <f>(Class!$A$56)</f>
        <v>67</v>
      </c>
      <c r="B68" s="7">
        <f>(Class!$B$56)</f>
        <v>13</v>
      </c>
      <c r="C68" s="7">
        <f>(Class!$D$56)</f>
        <v>277</v>
      </c>
      <c r="D68" s="16" t="str">
        <f>(Class!$E$56)</f>
        <v>MARINI MASSIMO</v>
      </c>
      <c r="E68" s="89" t="str">
        <f>(Class!$G$56)</f>
        <v>POLISPORTIVA STAGGIA 53038</v>
      </c>
      <c r="F68" s="90" t="str">
        <f>(Class!$H$56)</f>
        <v>UISP</v>
      </c>
      <c r="G68" s="47">
        <f>(Class!$M$56)</f>
        <v>0</v>
      </c>
      <c r="H68" s="50">
        <f>VLOOKUP(C68,Atleti!A:C,3,0)</f>
        <v>69</v>
      </c>
      <c r="K68" s="7" t="str">
        <f>(Class!$F$56)</f>
        <v>M5</v>
      </c>
    </row>
    <row r="69" spans="1:11">
      <c r="A69" s="7">
        <f>(Class!$A$57)</f>
        <v>69</v>
      </c>
      <c r="B69" s="7">
        <f>(Class!$B$57)</f>
        <v>14</v>
      </c>
      <c r="C69" s="7">
        <f>(Class!$D$57)</f>
        <v>214</v>
      </c>
      <c r="D69" s="16" t="str">
        <f>(Class!$E$57)</f>
        <v>ZACCARIA MAURIZIO</v>
      </c>
      <c r="E69" s="89" t="str">
        <f>(Class!$G$57)</f>
        <v>GC BG BIKE SOLIERA A.S.D.</v>
      </c>
      <c r="F69" s="90" t="str">
        <f>(Class!$H$57)</f>
        <v>UCI</v>
      </c>
      <c r="G69" s="47">
        <f>(Class!$M$57)</f>
        <v>0</v>
      </c>
      <c r="H69" s="50">
        <f>VLOOKUP(C69,Atleti!A:C,3,0)</f>
        <v>71</v>
      </c>
      <c r="K69" s="7" t="str">
        <f>(Class!$F$57)</f>
        <v>M5</v>
      </c>
    </row>
    <row r="70" spans="1:11">
      <c r="A70" s="7">
        <f>(Class!$A$58)</f>
        <v>73</v>
      </c>
      <c r="B70" s="7">
        <f>(Class!$B$58)</f>
        <v>15</v>
      </c>
      <c r="C70" s="7">
        <f>(Class!$D$58)</f>
        <v>216</v>
      </c>
      <c r="D70" s="16" t="str">
        <f>(Class!$E$58)</f>
        <v>BONAMICI GIANNI</v>
      </c>
      <c r="E70" s="89" t="str">
        <f>(Class!$G$58)</f>
        <v>GRUPPO SPORTIVO EMICICLI</v>
      </c>
      <c r="F70" s="90" t="str">
        <f>(Class!$H$58)</f>
        <v>UISP</v>
      </c>
      <c r="G70" s="47" t="str">
        <f>(Class!$M$58)</f>
        <v>UISP COMITATO TERR.LE TERRE ETRUSCO LABRONICHE</v>
      </c>
      <c r="H70" s="50">
        <f>VLOOKUP(C70,Atleti!A:C,3,0)</f>
        <v>68</v>
      </c>
      <c r="K70" s="7" t="str">
        <f>(Class!$F$58)</f>
        <v>M5</v>
      </c>
    </row>
    <row r="71" spans="1:11">
      <c r="A71" s="7">
        <f>(Class!$A$59)</f>
        <v>74</v>
      </c>
      <c r="B71" s="7">
        <f>(Class!$B$59)</f>
        <v>16</v>
      </c>
      <c r="C71" s="7">
        <f>(Class!$D$59)</f>
        <v>261</v>
      </c>
      <c r="D71" s="16" t="str">
        <f>(Class!$E$59)</f>
        <v>MATTEUCCI CARLO</v>
      </c>
      <c r="E71" s="89" t="str">
        <f>(Class!$G$59)</f>
        <v>ONTRAINO GS</v>
      </c>
      <c r="F71" s="90" t="str">
        <f>(Class!$H$59)</f>
        <v>UISP</v>
      </c>
      <c r="G71" s="47" t="str">
        <f>(Class!$M$59)</f>
        <v>UISP COMITATO TERR.LE ZONA DEL CUOIO APS</v>
      </c>
      <c r="H71" s="50">
        <f>VLOOKUP(C71,Atleti!A:C,3,0)</f>
        <v>67</v>
      </c>
      <c r="K71" s="7" t="str">
        <f>(Class!$F$59)</f>
        <v>M5</v>
      </c>
    </row>
    <row r="72" spans="1:11">
      <c r="A72" s="7">
        <f>(Class!$A$60)</f>
        <v>77</v>
      </c>
      <c r="B72" s="7">
        <f>(Class!$B$60)</f>
        <v>17</v>
      </c>
      <c r="C72" s="7">
        <f>(Class!$D$60)</f>
        <v>222</v>
      </c>
      <c r="D72" s="16" t="str">
        <f>(Class!$E$60)</f>
        <v>FORNER ALESSANDRO</v>
      </c>
      <c r="E72" s="89" t="str">
        <f>(Class!$G$60)</f>
        <v>HEART ON BIKE</v>
      </c>
      <c r="F72" s="90" t="str">
        <f>(Class!$H$60)</f>
        <v>UISP</v>
      </c>
      <c r="G72" s="47" t="str">
        <f>(Class!$M$60)</f>
        <v>UISP COMITATO TERR.LE ZONA DEL CUOIO APS</v>
      </c>
      <c r="H72" s="50">
        <f>VLOOKUP(C72,Atleti!A:C,3,0)</f>
        <v>71</v>
      </c>
      <c r="K72" s="7" t="str">
        <f>(Class!$F$60)</f>
        <v>M5</v>
      </c>
    </row>
    <row r="73" spans="1:11">
      <c r="A73" s="7">
        <f>(Class!$A$61)</f>
        <v>78</v>
      </c>
      <c r="B73" s="7">
        <f>(Class!$B$61)</f>
        <v>18</v>
      </c>
      <c r="C73" s="7">
        <f>(Class!$D$61)</f>
        <v>253</v>
      </c>
      <c r="D73" s="16" t="str">
        <f>(Class!$E$61)</f>
        <v>MACCIONI ENRICO</v>
      </c>
      <c r="E73" s="89" t="str">
        <f>(Class!$G$61)</f>
        <v>ASD VIA ELISA</v>
      </c>
      <c r="F73" s="90" t="str">
        <f>(Class!$H$61)</f>
        <v>UISP</v>
      </c>
      <c r="G73" s="47" t="str">
        <f>(Class!$M$61)</f>
        <v>UISP COMITATO TERR.LE LUCCA VERSILIA APS</v>
      </c>
      <c r="H73" s="50">
        <f>VLOOKUP(C73,Atleti!A:C,3,0)</f>
        <v>67</v>
      </c>
      <c r="K73" s="7" t="str">
        <f>(Class!$F$61)</f>
        <v>M5</v>
      </c>
    </row>
    <row r="74" spans="1:11">
      <c r="A74" s="7">
        <f>(Class!$A$62)</f>
        <v>79</v>
      </c>
      <c r="B74" s="7">
        <f>(Class!$B$62)</f>
        <v>19</v>
      </c>
      <c r="C74" s="7">
        <f>(Class!$D$62)</f>
        <v>256</v>
      </c>
      <c r="D74" s="16" t="str">
        <f>(Class!$E$62)</f>
        <v>PARLANTI LUCIANO</v>
      </c>
      <c r="E74" s="89" t="str">
        <f>(Class!$G$62)</f>
        <v>ASD VIA ELISA</v>
      </c>
      <c r="F74" s="90" t="str">
        <f>(Class!$H$62)</f>
        <v>UISP</v>
      </c>
      <c r="G74" s="47" t="str">
        <f>(Class!$M$62)</f>
        <v>UISP COMITATO TERR.LE LUCCA VERSILIA APS</v>
      </c>
      <c r="H74" s="50">
        <f>VLOOKUP(C74,Atleti!A:C,3,0)</f>
        <v>68</v>
      </c>
      <c r="K74" s="7" t="str">
        <f>(Class!$F$62)</f>
        <v>M5</v>
      </c>
    </row>
    <row r="75" spans="1:11">
      <c r="A75" s="7">
        <f>(Class!$A$63)</f>
        <v>80</v>
      </c>
      <c r="B75" s="7">
        <f>(Class!$B$63)</f>
        <v>20</v>
      </c>
      <c r="C75" s="7">
        <f>(Class!$D$63)</f>
        <v>230</v>
      </c>
      <c r="D75" s="16" t="str">
        <f>(Class!$E$63)</f>
        <v>LOMBARDI SERGIO</v>
      </c>
      <c r="E75" s="89" t="str">
        <f>(Class!$G$63)</f>
        <v>TEAM STEFAN</v>
      </c>
      <c r="F75" s="90" t="str">
        <f>(Class!$H$63)</f>
        <v>UISP</v>
      </c>
      <c r="G75" s="47" t="str">
        <f>(Class!$M$63)</f>
        <v>UISP COMITATO TERR.LE LUCCA VERSILIA APS</v>
      </c>
      <c r="H75" s="50">
        <f>VLOOKUP(C75,Atleti!A:C,3,0)</f>
        <v>67</v>
      </c>
      <c r="K75" s="7" t="str">
        <f>(Class!$F$63)</f>
        <v>M5</v>
      </c>
    </row>
    <row r="76" spans="1:11">
      <c r="A76" s="7">
        <f>(Class!$A$64)</f>
        <v>81</v>
      </c>
      <c r="B76" s="7">
        <f>(Class!$B$64)</f>
        <v>21</v>
      </c>
      <c r="C76" s="7">
        <f>(Class!$D$64)</f>
        <v>242</v>
      </c>
      <c r="D76" s="16" t="str">
        <f>(Class!$E$64)</f>
        <v>GENTILI LUCA</v>
      </c>
      <c r="E76" s="89" t="str">
        <f>(Class!$G$64)</f>
        <v>A.S.D. FREE BIKERS PEDALE FOLLONICHESE</v>
      </c>
      <c r="F76" s="90" t="str">
        <f>(Class!$H$64)</f>
        <v>UISP</v>
      </c>
      <c r="G76" s="47" t="str">
        <f>(Class!$M$64)</f>
        <v>UISP COMITATO TERR.LE GROSSETO APS</v>
      </c>
      <c r="H76" s="50">
        <f>VLOOKUP(C76,Atleti!A:C,3,0)</f>
        <v>68</v>
      </c>
      <c r="K76" s="7" t="str">
        <f>(Class!$F$64)</f>
        <v>M5</v>
      </c>
    </row>
    <row r="77" spans="1:11">
      <c r="A77" s="7">
        <f>(Class!$A$65)</f>
        <v>83</v>
      </c>
      <c r="B77" s="7">
        <f>(Class!$B$65)</f>
        <v>22</v>
      </c>
      <c r="C77" s="7">
        <f>(Class!$D$65)</f>
        <v>244</v>
      </c>
      <c r="D77" s="16" t="str">
        <f>(Class!$E$65)</f>
        <v>SBRANA FEDERICO</v>
      </c>
      <c r="E77" s="89" t="str">
        <f>(Class!$G$65)</f>
        <v>TEAM STEFAN</v>
      </c>
      <c r="F77" s="90" t="str">
        <f>(Class!$H$65)</f>
        <v>UISP</v>
      </c>
      <c r="G77" s="47" t="str">
        <f>(Class!$M$65)</f>
        <v>UISP COMITATO TERR.LE LUCCA VERSILIA APS</v>
      </c>
      <c r="H77" s="50">
        <f>VLOOKUP(C77,Atleti!A:C,3,0)</f>
        <v>70</v>
      </c>
      <c r="K77" s="7" t="str">
        <f>(Class!$F$65)</f>
        <v>M5</v>
      </c>
    </row>
    <row r="78" spans="1:11">
      <c r="A78" s="7">
        <f>(Class!$A$66)</f>
        <v>84</v>
      </c>
      <c r="B78" s="7">
        <f>(Class!$B$66)</f>
        <v>23</v>
      </c>
      <c r="C78" s="7">
        <f>(Class!$D$66)</f>
        <v>264</v>
      </c>
      <c r="D78" s="16" t="str">
        <f>(Class!$E$66)</f>
        <v>MARTINI MARCO</v>
      </c>
      <c r="E78" s="89" t="str">
        <f>(Class!$G$66)</f>
        <v>VITAM-IN CYCLING TEAM ASD</v>
      </c>
      <c r="F78" s="90" t="str">
        <f>(Class!$H$66)</f>
        <v>UISP</v>
      </c>
      <c r="G78" s="47" t="str">
        <f>(Class!$M$66)</f>
        <v>UISP FIRENZE</v>
      </c>
      <c r="H78" s="50">
        <f>VLOOKUP(C78,Atleti!A:C,3,0)</f>
        <v>67</v>
      </c>
      <c r="K78" s="7" t="str">
        <f>(Class!$F$66)</f>
        <v>M5</v>
      </c>
    </row>
    <row r="80" spans="1:11">
      <c r="A80" s="97" t="s">
        <v>826</v>
      </c>
      <c r="B80" s="97"/>
      <c r="C80" s="97"/>
      <c r="D80" s="97"/>
      <c r="E80" s="97"/>
      <c r="F80" s="97"/>
      <c r="G80" s="97"/>
      <c r="K80" s="97"/>
    </row>
    <row r="81" spans="1:11">
      <c r="A81" s="7">
        <f>(Class!$A$67)</f>
        <v>45</v>
      </c>
      <c r="B81" s="7">
        <f>(Class!$B$67)</f>
        <v>1</v>
      </c>
      <c r="C81" s="7">
        <f>(Class!$D$67)</f>
        <v>346</v>
      </c>
      <c r="D81" s="16" t="str">
        <f>(Class!$E$67)</f>
        <v>SPAMPANI ALESSANDRO</v>
      </c>
      <c r="E81" s="89">
        <f>(Class!$G$67)</f>
        <v>0</v>
      </c>
      <c r="F81" s="90" t="str">
        <f>(Class!$H$67)</f>
        <v>ASI</v>
      </c>
      <c r="G81" s="47">
        <f>(Class!$M$67)</f>
        <v>0</v>
      </c>
      <c r="H81" s="50">
        <f>VLOOKUP(C81,Atleti!A:C,3,0)</f>
        <v>65</v>
      </c>
      <c r="K81" s="7" t="str">
        <f>(Class!$F$67)</f>
        <v>M6</v>
      </c>
    </row>
    <row r="82" spans="1:11">
      <c r="A82" s="7">
        <f>(Class!$A$68)</f>
        <v>50</v>
      </c>
      <c r="B82" s="7">
        <f>(Class!$B$68)</f>
        <v>2</v>
      </c>
      <c r="C82" s="7">
        <f>(Class!$D$68)</f>
        <v>362</v>
      </c>
      <c r="D82" s="100" t="str">
        <f>(Class!$E$68)</f>
        <v>TROSINO FRANCO</v>
      </c>
      <c r="E82" s="101" t="str">
        <f>(Class!$G$68)</f>
        <v>GARF.NA TEAM CICLI MORI</v>
      </c>
      <c r="F82" s="102" t="str">
        <f>(Class!$H$68)</f>
        <v>UISP</v>
      </c>
      <c r="G82" s="47" t="str">
        <f>(Class!$M$68)</f>
        <v>UISP COMITATO TERR.LE LUCCA VERSILIA APS</v>
      </c>
      <c r="H82" s="50">
        <f>VLOOKUP(C82,Atleti!A:C,3,0)</f>
        <v>65</v>
      </c>
      <c r="K82" s="7" t="str">
        <f>(Class!$F$68)</f>
        <v>M6</v>
      </c>
    </row>
    <row r="83" spans="1:11">
      <c r="A83" s="7">
        <f>(Class!$A$69)</f>
        <v>56</v>
      </c>
      <c r="B83" s="7">
        <f>(Class!$B$69)</f>
        <v>3</v>
      </c>
      <c r="C83" s="7">
        <f>(Class!$D$69)</f>
        <v>369</v>
      </c>
      <c r="D83" s="100" t="str">
        <f>(Class!$E$69)</f>
        <v>ZOPPI MARCO</v>
      </c>
      <c r="E83" s="101" t="str">
        <f>(Class!$G$69)</f>
        <v>ASD VIA ELISA</v>
      </c>
      <c r="F83" s="102" t="str">
        <f>(Class!$H$69)</f>
        <v>UISP</v>
      </c>
      <c r="G83" s="47" t="str">
        <f>(Class!$M$69)</f>
        <v>UISP COMITATO TERR.LE LUCCA VERSILIA APS</v>
      </c>
      <c r="H83" s="50">
        <f>VLOOKUP(C83,Atleti!A:C,3,0)</f>
        <v>65</v>
      </c>
      <c r="K83" s="7" t="str">
        <f>(Class!$F$69)</f>
        <v>M6</v>
      </c>
    </row>
    <row r="84" spans="1:11">
      <c r="A84" s="7">
        <f>(Class!$A$70)</f>
        <v>58</v>
      </c>
      <c r="B84" s="7">
        <f>(Class!$B$70)</f>
        <v>4</v>
      </c>
      <c r="C84" s="7">
        <f>(Class!$D$70)</f>
        <v>350</v>
      </c>
      <c r="D84" s="100" t="str">
        <f>(Class!$E$70)</f>
        <v>FORMIGLI NICOLA</v>
      </c>
      <c r="E84" s="101" t="str">
        <f>(Class!$G$70)</f>
        <v>NEW M T BIKE TEAM 2001 ASD</v>
      </c>
      <c r="F84" s="102" t="str">
        <f>(Class!$H$70)</f>
        <v>UISP</v>
      </c>
      <c r="G84" s="47" t="str">
        <f>(Class!$M$70)</f>
        <v>UISP FIRENZE</v>
      </c>
      <c r="H84" s="50">
        <f>VLOOKUP(C84,Atleti!A:C,3,0)</f>
        <v>66</v>
      </c>
      <c r="K84" s="7" t="str">
        <f>(Class!$F$70)</f>
        <v>M6</v>
      </c>
    </row>
    <row r="85" spans="1:11">
      <c r="A85" s="7">
        <f>(Class!$A$71)</f>
        <v>62</v>
      </c>
      <c r="B85" s="7">
        <f>(Class!$B$71)</f>
        <v>5</v>
      </c>
      <c r="C85" s="99">
        <f>(Class!$D$71)</f>
        <v>367</v>
      </c>
      <c r="D85" s="100" t="str">
        <f>(Class!$E$71)</f>
        <v>PIRONE RICCARDO</v>
      </c>
      <c r="E85" s="101" t="str">
        <f>(Class!$G$71)</f>
        <v>ASD CICLI FALASCHI</v>
      </c>
      <c r="F85" s="102" t="str">
        <f>(Class!$H$71)</f>
        <v>UISP</v>
      </c>
      <c r="G85" s="47" t="str">
        <f>(Class!$M$71)</f>
        <v>UISP COMITATO TERR.LE TERRE ETRUSCO LABRONICHE</v>
      </c>
      <c r="H85" s="50">
        <f>VLOOKUP(C85,Atleti!A:C,3,0)</f>
        <v>65</v>
      </c>
      <c r="K85" s="7" t="str">
        <f>(Class!$F$71)</f>
        <v>M6</v>
      </c>
    </row>
    <row r="86" spans="1:11">
      <c r="A86" s="7">
        <f>(Class!$A$72)</f>
        <v>64</v>
      </c>
      <c r="B86" s="7">
        <f>(Class!$B$72)</f>
        <v>6</v>
      </c>
      <c r="C86" s="7">
        <f>(Class!$D$72)</f>
        <v>373</v>
      </c>
      <c r="D86" s="16" t="str">
        <f>(Class!$E$72)</f>
        <v>ALIBRANDO FORTUNATO</v>
      </c>
      <c r="E86" s="89" t="str">
        <f>(Class!$G$72)</f>
        <v>GC BG BIKE SOLIERA A.S.D.</v>
      </c>
      <c r="F86" s="90" t="str">
        <f>(Class!$H$72)</f>
        <v>UCI</v>
      </c>
      <c r="G86" s="47">
        <f>(Class!$M$72)</f>
        <v>0</v>
      </c>
      <c r="H86" s="50">
        <f>VLOOKUP(C86,Atleti!A:C,3,0)</f>
        <v>65</v>
      </c>
      <c r="K86" s="7" t="str">
        <f>(Class!$F$72)</f>
        <v>M6</v>
      </c>
    </row>
    <row r="87" spans="1:11">
      <c r="A87" s="7">
        <f>(Class!$A$73)</f>
        <v>65</v>
      </c>
      <c r="B87" s="7">
        <f>(Class!$B$73)</f>
        <v>7</v>
      </c>
      <c r="C87" s="7">
        <f>(Class!$D$73)</f>
        <v>378</v>
      </c>
      <c r="D87" s="16" t="str">
        <f>(Class!$E$73)</f>
        <v>PIATTELLI ROBERTO</v>
      </c>
      <c r="E87" s="89" t="str">
        <f>(Class!$G$73)</f>
        <v>A.S.D. CICLISTICA SENESE</v>
      </c>
      <c r="F87" s="90" t="str">
        <f>(Class!$H$73)</f>
        <v>UCI</v>
      </c>
      <c r="G87" s="47">
        <f>(Class!$M$73)</f>
        <v>0</v>
      </c>
      <c r="H87" s="50">
        <f>VLOOKUP(C87,Atleti!A:C,3,0)</f>
        <v>65</v>
      </c>
      <c r="K87" s="7" t="str">
        <f>(Class!$F$73)</f>
        <v>M6</v>
      </c>
    </row>
    <row r="88" spans="1:11">
      <c r="A88" s="7">
        <f>(Class!$A$74)</f>
        <v>66</v>
      </c>
      <c r="B88" s="7">
        <f>(Class!$B$74)</f>
        <v>8</v>
      </c>
      <c r="C88" s="7">
        <f>(Class!$D$74)</f>
        <v>340</v>
      </c>
      <c r="D88" s="16" t="str">
        <f>(Class!$E$74)</f>
        <v>ALDROVANDI FRANCESCO</v>
      </c>
      <c r="E88" s="89">
        <f>(Class!$G$74)</f>
        <v>0</v>
      </c>
      <c r="F88" s="90" t="str">
        <f>(Class!$H$74)</f>
        <v>FCI</v>
      </c>
      <c r="G88" s="47">
        <f>(Class!$M$74)</f>
        <v>0</v>
      </c>
      <c r="H88" s="50">
        <f>VLOOKUP(C88,Atleti!A:C,3,0)</f>
        <v>64</v>
      </c>
      <c r="K88" s="7" t="str">
        <f>(Class!$F$74)</f>
        <v>M6</v>
      </c>
    </row>
    <row r="89" spans="1:11">
      <c r="A89" s="7">
        <f>(Class!$A$75)</f>
        <v>68</v>
      </c>
      <c r="B89" s="7">
        <f>(Class!$B$75)</f>
        <v>9</v>
      </c>
      <c r="C89" s="7">
        <f>(Class!$D$75)</f>
        <v>345</v>
      </c>
      <c r="D89" s="16" t="str">
        <f>(Class!$E$75)</f>
        <v>FORNARI ANDREA</v>
      </c>
      <c r="E89" s="89">
        <f>(Class!$G$75)</f>
        <v>0</v>
      </c>
      <c r="F89" s="90" t="str">
        <f>(Class!$H$75)</f>
        <v>ACSI</v>
      </c>
      <c r="G89" s="47">
        <f>(Class!$M$75)</f>
        <v>0</v>
      </c>
      <c r="H89" s="50">
        <f>VLOOKUP(C89,Atleti!A:C,3,0)</f>
        <v>62</v>
      </c>
      <c r="K89" s="7" t="str">
        <f>(Class!$F$75)</f>
        <v>M6</v>
      </c>
    </row>
    <row r="90" spans="1:11">
      <c r="A90" s="7">
        <f>(Class!$A$76)</f>
        <v>70</v>
      </c>
      <c r="B90" s="7">
        <f>(Class!$B$76)</f>
        <v>10</v>
      </c>
      <c r="C90" s="7">
        <f>(Class!$D$76)</f>
        <v>372</v>
      </c>
      <c r="D90" s="100" t="str">
        <f>(Class!$E$76)</f>
        <v>ALLORI DAVID</v>
      </c>
      <c r="E90" s="101" t="str">
        <f>(Class!$G$76)</f>
        <v>BIKEOFTIME ASD</v>
      </c>
      <c r="F90" s="102" t="str">
        <f>(Class!$H$76)</f>
        <v>UISP</v>
      </c>
      <c r="G90" s="47" t="str">
        <f>(Class!$M$76)</f>
        <v>UISP FIRENZE</v>
      </c>
      <c r="H90" s="50">
        <f>VLOOKUP(C90,Atleti!A:C,3,0)</f>
        <v>64</v>
      </c>
      <c r="K90" s="7" t="str">
        <f>(Class!$F$76)</f>
        <v>M6</v>
      </c>
    </row>
    <row r="91" spans="1:11">
      <c r="A91" s="7">
        <f>(Class!$A$77)</f>
        <v>71</v>
      </c>
      <c r="B91" s="7">
        <f>(Class!$B$77)</f>
        <v>11</v>
      </c>
      <c r="C91" s="7">
        <f>(Class!$D$77)</f>
        <v>375</v>
      </c>
      <c r="D91" s="16" t="str">
        <f>(Class!$E$77)</f>
        <v>MAZZONI CRISTIANO</v>
      </c>
      <c r="E91" s="89" t="str">
        <f>(Class!$G$77)</f>
        <v>A.S.D. CICLI TADDEI</v>
      </c>
      <c r="F91" s="90" t="str">
        <f>(Class!$H$77)</f>
        <v>UCI</v>
      </c>
      <c r="G91" s="47">
        <f>(Class!$M$77)</f>
        <v>0</v>
      </c>
      <c r="H91" s="50">
        <f>VLOOKUP(C91,Atleti!A:C,3,0)</f>
        <v>66</v>
      </c>
      <c r="K91" s="7" t="str">
        <f>(Class!$F$77)</f>
        <v>M6</v>
      </c>
    </row>
    <row r="92" spans="1:11">
      <c r="A92" s="7">
        <f>(Class!$A$78)</f>
        <v>72</v>
      </c>
      <c r="B92" s="7">
        <f>(Class!$B$78)</f>
        <v>12</v>
      </c>
      <c r="C92" s="7">
        <f>(Class!$D$78)</f>
        <v>365</v>
      </c>
      <c r="D92" s="16" t="str">
        <f>(Class!$E$78)</f>
        <v>BERNI MASSIMO</v>
      </c>
      <c r="E92" s="89" t="str">
        <f>(Class!$G$78)</f>
        <v>GARF.NA TEAM CICLI MORI</v>
      </c>
      <c r="F92" s="90" t="str">
        <f>(Class!$H$78)</f>
        <v>UISP</v>
      </c>
      <c r="G92" s="47" t="str">
        <f>(Class!$M$78)</f>
        <v>UISP COMITATO TERR.LE LUCCA VERSILIA APS</v>
      </c>
      <c r="H92" s="50">
        <f>VLOOKUP(C92,Atleti!A:C,3,0)</f>
        <v>62</v>
      </c>
      <c r="K92" s="7" t="str">
        <f>(Class!$F$78)</f>
        <v>M6</v>
      </c>
    </row>
    <row r="93" spans="1:11">
      <c r="A93" s="7">
        <f>(Class!$A$79)</f>
        <v>75</v>
      </c>
      <c r="B93" s="7">
        <f>(Class!$B$79)</f>
        <v>13</v>
      </c>
      <c r="C93" s="7">
        <f>(Class!$D$79)</f>
        <v>342</v>
      </c>
      <c r="D93" s="16" t="str">
        <f>(Class!$E$79)</f>
        <v>BURCHIETTI ENRICO</v>
      </c>
      <c r="E93" s="89" t="str">
        <f>(Class!$G$79)</f>
        <v>TEAM STEFAN</v>
      </c>
      <c r="F93" s="90" t="str">
        <f>(Class!$H$79)</f>
        <v>UISP</v>
      </c>
      <c r="G93" s="47" t="str">
        <f>(Class!$M$79)</f>
        <v>UISP COMITATO TERR.LE LUCCA VERSILIA APS</v>
      </c>
      <c r="H93" s="50">
        <f>VLOOKUP(C93,Atleti!A:C,3,0)</f>
        <v>62</v>
      </c>
      <c r="K93" s="7" t="str">
        <f>(Class!$F$79)</f>
        <v>M6</v>
      </c>
    </row>
    <row r="94" spans="1:11">
      <c r="A94" s="7">
        <f>(Class!$A$80)</f>
        <v>76</v>
      </c>
      <c r="B94" s="7">
        <f>(Class!$B$80)</f>
        <v>14</v>
      </c>
      <c r="C94" s="7">
        <f>(Class!$D$80)</f>
        <v>347</v>
      </c>
      <c r="D94" s="16" t="str">
        <f>(Class!$E$80)</f>
        <v>GUARINI GABRIELE</v>
      </c>
      <c r="E94" s="89" t="str">
        <f>(Class!$G$80)</f>
        <v>A.S.D. PEDALE BIANCAZZURRO</v>
      </c>
      <c r="F94" s="90" t="str">
        <f>(Class!$H$80)</f>
        <v>UISP</v>
      </c>
      <c r="G94" s="47" t="str">
        <f>(Class!$M$80)</f>
        <v>UISP COMITATO TERR.LE PRATO APS</v>
      </c>
      <c r="H94" s="50">
        <f>VLOOKUP(C94,Atleti!A:C,3,0)</f>
        <v>62</v>
      </c>
      <c r="K94" s="7" t="str">
        <f>(Class!$F$80)</f>
        <v>M6</v>
      </c>
    </row>
    <row r="95" spans="1:11">
      <c r="A95" s="7">
        <f>(Class!$A$81)</f>
        <v>82</v>
      </c>
      <c r="B95" s="7">
        <f>(Class!$B$81)</f>
        <v>15</v>
      </c>
      <c r="C95" s="7">
        <f>(Class!$D$81)</f>
        <v>360</v>
      </c>
      <c r="D95" s="16" t="str">
        <f>(Class!$E$81)</f>
        <v>ROSSETTI CLAUDIO</v>
      </c>
      <c r="E95" s="89" t="str">
        <f>(Class!$G$81)</f>
        <v>ONTRAINO GS</v>
      </c>
      <c r="F95" s="90" t="str">
        <f>(Class!$H$81)</f>
        <v>UISP</v>
      </c>
      <c r="G95" s="47" t="str">
        <f>(Class!$M$81)</f>
        <v>UISP COMITATO TERR.LE ZONA DEL CUOIO APS</v>
      </c>
      <c r="H95" s="50">
        <f>VLOOKUP(C95,Atleti!A:C,3,0)</f>
        <v>66</v>
      </c>
      <c r="K95" s="7" t="str">
        <f>(Class!$F$81)</f>
        <v>M6</v>
      </c>
    </row>
    <row r="96" spans="1:11">
      <c r="A96" s="7">
        <f>(Class!$A$82)</f>
        <v>86</v>
      </c>
      <c r="B96" s="7">
        <f>(Class!$B$82)</f>
        <v>16</v>
      </c>
      <c r="C96" s="7">
        <f>(Class!$D$82)</f>
        <v>371</v>
      </c>
      <c r="D96" s="16" t="str">
        <f>(Class!$E$82)</f>
        <v>BELLUCCI MARSILIO</v>
      </c>
      <c r="E96" s="89" t="str">
        <f>(Class!$G$82)</f>
        <v>RACING TEAM FANELLI</v>
      </c>
      <c r="F96" s="90" t="str">
        <f>(Class!$H$82)</f>
        <v>UCI</v>
      </c>
      <c r="G96" s="47">
        <f>(Class!$M$82)</f>
        <v>0</v>
      </c>
      <c r="H96" s="50">
        <f>VLOOKUP(C96,Atleti!A:C,3,0)</f>
        <v>63</v>
      </c>
      <c r="K96" s="7" t="str">
        <f>(Class!$F$82)</f>
        <v>M6</v>
      </c>
    </row>
    <row r="98" spans="1:11">
      <c r="A98" s="97" t="s">
        <v>827</v>
      </c>
      <c r="B98" s="97"/>
      <c r="C98" s="97"/>
      <c r="D98" s="97"/>
      <c r="E98" s="97"/>
      <c r="F98" s="97"/>
      <c r="G98" s="97"/>
      <c r="K98" s="97"/>
    </row>
    <row r="99" spans="1:11">
      <c r="A99" s="7">
        <f>(Class!$A$83)</f>
        <v>51</v>
      </c>
      <c r="B99" s="7">
        <f>(Class!$B$83)</f>
        <v>1</v>
      </c>
      <c r="C99" s="7">
        <f>(Class!$D$83)</f>
        <v>402</v>
      </c>
      <c r="D99" s="100" t="str">
        <f>(Class!$E$83)</f>
        <v>CASAGRANDE ADRIANO</v>
      </c>
      <c r="E99" s="101" t="str">
        <f>(Class!$G$83)</f>
        <v>TEAM STEFAN</v>
      </c>
      <c r="F99" s="102" t="str">
        <f>(Class!$H$83)</f>
        <v>UISP</v>
      </c>
      <c r="G99" s="47" t="str">
        <f>(Class!$M$83)</f>
        <v>UISP COMITATO TERR.LE LUCCA VERSILIA APS</v>
      </c>
      <c r="H99" s="50">
        <f>VLOOKUP(C99,Atleti!A:C,3,0)</f>
        <v>61</v>
      </c>
      <c r="I99" s="50" t="s">
        <v>833</v>
      </c>
      <c r="J99" s="50">
        <v>1</v>
      </c>
      <c r="K99" s="7" t="str">
        <f>(Class!$F$83)</f>
        <v>M7-M8</v>
      </c>
    </row>
    <row r="100" spans="1:11">
      <c r="A100" s="7">
        <f>(Class!$A$84)</f>
        <v>52</v>
      </c>
      <c r="B100" s="7">
        <f>(Class!$B$84)</f>
        <v>2</v>
      </c>
      <c r="C100" s="7">
        <f>(Class!$D$84)</f>
        <v>404</v>
      </c>
      <c r="D100" s="100" t="str">
        <f>(Class!$E$84)</f>
        <v>BENSI FRANCO</v>
      </c>
      <c r="E100" s="101" t="str">
        <f>(Class!$G$84)</f>
        <v>TEAM STEFAN</v>
      </c>
      <c r="F100" s="102" t="str">
        <f>(Class!$H$84)</f>
        <v>UISP</v>
      </c>
      <c r="G100" s="47" t="str">
        <f>(Class!$M$84)</f>
        <v>UISP COMITATO TERR.LE LUCCA VERSILIA APS</v>
      </c>
      <c r="H100" s="50">
        <f>VLOOKUP(C100,Atleti!A:C,3,0)</f>
        <v>57</v>
      </c>
      <c r="I100" s="50" t="s">
        <v>833</v>
      </c>
      <c r="J100" s="50">
        <v>2</v>
      </c>
      <c r="K100" s="7" t="str">
        <f>(Class!$F$84)</f>
        <v>M7-M8</v>
      </c>
    </row>
    <row r="101" spans="1:11">
      <c r="A101" s="7">
        <f>(Class!$A$85)</f>
        <v>53</v>
      </c>
      <c r="B101" s="7">
        <f>(Class!$B$85)</f>
        <v>3</v>
      </c>
      <c r="C101" s="7">
        <f>(Class!$D$85)</f>
        <v>412</v>
      </c>
      <c r="D101" s="100" t="str">
        <f>(Class!$E$85)</f>
        <v>BARSOTTI ALBERTO</v>
      </c>
      <c r="E101" s="101" t="str">
        <f>(Class!$G$85)</f>
        <v>CICLI PUCCINELLI</v>
      </c>
      <c r="F101" s="102" t="str">
        <f>(Class!$H$85)</f>
        <v>UISP</v>
      </c>
      <c r="G101" s="47" t="str">
        <f>(Class!$M$85)</f>
        <v>UISP COMITATO TERRE VALDERA APS</v>
      </c>
      <c r="H101" s="50">
        <f>VLOOKUP(C101,Atleti!A:C,3,0)</f>
        <v>61</v>
      </c>
      <c r="I101" s="50" t="s">
        <v>833</v>
      </c>
      <c r="J101" s="50">
        <v>3</v>
      </c>
      <c r="K101" s="7" t="str">
        <f>(Class!$F$85)</f>
        <v>M7-M8</v>
      </c>
    </row>
    <row r="102" spans="1:11">
      <c r="A102" s="7">
        <f>(Class!$A$86)</f>
        <v>54</v>
      </c>
      <c r="B102" s="7">
        <f>(Class!$B$86)</f>
        <v>4</v>
      </c>
      <c r="C102" s="7">
        <f>(Class!$D$86)</f>
        <v>411</v>
      </c>
      <c r="D102" s="100" t="str">
        <f>(Class!$E$86)</f>
        <v>SOTTILI MASSIMO</v>
      </c>
      <c r="E102" s="101" t="str">
        <f>(Class!$G$86)</f>
        <v>ANGOLO DEL PIRATA A.S.D.</v>
      </c>
      <c r="F102" s="102" t="str">
        <f>(Class!$H$86)</f>
        <v>UISP</v>
      </c>
      <c r="G102" s="47" t="str">
        <f>(Class!$M$86)</f>
        <v>UISP COMITATO TERR.LE PISTOIA APS</v>
      </c>
      <c r="H102" s="50">
        <f>VLOOKUP(C102,Atleti!A:C,3,0)</f>
        <v>58</v>
      </c>
      <c r="I102" s="50" t="s">
        <v>833</v>
      </c>
      <c r="J102" s="50">
        <v>4</v>
      </c>
      <c r="K102" s="7" t="str">
        <f>(Class!$F$86)</f>
        <v>M7-M8</v>
      </c>
    </row>
    <row r="103" spans="1:11">
      <c r="A103" s="7">
        <f>(Class!$A$87)</f>
        <v>60</v>
      </c>
      <c r="B103" s="7">
        <f>(Class!$B$87)</f>
        <v>5</v>
      </c>
      <c r="C103" s="7">
        <f>(Class!$D$87)</f>
        <v>416</v>
      </c>
      <c r="D103" s="100" t="str">
        <f>(Class!$E$87)</f>
        <v>PANCONI ANDREA</v>
      </c>
      <c r="E103" s="101" t="str">
        <f>(Class!$G$87)</f>
        <v>AGLIANA CICLISMO U.S.D.</v>
      </c>
      <c r="F103" s="102" t="str">
        <f>(Class!$H$87)</f>
        <v>UISP</v>
      </c>
      <c r="G103" s="47" t="str">
        <f>(Class!$M$87)</f>
        <v>UISP COMITATO TERR.LE PISTOIA APS</v>
      </c>
      <c r="H103" s="50">
        <f>VLOOKUP(C103,Atleti!A:C,3,0)</f>
        <v>61</v>
      </c>
      <c r="I103" s="50" t="s">
        <v>833</v>
      </c>
      <c r="J103" s="50">
        <v>5</v>
      </c>
      <c r="K103" s="7" t="str">
        <f>(Class!$F$87)</f>
        <v>M7-M8</v>
      </c>
    </row>
    <row r="104" spans="1:11">
      <c r="A104" s="7">
        <f>(Class!$A$88)</f>
        <v>87</v>
      </c>
      <c r="B104" s="7">
        <f>(Class!$B$88)</f>
        <v>6</v>
      </c>
      <c r="C104" s="7">
        <f>(Class!$D$88)</f>
        <v>407</v>
      </c>
      <c r="D104" s="16" t="str">
        <f>(Class!$E$88)</f>
        <v>IACOPONI GIANLUCA</v>
      </c>
      <c r="E104" s="89" t="str">
        <f>(Class!$G$88)</f>
        <v>ASD SPORTING CLUB ROSIGNANO M.MO</v>
      </c>
      <c r="F104" s="90" t="str">
        <f>(Class!$H$88)</f>
        <v>UISP</v>
      </c>
      <c r="G104" s="47" t="str">
        <f>(Class!$M$88)</f>
        <v>UISP COMITATO TERR.LE TERRE ETRUSCO LABRONICHE</v>
      </c>
      <c r="H104" s="50">
        <f>VLOOKUP(C104,Atleti!A:C,3,0)</f>
        <v>61</v>
      </c>
      <c r="I104" s="50" t="s">
        <v>833</v>
      </c>
      <c r="K104" s="7" t="str">
        <f>(Class!$F$88)</f>
        <v>M7-M8</v>
      </c>
    </row>
    <row r="105" spans="1:11">
      <c r="A105" s="7">
        <f>(Class!$A$89)</f>
        <v>88</v>
      </c>
      <c r="B105" s="7">
        <f>(Class!$B$89)</f>
        <v>7</v>
      </c>
      <c r="C105" s="7">
        <f>(Class!$D$89)</f>
        <v>410</v>
      </c>
      <c r="D105" s="16" t="str">
        <f>(Class!$E$89)</f>
        <v>LENZI ALESSANDRO</v>
      </c>
      <c r="E105" s="89" t="str">
        <f>(Class!$G$89)</f>
        <v>NEW M T BIKE TEAM 2001 ASD</v>
      </c>
      <c r="F105" s="90" t="str">
        <f>(Class!$H$89)</f>
        <v>UISP</v>
      </c>
      <c r="G105" s="47" t="str">
        <f>(Class!$M$89)</f>
        <v>UISP FIRENZE</v>
      </c>
      <c r="H105" s="50">
        <f>VLOOKUP(C105,Atleti!A:C,3,0)</f>
        <v>58</v>
      </c>
      <c r="I105" s="50" t="s">
        <v>833</v>
      </c>
      <c r="K105" s="7" t="str">
        <f>(Class!$F$89)</f>
        <v>M7-M8</v>
      </c>
    </row>
    <row r="107" spans="1:11">
      <c r="A107" s="97" t="s">
        <v>828</v>
      </c>
      <c r="B107" s="97"/>
      <c r="C107" s="97"/>
      <c r="D107" s="97"/>
      <c r="E107" s="97"/>
      <c r="F107" s="97"/>
      <c r="G107" s="97"/>
      <c r="K107" s="97"/>
    </row>
    <row r="108" spans="1:11">
      <c r="A108" s="7">
        <f>(Class!$A$90)</f>
        <v>85</v>
      </c>
      <c r="B108" s="7">
        <f>(Class!$B$90)</f>
        <v>1</v>
      </c>
      <c r="C108" s="7">
        <f>(Class!$D$90)</f>
        <v>451</v>
      </c>
      <c r="D108" s="16" t="str">
        <f>(Class!$E$90)</f>
        <v>VLASOVA NADEZDA</v>
      </c>
      <c r="E108" s="89" t="str">
        <f>(Class!$G$90)</f>
        <v>HEART ON BIKE</v>
      </c>
      <c r="F108" s="90" t="str">
        <f>(Class!$H$90)</f>
        <v>UISP</v>
      </c>
      <c r="G108" s="47" t="str">
        <f>(Class!$M$90)</f>
        <v>UISP COMITATO TERR.LE ZONA DEL CUOIO APS</v>
      </c>
      <c r="K108" s="7" t="str">
        <f>(Class!$F$90)</f>
        <v>W</v>
      </c>
    </row>
    <row r="110" spans="1:11">
      <c r="B110" s="50" t="s">
        <v>45</v>
      </c>
    </row>
    <row r="111" spans="1:11">
      <c r="B111" s="50" t="s">
        <v>44</v>
      </c>
    </row>
  </sheetData>
  <printOptions horizontalCentered="1" gridLines="1"/>
  <pageMargins left="0" right="0" top="0" bottom="0" header="0" footer="0"/>
  <pageSetup paperSize="9" scale="99" fitToHeight="3" orientation="portrait" verticalDpi="4294967294" r:id="rId1"/>
  <headerFooter alignWithMargins="0"/>
  <drawing r:id="rId2"/>
</worksheet>
</file>

<file path=xl/worksheets/sheet11.xml><?xml version="1.0" encoding="utf-8"?>
<worksheet xmlns="http://schemas.openxmlformats.org/spreadsheetml/2006/main" xmlns:r="http://schemas.openxmlformats.org/officeDocument/2006/relationships">
  <sheetPr>
    <pageSetUpPr fitToPage="1"/>
  </sheetPr>
  <dimension ref="A1:H111"/>
  <sheetViews>
    <sheetView topLeftCell="A7" zoomScaleNormal="100" workbookViewId="0">
      <selection activeCell="N7" sqref="N7"/>
    </sheetView>
  </sheetViews>
  <sheetFormatPr defaultRowHeight="12.75"/>
  <cols>
    <col min="1" max="2" width="4.85546875" style="50" bestFit="1" customWidth="1"/>
    <col min="3" max="3" width="4.42578125" style="50" bestFit="1" customWidth="1"/>
    <col min="4" max="4" width="27.85546875" style="50" bestFit="1" customWidth="1"/>
    <col min="5" max="5" width="11.7109375" style="50" bestFit="1" customWidth="1"/>
    <col min="6" max="6" width="43.42578125" style="50" bestFit="1" customWidth="1"/>
    <col min="7" max="7" width="5.42578125" style="50" bestFit="1" customWidth="1"/>
    <col min="8" max="16384" width="9.140625" style="50"/>
  </cols>
  <sheetData>
    <row r="1" spans="1:8" s="71" customFormat="1" ht="57" customHeight="1"/>
    <row r="2" spans="1:8" ht="14.1" customHeight="1"/>
    <row r="3" spans="1:8" ht="14.1" customHeight="1"/>
    <row r="4" spans="1:8" ht="15">
      <c r="A4" s="125" t="s">
        <v>53</v>
      </c>
      <c r="B4" s="125"/>
      <c r="C4" s="125"/>
      <c r="D4" s="125"/>
      <c r="E4" s="125"/>
      <c r="F4" s="125"/>
      <c r="G4" s="125"/>
    </row>
    <row r="5" spans="1:8">
      <c r="A5" s="4" t="str">
        <f>Class!$A$2</f>
        <v>Ass</v>
      </c>
      <c r="B5" s="4" t="str">
        <f>Class!$B$2</f>
        <v>Pos</v>
      </c>
      <c r="C5" s="4" t="str">
        <f>Class!$D$2</f>
        <v>Dor</v>
      </c>
      <c r="D5" s="4" t="str">
        <f>Class!$E$2</f>
        <v>Nome</v>
      </c>
      <c r="E5" s="4" t="str">
        <f>Class!$F$2</f>
        <v>Cat</v>
      </c>
      <c r="F5" s="4" t="str">
        <f>Class!$G$2</f>
        <v>Società</v>
      </c>
      <c r="G5" s="4" t="str">
        <f>Class!$H$2</f>
        <v>Ente</v>
      </c>
      <c r="H5" s="4"/>
    </row>
    <row r="6" spans="1:8">
      <c r="A6" s="124" t="s">
        <v>830</v>
      </c>
      <c r="B6" s="124"/>
      <c r="C6" s="124"/>
      <c r="D6" s="124"/>
      <c r="E6" s="124"/>
      <c r="F6" s="124"/>
      <c r="G6" s="124"/>
    </row>
    <row r="7" spans="1:8">
      <c r="A7" s="7">
        <f>(Class!$A$3)</f>
        <v>2</v>
      </c>
      <c r="B7" s="7">
        <f>(Class!$B$3)</f>
        <v>1</v>
      </c>
      <c r="C7" s="7">
        <f>(Class!$D$3)</f>
        <v>23</v>
      </c>
      <c r="D7" s="16" t="str">
        <f>(Class!$E$3)</f>
        <v>DI PIERRO LUCA</v>
      </c>
      <c r="E7" s="7" t="str">
        <f>(Class!$F$3)</f>
        <v>ELITESP-M1</v>
      </c>
      <c r="F7" s="89" t="str">
        <f>(Class!$G$3)</f>
        <v>VITAM-IN CYCLING TEAM ASD</v>
      </c>
      <c r="G7" s="90" t="str">
        <f>(Class!$H$3)</f>
        <v>UISP</v>
      </c>
    </row>
    <row r="8" spans="1:8">
      <c r="A8" s="7">
        <f>(Class!$A$4)</f>
        <v>4</v>
      </c>
      <c r="B8" s="7">
        <f>(Class!$B$4)</f>
        <v>2</v>
      </c>
      <c r="C8" s="7">
        <f>(Class!$D$4)</f>
        <v>50</v>
      </c>
      <c r="D8" s="16" t="str">
        <f>(Class!$E$4)</f>
        <v>ALLORI MANUEL</v>
      </c>
      <c r="E8" s="7" t="str">
        <f>(Class!$F$4)</f>
        <v>ELITESP-M1</v>
      </c>
      <c r="F8" s="89" t="str">
        <f>(Class!$G$4)</f>
        <v>BIKEOFTIME</v>
      </c>
      <c r="G8" s="90">
        <f>(Class!$H$4)</f>
        <v>0</v>
      </c>
    </row>
    <row r="9" spans="1:8">
      <c r="A9" s="7">
        <f>(Class!$A$5)</f>
        <v>5</v>
      </c>
      <c r="B9" s="7">
        <f>(Class!$B$5)</f>
        <v>3</v>
      </c>
      <c r="C9" s="7">
        <f>(Class!$D$5)</f>
        <v>28</v>
      </c>
      <c r="D9" s="16" t="str">
        <f>(Class!$E$5)</f>
        <v>BENEFICATI LORENZO</v>
      </c>
      <c r="E9" s="7" t="str">
        <f>(Class!$F$5)</f>
        <v>ELITESP-M1</v>
      </c>
      <c r="F9" s="89" t="str">
        <f>(Class!$G$5)</f>
        <v>A.S.D. IMOLA BIKE</v>
      </c>
      <c r="G9" s="90" t="str">
        <f>(Class!$H$5)</f>
        <v>UISP</v>
      </c>
    </row>
    <row r="10" spans="1:8">
      <c r="A10" s="7">
        <f>(Class!$A$6)</f>
        <v>7</v>
      </c>
      <c r="B10" s="7">
        <f>(Class!$B$6)</f>
        <v>4</v>
      </c>
      <c r="C10" s="7">
        <f>(Class!$D$6)</f>
        <v>2</v>
      </c>
      <c r="D10" s="16" t="str">
        <f>(Class!$E$6)</f>
        <v>MATTEOLI ANDREA</v>
      </c>
      <c r="E10" s="7" t="str">
        <f>(Class!$F$6)</f>
        <v>ELITESP-M1</v>
      </c>
      <c r="F10" s="89" t="str">
        <f>(Class!$G$6)</f>
        <v>NEW M T BIKE TEAM 2001 ASD</v>
      </c>
      <c r="G10" s="90" t="str">
        <f>(Class!$H$6)</f>
        <v>UISP</v>
      </c>
    </row>
    <row r="11" spans="1:8">
      <c r="A11" s="7">
        <f>(Class!$A$7)</f>
        <v>17</v>
      </c>
      <c r="B11" s="7">
        <f>(Class!$B$7)</f>
        <v>5</v>
      </c>
      <c r="C11" s="7">
        <f>(Class!$D$7)</f>
        <v>37</v>
      </c>
      <c r="D11" s="16" t="str">
        <f>(Class!$E$7)</f>
        <v>FALSETTI DAVID</v>
      </c>
      <c r="E11" s="7" t="str">
        <f>(Class!$F$7)</f>
        <v>ELITESP-M1</v>
      </c>
      <c r="F11" s="89" t="str">
        <f>(Class!$G$7)</f>
        <v>DONKEY BIKE CLUB A.S.D.</v>
      </c>
      <c r="G11" s="90" t="str">
        <f>(Class!$H$7)</f>
        <v>UISP</v>
      </c>
    </row>
    <row r="12" spans="1:8">
      <c r="A12" s="7">
        <f>(Class!$A$8)</f>
        <v>23</v>
      </c>
      <c r="B12" s="7">
        <f>(Class!$B$8)</f>
        <v>6</v>
      </c>
      <c r="C12" s="7">
        <f>(Class!$D$8)</f>
        <v>30</v>
      </c>
      <c r="D12" s="16" t="str">
        <f>(Class!$E$8)</f>
        <v>FONTANELLI MATTEO</v>
      </c>
      <c r="E12" s="7" t="str">
        <f>(Class!$F$8)</f>
        <v>ELITESP-M1</v>
      </c>
      <c r="F12" s="89" t="str">
        <f>(Class!$G$8)</f>
        <v>A.S.D. IMOLA BIKE</v>
      </c>
      <c r="G12" s="90" t="str">
        <f>(Class!$H$8)</f>
        <v>UISP</v>
      </c>
    </row>
    <row r="13" spans="1:8">
      <c r="A13" s="7">
        <f>(Class!$A$9)</f>
        <v>25</v>
      </c>
      <c r="B13" s="7">
        <f>(Class!$B$9)</f>
        <v>7</v>
      </c>
      <c r="C13" s="7">
        <f>(Class!$D$9)</f>
        <v>12</v>
      </c>
      <c r="D13" s="16" t="str">
        <f>(Class!$E$9)</f>
        <v>DEMMA GIUSEPPE</v>
      </c>
      <c r="E13" s="7" t="str">
        <f>(Class!$F$9)</f>
        <v>ELITESP-M1</v>
      </c>
      <c r="F13" s="89" t="str">
        <f>(Class!$G$9)</f>
        <v>ASD CICLI FALASCHI</v>
      </c>
      <c r="G13" s="90" t="str">
        <f>(Class!$H$9)</f>
        <v>UISP</v>
      </c>
    </row>
    <row r="14" spans="1:8">
      <c r="A14" s="7">
        <f>(Class!$A$10)</f>
        <v>26</v>
      </c>
      <c r="B14" s="7">
        <f>(Class!$B$10)</f>
        <v>8</v>
      </c>
      <c r="C14" s="7">
        <f>(Class!$D$10)</f>
        <v>20</v>
      </c>
      <c r="D14" s="16" t="str">
        <f>(Class!$E$10)</f>
        <v>LONZI ENNIO</v>
      </c>
      <c r="E14" s="7" t="str">
        <f>(Class!$F$10)</f>
        <v>ELITESP-M1</v>
      </c>
      <c r="F14" s="89" t="str">
        <f>(Class!$G$10)</f>
        <v>ASD CICLI FALASCHI</v>
      </c>
      <c r="G14" s="90" t="str">
        <f>(Class!$H$10)</f>
        <v>UISP</v>
      </c>
    </row>
    <row r="15" spans="1:8">
      <c r="A15" s="7">
        <f>(Class!$A$11)</f>
        <v>27</v>
      </c>
      <c r="B15" s="7">
        <f>(Class!$B$11)</f>
        <v>9</v>
      </c>
      <c r="C15" s="7">
        <f>(Class!$D$11)</f>
        <v>38</v>
      </c>
      <c r="D15" s="16" t="str">
        <f>(Class!$E$11)</f>
        <v>GIGLIOLI ANDREA</v>
      </c>
      <c r="E15" s="7" t="str">
        <f>(Class!$F$11)</f>
        <v>ELITESP-M1</v>
      </c>
      <c r="F15" s="89" t="str">
        <f>(Class!$G$11)</f>
        <v>AS ALL SPORT</v>
      </c>
      <c r="G15" s="90">
        <f>(Class!$H$11)</f>
        <v>0</v>
      </c>
    </row>
    <row r="16" spans="1:8">
      <c r="A16" s="7">
        <f>(Class!$A$12)</f>
        <v>29</v>
      </c>
      <c r="B16" s="7">
        <f>(Class!$B$12)</f>
        <v>10</v>
      </c>
      <c r="C16" s="7">
        <f>(Class!$D$12)</f>
        <v>49</v>
      </c>
      <c r="D16" s="16" t="str">
        <f>(Class!$E$12)</f>
        <v>GREGORI JACOPO</v>
      </c>
      <c r="E16" s="7" t="str">
        <f>(Class!$F$12)</f>
        <v>ELITESP-M1</v>
      </c>
      <c r="F16" s="89" t="str">
        <f>(Class!$G$12)</f>
        <v>BIKEOFTIME</v>
      </c>
      <c r="G16" s="90" t="str">
        <f>(Class!$H$12)</f>
        <v>UISP</v>
      </c>
    </row>
    <row r="17" spans="1:7">
      <c r="A17" s="7">
        <f>(Class!$A$13)</f>
        <v>33</v>
      </c>
      <c r="B17" s="7">
        <f>(Class!$B$13)</f>
        <v>11</v>
      </c>
      <c r="C17" s="7">
        <f>(Class!$D$13)</f>
        <v>35</v>
      </c>
      <c r="D17" s="16" t="str">
        <f>(Class!$E$13)</f>
        <v>PELUSI LUCA</v>
      </c>
      <c r="E17" s="7" t="str">
        <f>(Class!$F$13)</f>
        <v>ELITESP-M1</v>
      </c>
      <c r="F17" s="89" t="str">
        <f>(Class!$G$13)</f>
        <v>AS ALL SPORT</v>
      </c>
      <c r="G17" s="90" t="str">
        <f>(Class!$H$13)</f>
        <v>UISP</v>
      </c>
    </row>
    <row r="18" spans="1:7">
      <c r="A18" s="7">
        <f>(Class!$A$14)</f>
        <v>35</v>
      </c>
      <c r="B18" s="7">
        <f>(Class!$B$14)</f>
        <v>12</v>
      </c>
      <c r="C18" s="7">
        <f>(Class!$D$14)</f>
        <v>40</v>
      </c>
      <c r="D18" s="16" t="str">
        <f>(Class!$E$14)</f>
        <v>VITTORI LORENZO</v>
      </c>
      <c r="E18" s="7" t="str">
        <f>(Class!$F$14)</f>
        <v>ELITESP-M1</v>
      </c>
      <c r="F18" s="89" t="str">
        <f>(Class!$G$14)</f>
        <v>ANGOLO DEL PIRATA A.S.D.</v>
      </c>
      <c r="G18" s="90" t="str">
        <f>(Class!$H$14)</f>
        <v>UISP</v>
      </c>
    </row>
    <row r="19" spans="1:7">
      <c r="A19" s="7">
        <f>(Class!$A$15)</f>
        <v>37</v>
      </c>
      <c r="B19" s="7">
        <f>(Class!$B$15)</f>
        <v>13</v>
      </c>
      <c r="C19" s="7">
        <f>(Class!$D$15)</f>
        <v>39</v>
      </c>
      <c r="D19" s="16" t="str">
        <f>(Class!$E$15)</f>
        <v>VITTORI MATTEO</v>
      </c>
      <c r="E19" s="7" t="str">
        <f>(Class!$F$15)</f>
        <v>ELITESP-M1</v>
      </c>
      <c r="F19" s="89" t="str">
        <f>(Class!$G$15)</f>
        <v>ANGOLO DEL PIRATA A.S.D.</v>
      </c>
      <c r="G19" s="90" t="str">
        <f>(Class!$H$15)</f>
        <v>UISP</v>
      </c>
    </row>
    <row r="20" spans="1:7">
      <c r="A20" s="7">
        <f>(Class!$A$16)</f>
        <v>38</v>
      </c>
      <c r="B20" s="7">
        <f>(Class!$B$16)</f>
        <v>14</v>
      </c>
      <c r="C20" s="7">
        <f>(Class!$D$16)</f>
        <v>11</v>
      </c>
      <c r="D20" s="16" t="str">
        <f>(Class!$E$16)</f>
        <v>NATALI LORENZO</v>
      </c>
      <c r="E20" s="7" t="str">
        <f>(Class!$F$16)</f>
        <v>ELITESP-M1</v>
      </c>
      <c r="F20" s="89" t="str">
        <f>(Class!$G$16)</f>
        <v>CICLO TEAM S.GINESE</v>
      </c>
      <c r="G20" s="90" t="str">
        <f>(Class!$H$16)</f>
        <v>UISP</v>
      </c>
    </row>
    <row r="21" spans="1:7">
      <c r="A21" s="7">
        <f>(Class!$A$17)</f>
        <v>40</v>
      </c>
      <c r="B21" s="7">
        <f>(Class!$B$17)</f>
        <v>15</v>
      </c>
      <c r="C21" s="7">
        <f>(Class!$D$17)</f>
        <v>6</v>
      </c>
      <c r="D21" s="16" t="str">
        <f>(Class!$E$17)</f>
        <v>FINOCCHI ALESSIO</v>
      </c>
      <c r="E21" s="7" t="str">
        <f>(Class!$F$17)</f>
        <v>ELITESP-M1</v>
      </c>
      <c r="F21" s="89" t="str">
        <f>(Class!$G$17)</f>
        <v>TEAM STEFAN</v>
      </c>
      <c r="G21" s="90" t="str">
        <f>(Class!$H$17)</f>
        <v>UISP</v>
      </c>
    </row>
    <row r="22" spans="1:7">
      <c r="A22" s="7">
        <f>(Class!$A$18)</f>
        <v>41</v>
      </c>
      <c r="B22" s="7">
        <f>(Class!$B$18)</f>
        <v>16</v>
      </c>
      <c r="C22" s="7">
        <f>(Class!$D$18)</f>
        <v>22</v>
      </c>
      <c r="D22" s="16" t="str">
        <f>(Class!$E$18)</f>
        <v>CARLESI FEDERICO</v>
      </c>
      <c r="E22" s="7" t="str">
        <f>(Class!$F$18)</f>
        <v>ELITESP-M1</v>
      </c>
      <c r="F22" s="89" t="str">
        <f>(Class!$G$18)</f>
        <v>AGLIANA CICLISMO U.S.D.</v>
      </c>
      <c r="G22" s="90" t="str">
        <f>(Class!$H$18)</f>
        <v>UISP</v>
      </c>
    </row>
    <row r="24" spans="1:7">
      <c r="A24" s="124" t="s">
        <v>822</v>
      </c>
      <c r="B24" s="124"/>
      <c r="C24" s="124"/>
      <c r="D24" s="124"/>
      <c r="E24" s="124"/>
      <c r="F24" s="124"/>
      <c r="G24" s="124"/>
    </row>
    <row r="25" spans="1:7">
      <c r="A25" s="7">
        <f>(Class!$A$19)</f>
        <v>1</v>
      </c>
      <c r="B25" s="7">
        <f>(Class!$B$19)</f>
        <v>1</v>
      </c>
      <c r="C25" s="7">
        <f>(Class!$D$19)</f>
        <v>95</v>
      </c>
      <c r="D25" s="16" t="str">
        <f>(Class!$E$19)</f>
        <v>AMERIGHI FABRIZIO</v>
      </c>
      <c r="E25" s="7" t="str">
        <f>(Class!$F$19)</f>
        <v>M2</v>
      </c>
      <c r="F25" s="89" t="str">
        <f>(Class!$G$19)</f>
        <v>A.S.D. IMOLA BIKE</v>
      </c>
      <c r="G25" s="90" t="str">
        <f>(Class!$H$19)</f>
        <v>UISP</v>
      </c>
    </row>
    <row r="26" spans="1:7">
      <c r="A26" s="7">
        <f>(Class!$A$20)</f>
        <v>3</v>
      </c>
      <c r="B26" s="7">
        <f>(Class!$B$20)</f>
        <v>2</v>
      </c>
      <c r="C26" s="7">
        <f>(Class!$D$20)</f>
        <v>87</v>
      </c>
      <c r="D26" s="16" t="str">
        <f>(Class!$E$20)</f>
        <v>ZENI STEFANO</v>
      </c>
      <c r="E26" s="7" t="str">
        <f>(Class!$F$20)</f>
        <v>M2</v>
      </c>
      <c r="F26" s="89" t="str">
        <f>(Class!$G$20)</f>
        <v>NEW M T BIKE TEAM 2001 ASD</v>
      </c>
      <c r="G26" s="90" t="str">
        <f>(Class!$H$20)</f>
        <v>UISP</v>
      </c>
    </row>
    <row r="27" spans="1:7">
      <c r="A27" s="7">
        <f>(Class!$A$21)</f>
        <v>6</v>
      </c>
      <c r="B27" s="7">
        <f>(Class!$B$21)</f>
        <v>3</v>
      </c>
      <c r="C27" s="7">
        <f>(Class!$D$21)</f>
        <v>102</v>
      </c>
      <c r="D27" s="16" t="str">
        <f>(Class!$E$21)</f>
        <v>SIGNORINI LORENZO</v>
      </c>
      <c r="E27" s="7" t="str">
        <f>(Class!$F$21)</f>
        <v>M2</v>
      </c>
      <c r="F27" s="89" t="str">
        <f>(Class!$G$21)</f>
        <v>ASD VIA ELISA</v>
      </c>
      <c r="G27" s="90" t="str">
        <f>(Class!$H$21)</f>
        <v>UISP</v>
      </c>
    </row>
    <row r="28" spans="1:7">
      <c r="A28" s="7">
        <f>(Class!$A$22)</f>
        <v>11</v>
      </c>
      <c r="B28" s="7">
        <f>(Class!$B$22)</f>
        <v>4</v>
      </c>
      <c r="C28" s="7">
        <f>(Class!$D$22)</f>
        <v>89</v>
      </c>
      <c r="D28" s="16" t="str">
        <f>(Class!$E$22)</f>
        <v>GINANNI EMANUELE</v>
      </c>
      <c r="E28" s="7" t="str">
        <f>(Class!$F$22)</f>
        <v>M2</v>
      </c>
      <c r="F28" s="89" t="str">
        <f>(Class!$G$22)</f>
        <v>AGLIANA CICLISMO U.S.D.</v>
      </c>
      <c r="G28" s="90" t="str">
        <f>(Class!$H$22)</f>
        <v>UISP</v>
      </c>
    </row>
    <row r="29" spans="1:7">
      <c r="A29" s="7">
        <f>(Class!$A$23)</f>
        <v>13</v>
      </c>
      <c r="B29" s="7">
        <f>(Class!$B$23)</f>
        <v>5</v>
      </c>
      <c r="C29" s="7">
        <f>(Class!$D$23)</f>
        <v>104</v>
      </c>
      <c r="D29" s="16" t="str">
        <f>(Class!$E$23)</f>
        <v>BIANCHI DAVIDE</v>
      </c>
      <c r="E29" s="7" t="str">
        <f>(Class!$F$23)</f>
        <v>M2</v>
      </c>
      <c r="F29" s="89" t="str">
        <f>(Class!$G$23)</f>
        <v>ASD VIA ELISA</v>
      </c>
      <c r="G29" s="90" t="str">
        <f>(Class!$H$23)</f>
        <v>UISP</v>
      </c>
    </row>
    <row r="30" spans="1:7">
      <c r="A30" s="7">
        <f>(Class!$A$24)</f>
        <v>19</v>
      </c>
      <c r="B30" s="7">
        <f>(Class!$B$24)</f>
        <v>6</v>
      </c>
      <c r="C30" s="7">
        <f>(Class!$D$24)</f>
        <v>109</v>
      </c>
      <c r="D30" s="16" t="str">
        <f>(Class!$E$24)</f>
        <v>BALDUCCI ERIK</v>
      </c>
      <c r="E30" s="7" t="str">
        <f>(Class!$F$24)</f>
        <v>M2</v>
      </c>
      <c r="F30" s="89" t="str">
        <f>(Class!$G$24)</f>
        <v>A.S.D. IMOLA BIKE</v>
      </c>
      <c r="G30" s="90" t="str">
        <f>(Class!$H$24)</f>
        <v>UISP</v>
      </c>
    </row>
    <row r="31" spans="1:7">
      <c r="A31" s="7">
        <f>(Class!$A$25)</f>
        <v>21</v>
      </c>
      <c r="B31" s="7">
        <f>(Class!$B$25)</f>
        <v>7</v>
      </c>
      <c r="C31" s="7">
        <f>(Class!$D$25)</f>
        <v>112</v>
      </c>
      <c r="D31" s="16" t="str">
        <f>(Class!$E$25)</f>
        <v>BASTIANI ALBERTO</v>
      </c>
      <c r="E31" s="7" t="str">
        <f>(Class!$F$25)</f>
        <v>M2</v>
      </c>
      <c r="F31" s="89" t="str">
        <f>(Class!$G$25)</f>
        <v>OLIMPIA CYCLING TEAM A.S.D.</v>
      </c>
      <c r="G31" s="90" t="str">
        <f>(Class!$H$25)</f>
        <v>ACSI</v>
      </c>
    </row>
    <row r="32" spans="1:7">
      <c r="A32" s="7">
        <f>(Class!$A$26)</f>
        <v>28</v>
      </c>
      <c r="B32" s="7">
        <f>(Class!$B$26)</f>
        <v>8</v>
      </c>
      <c r="C32" s="7">
        <f>(Class!$D$26)</f>
        <v>106</v>
      </c>
      <c r="D32" s="16" t="str">
        <f>(Class!$E$26)</f>
        <v>MENCHINI MATTEO</v>
      </c>
      <c r="E32" s="7" t="str">
        <f>(Class!$F$26)</f>
        <v>M2</v>
      </c>
      <c r="F32" s="89" t="str">
        <f>(Class!$G$26)</f>
        <v>ASD VIA ELISA</v>
      </c>
      <c r="G32" s="90" t="str">
        <f>(Class!$H$26)</f>
        <v>UISP</v>
      </c>
    </row>
    <row r="33" spans="1:7">
      <c r="A33" s="7">
        <f>(Class!$A$27)</f>
        <v>31</v>
      </c>
      <c r="B33" s="7">
        <f>(Class!$B$27)</f>
        <v>9</v>
      </c>
      <c r="C33" s="7">
        <f>(Class!$D$27)</f>
        <v>101</v>
      </c>
      <c r="D33" s="16" t="str">
        <f>(Class!$E$27)</f>
        <v>GIUNTOLI DIEGO ALEXANDER</v>
      </c>
      <c r="E33" s="7" t="str">
        <f>(Class!$F$27)</f>
        <v>M2</v>
      </c>
      <c r="F33" s="89" t="str">
        <f>(Class!$G$27)</f>
        <v>ASD VIA ELISA</v>
      </c>
      <c r="G33" s="90" t="str">
        <f>(Class!$H$27)</f>
        <v>UISP</v>
      </c>
    </row>
    <row r="34" spans="1:7">
      <c r="A34" s="7">
        <f>(Class!$A$28)</f>
        <v>36</v>
      </c>
      <c r="B34" s="7">
        <f>(Class!$B$28)</f>
        <v>10</v>
      </c>
      <c r="C34" s="7">
        <f>(Class!$D$28)</f>
        <v>86</v>
      </c>
      <c r="D34" s="16" t="str">
        <f>(Class!$E$28)</f>
        <v>BAMBI DAVIDE</v>
      </c>
      <c r="E34" s="7" t="str">
        <f>(Class!$F$28)</f>
        <v>M2</v>
      </c>
      <c r="F34" s="89" t="str">
        <f>(Class!$G$28)</f>
        <v>ONTRAINO GS</v>
      </c>
      <c r="G34" s="90" t="str">
        <f>(Class!$H$28)</f>
        <v>UISP</v>
      </c>
    </row>
    <row r="35" spans="1:7">
      <c r="A35" s="7">
        <f>(Class!$A$29)</f>
        <v>39</v>
      </c>
      <c r="B35" s="7">
        <f>(Class!$B$29)</f>
        <v>11</v>
      </c>
      <c r="C35" s="7">
        <f>(Class!$D$29)</f>
        <v>94</v>
      </c>
      <c r="D35" s="16" t="str">
        <f>(Class!$E$29)</f>
        <v>CIALDI DAVID</v>
      </c>
      <c r="E35" s="7" t="str">
        <f>(Class!$F$29)</f>
        <v>M2</v>
      </c>
      <c r="F35" s="89" t="str">
        <f>(Class!$G$29)</f>
        <v>A.S.D. QUARRATA BIKE</v>
      </c>
      <c r="G35" s="90" t="str">
        <f>(Class!$H$29)</f>
        <v>UISP</v>
      </c>
    </row>
    <row r="37" spans="1:7">
      <c r="A37" s="124" t="s">
        <v>823</v>
      </c>
      <c r="B37" s="124"/>
      <c r="C37" s="124"/>
      <c r="D37" s="124"/>
      <c r="E37" s="124"/>
      <c r="F37" s="124"/>
      <c r="G37" s="124"/>
    </row>
    <row r="38" spans="1:7">
      <c r="A38" s="7">
        <f>(Class!$A$30)</f>
        <v>9</v>
      </c>
      <c r="B38" s="7">
        <f>(Class!$B$30)</f>
        <v>1</v>
      </c>
      <c r="C38" s="7">
        <f>(Class!$D$30)</f>
        <v>191</v>
      </c>
      <c r="D38" s="16" t="str">
        <f>(Class!$E$30)</f>
        <v>LUISOTTO CRISTIAN</v>
      </c>
      <c r="E38" s="7" t="str">
        <f>(Class!$F$30)</f>
        <v>M3</v>
      </c>
      <c r="F38" s="89" t="str">
        <f>(Class!$G$30)</f>
        <v>SPEZZOTTO BIKE TEAM</v>
      </c>
      <c r="G38" s="90" t="str">
        <f>(Class!$H$30)</f>
        <v>FCI</v>
      </c>
    </row>
    <row r="39" spans="1:7">
      <c r="A39" s="7">
        <f>(Class!$A$31)</f>
        <v>10</v>
      </c>
      <c r="B39" s="7">
        <f>(Class!$B$31)</f>
        <v>2</v>
      </c>
      <c r="C39" s="7">
        <f>(Class!$D$31)</f>
        <v>184</v>
      </c>
      <c r="D39" s="16" t="str">
        <f>(Class!$E$31)</f>
        <v>TALIA SALVATORE</v>
      </c>
      <c r="E39" s="7" t="str">
        <f>(Class!$F$31)</f>
        <v>M3</v>
      </c>
      <c r="F39" s="89" t="str">
        <f>(Class!$G$31)</f>
        <v>ASD CICLI FALASCHI</v>
      </c>
      <c r="G39" s="90" t="str">
        <f>(Class!$H$31)</f>
        <v>UISP</v>
      </c>
    </row>
    <row r="40" spans="1:7">
      <c r="A40" s="7">
        <f>(Class!$A$32)</f>
        <v>14</v>
      </c>
      <c r="B40" s="7">
        <f>(Class!$B$32)</f>
        <v>3</v>
      </c>
      <c r="C40" s="7">
        <f>(Class!$D$32)</f>
        <v>332</v>
      </c>
      <c r="D40" s="16" t="str">
        <f>(Class!$E$32)</f>
        <v>CECCHI GABRIELE</v>
      </c>
      <c r="E40" s="7" t="str">
        <f>(Class!$F$32)</f>
        <v>M3</v>
      </c>
      <c r="F40" s="89" t="str">
        <f>(Class!$G$32)</f>
        <v>A.S.D. GENETIK CYCLING TEAM</v>
      </c>
      <c r="G40" s="90" t="str">
        <f>(Class!$H$32)</f>
        <v>ACSI</v>
      </c>
    </row>
    <row r="41" spans="1:7">
      <c r="A41" s="7">
        <f>(Class!$A$33)</f>
        <v>16</v>
      </c>
      <c r="B41" s="7">
        <f>(Class!$B$33)</f>
        <v>4</v>
      </c>
      <c r="C41" s="7">
        <f>(Class!$D$33)</f>
        <v>204</v>
      </c>
      <c r="D41" s="16" t="str">
        <f>(Class!$E$33)</f>
        <v>RUPA ARMANDO</v>
      </c>
      <c r="E41" s="7" t="str">
        <f>(Class!$F$33)</f>
        <v>M3</v>
      </c>
      <c r="F41" s="89" t="str">
        <f>(Class!$G$33)</f>
        <v>TEAM PROMOTECH</v>
      </c>
      <c r="G41" s="90" t="str">
        <f>(Class!$H$33)</f>
        <v>FCI</v>
      </c>
    </row>
    <row r="42" spans="1:7">
      <c r="A42" s="7">
        <f>(Class!$A$34)</f>
        <v>18</v>
      </c>
      <c r="B42" s="7">
        <f>(Class!$B$34)</f>
        <v>5</v>
      </c>
      <c r="C42" s="7">
        <f>(Class!$D$34)</f>
        <v>183</v>
      </c>
      <c r="D42" s="16" t="str">
        <f>(Class!$E$34)</f>
        <v>LAZZERONI MICHELE</v>
      </c>
      <c r="E42" s="7" t="str">
        <f>(Class!$F$34)</f>
        <v>M3</v>
      </c>
      <c r="F42" s="89" t="str">
        <f>(Class!$G$34)</f>
        <v>A. S. DIL. TEAM CICLOWATT</v>
      </c>
      <c r="G42" s="90" t="str">
        <f>(Class!$H$34)</f>
        <v>UISP</v>
      </c>
    </row>
    <row r="43" spans="1:7">
      <c r="A43" s="7">
        <f>(Class!$A$35)</f>
        <v>20</v>
      </c>
      <c r="B43" s="7">
        <f>(Class!$B$35)</f>
        <v>6</v>
      </c>
      <c r="C43" s="7">
        <f>(Class!$D$35)</f>
        <v>195</v>
      </c>
      <c r="D43" s="16" t="str">
        <f>(Class!$E$35)</f>
        <v>VIGNINI YURI</v>
      </c>
      <c r="E43" s="7" t="str">
        <f>(Class!$F$35)</f>
        <v>M3</v>
      </c>
      <c r="F43" s="89" t="str">
        <f>(Class!$G$35)</f>
        <v>NEW M T BIKE TEAM 2001 ASD</v>
      </c>
      <c r="G43" s="90" t="str">
        <f>(Class!$H$35)</f>
        <v>UISP</v>
      </c>
    </row>
    <row r="44" spans="1:7">
      <c r="A44" s="7">
        <f>(Class!$A$36)</f>
        <v>24</v>
      </c>
      <c r="B44" s="7">
        <f>(Class!$B$36)</f>
        <v>7</v>
      </c>
      <c r="C44" s="7">
        <f>(Class!$D$36)</f>
        <v>190</v>
      </c>
      <c r="D44" s="16" t="str">
        <f>(Class!$E$36)</f>
        <v>PELOSIN DAVIDE</v>
      </c>
      <c r="E44" s="7" t="str">
        <f>(Class!$F$36)</f>
        <v>M3</v>
      </c>
      <c r="F44" s="89" t="str">
        <f>(Class!$G$36)</f>
        <v>FONTANABUONA CYCLING ACADEMY</v>
      </c>
      <c r="G44" s="90" t="str">
        <f>(Class!$H$36)</f>
        <v>FCI</v>
      </c>
    </row>
    <row r="45" spans="1:7">
      <c r="A45" s="7">
        <f>(Class!$A$37)</f>
        <v>30</v>
      </c>
      <c r="B45" s="7">
        <f>(Class!$B$37)</f>
        <v>8</v>
      </c>
      <c r="C45" s="7">
        <f>(Class!$D$37)</f>
        <v>189</v>
      </c>
      <c r="D45" s="16" t="str">
        <f>(Class!$E$37)</f>
        <v>LISI ALESSIO</v>
      </c>
      <c r="E45" s="7" t="str">
        <f>(Class!$F$37)</f>
        <v>M3</v>
      </c>
      <c r="F45" s="89" t="str">
        <f>(Class!$G$37)</f>
        <v>NEW M T BIKE TEAM 2001 ASD</v>
      </c>
      <c r="G45" s="90" t="str">
        <f>(Class!$H$37)</f>
        <v>UISP</v>
      </c>
    </row>
    <row r="46" spans="1:7">
      <c r="A46" s="7">
        <f>(Class!$A$38)</f>
        <v>32</v>
      </c>
      <c r="B46" s="7">
        <f>(Class!$B$38)</f>
        <v>9</v>
      </c>
      <c r="C46" s="7">
        <f>(Class!$D$38)</f>
        <v>207</v>
      </c>
      <c r="D46" s="16" t="str">
        <f>(Class!$E$38)</f>
        <v>PESI SIMONE</v>
      </c>
      <c r="E46" s="7" t="str">
        <f>(Class!$F$38)</f>
        <v>M3</v>
      </c>
      <c r="F46" s="89" t="str">
        <f>(Class!$G$38)</f>
        <v>HEART ON BIKE</v>
      </c>
      <c r="G46" s="90" t="str">
        <f>(Class!$H$38)</f>
        <v>UISP</v>
      </c>
    </row>
    <row r="48" spans="1:7">
      <c r="A48" s="124" t="s">
        <v>824</v>
      </c>
      <c r="B48" s="124"/>
      <c r="C48" s="124"/>
      <c r="D48" s="124"/>
      <c r="E48" s="124"/>
      <c r="F48" s="124"/>
      <c r="G48" s="124"/>
    </row>
    <row r="49" spans="1:7">
      <c r="A49" s="7">
        <f>(Class!$A$39)</f>
        <v>8</v>
      </c>
      <c r="B49" s="7">
        <f>(Class!$B$39)</f>
        <v>1</v>
      </c>
      <c r="C49" s="7">
        <f>(Class!$D$39)</f>
        <v>305</v>
      </c>
      <c r="D49" s="16" t="str">
        <f>(Class!$E$39)</f>
        <v>MORI WALTER</v>
      </c>
      <c r="E49" s="7" t="str">
        <f>(Class!$F$39)</f>
        <v>M4</v>
      </c>
      <c r="F49" s="89" t="str">
        <f>(Class!$G$39)</f>
        <v>ONTRAINO GS</v>
      </c>
      <c r="G49" s="90" t="str">
        <f>(Class!$H$39)</f>
        <v>UISP</v>
      </c>
    </row>
    <row r="50" spans="1:7">
      <c r="A50" s="7">
        <f>(Class!$A$40)</f>
        <v>12</v>
      </c>
      <c r="B50" s="7">
        <f>(Class!$B$40)</f>
        <v>2</v>
      </c>
      <c r="C50" s="7">
        <f>(Class!$D$40)</f>
        <v>303</v>
      </c>
      <c r="D50" s="16" t="str">
        <f>(Class!$E$40)</f>
        <v>COLONNA FEDERICO</v>
      </c>
      <c r="E50" s="7" t="str">
        <f>(Class!$F$40)</f>
        <v>M4</v>
      </c>
      <c r="F50" s="89" t="str">
        <f>(Class!$G$40)</f>
        <v>ASD CICLI FALASCHI</v>
      </c>
      <c r="G50" s="90" t="str">
        <f>(Class!$H$40)</f>
        <v>UISP</v>
      </c>
    </row>
    <row r="51" spans="1:7">
      <c r="A51" s="7">
        <f>(Class!$A$41)</f>
        <v>15</v>
      </c>
      <c r="B51" s="7">
        <f>(Class!$B$41)</f>
        <v>3</v>
      </c>
      <c r="C51" s="7">
        <f>(Class!$D$41)</f>
        <v>316</v>
      </c>
      <c r="D51" s="16" t="str">
        <f>(Class!$E$41)</f>
        <v>VINCI DAVID</v>
      </c>
      <c r="E51" s="7" t="str">
        <f>(Class!$F$41)</f>
        <v>M4</v>
      </c>
      <c r="F51" s="89" t="str">
        <f>(Class!$G$41)</f>
        <v>OLIMPIA CYCLING TEAM ASD</v>
      </c>
      <c r="G51" s="90" t="str">
        <f>(Class!$H$41)</f>
        <v>ACSI</v>
      </c>
    </row>
    <row r="52" spans="1:7">
      <c r="A52" s="7">
        <f>(Class!$A$42)</f>
        <v>22</v>
      </c>
      <c r="B52" s="7">
        <f>(Class!$B$42)</f>
        <v>4</v>
      </c>
      <c r="C52" s="7">
        <f>(Class!$D$42)</f>
        <v>322</v>
      </c>
      <c r="D52" s="16" t="str">
        <f>(Class!$E$42)</f>
        <v>ROSSI MASSIMO</v>
      </c>
      <c r="E52" s="7" t="str">
        <f>(Class!$F$42)</f>
        <v>M4</v>
      </c>
      <c r="F52" s="89" t="str">
        <f>(Class!$G$42)</f>
        <v>A.C CAPANNOLESE</v>
      </c>
      <c r="G52" s="90" t="str">
        <f>(Class!$H$42)</f>
        <v>UISP</v>
      </c>
    </row>
    <row r="53" spans="1:7">
      <c r="A53" s="7">
        <f>(Class!$A$43)</f>
        <v>34</v>
      </c>
      <c r="B53" s="7">
        <f>(Class!$B$43)</f>
        <v>5</v>
      </c>
      <c r="C53" s="7">
        <f>(Class!$D$43)</f>
        <v>328</v>
      </c>
      <c r="D53" s="16" t="str">
        <f>(Class!$E$43)</f>
        <v>GORGA GIANNI</v>
      </c>
      <c r="E53" s="7" t="str">
        <f>(Class!$F$43)</f>
        <v>M4</v>
      </c>
      <c r="F53" s="89" t="str">
        <f>(Class!$G$43)</f>
        <v>AROMITALIA BASSO BIKES</v>
      </c>
      <c r="G53" s="90" t="str">
        <f>(Class!$H$43)</f>
        <v>FCI</v>
      </c>
    </row>
    <row r="55" spans="1:7">
      <c r="A55" s="124" t="s">
        <v>825</v>
      </c>
      <c r="B55" s="124"/>
      <c r="C55" s="124"/>
      <c r="D55" s="124"/>
      <c r="E55" s="124"/>
      <c r="F55" s="124"/>
      <c r="G55" s="124"/>
    </row>
    <row r="56" spans="1:7">
      <c r="A56" s="7">
        <f>(Class!$A$44)</f>
        <v>42</v>
      </c>
      <c r="B56" s="7">
        <f>(Class!$B$44)</f>
        <v>1</v>
      </c>
      <c r="C56" s="7">
        <f>(Class!$D$44)</f>
        <v>249</v>
      </c>
      <c r="D56" s="16" t="str">
        <f>(Class!$E$44)</f>
        <v>MARCHETTI STEFANO</v>
      </c>
      <c r="E56" s="7" t="str">
        <f>(Class!$F$44)</f>
        <v>M5</v>
      </c>
      <c r="F56" s="89" t="str">
        <f>(Class!$G$44)</f>
        <v>GARF.NA TEAM CICLI MORI</v>
      </c>
      <c r="G56" s="90" t="str">
        <f>(Class!$H$44)</f>
        <v>UISP</v>
      </c>
    </row>
    <row r="57" spans="1:7">
      <c r="A57" s="7">
        <f>(Class!$A$45)</f>
        <v>43</v>
      </c>
      <c r="B57" s="7">
        <f>(Class!$B$45)</f>
        <v>2</v>
      </c>
      <c r="C57" s="7">
        <f>(Class!$D$45)</f>
        <v>262</v>
      </c>
      <c r="D57" s="16" t="str">
        <f>(Class!$E$45)</f>
        <v>RIGIROZZO VINCENZO</v>
      </c>
      <c r="E57" s="7" t="str">
        <f>(Class!$F$45)</f>
        <v>M5</v>
      </c>
      <c r="F57" s="89" t="str">
        <f>(Class!$G$45)</f>
        <v>ONTRAINO GS</v>
      </c>
      <c r="G57" s="90" t="str">
        <f>(Class!$H$45)</f>
        <v>UISP</v>
      </c>
    </row>
    <row r="58" spans="1:7">
      <c r="A58" s="7">
        <f>(Class!$A$46)</f>
        <v>44</v>
      </c>
      <c r="B58" s="7">
        <f>(Class!$B$46)</f>
        <v>3</v>
      </c>
      <c r="C58" s="7">
        <f>(Class!$D$46)</f>
        <v>217</v>
      </c>
      <c r="D58" s="16" t="str">
        <f>(Class!$E$46)</f>
        <v>FERRARI LORENZO</v>
      </c>
      <c r="E58" s="7" t="str">
        <f>(Class!$F$46)</f>
        <v>M5</v>
      </c>
      <c r="F58" s="89" t="str">
        <f>(Class!$G$46)</f>
        <v>DIPA FALASCA</v>
      </c>
      <c r="G58" s="90" t="str">
        <f>(Class!$H$46)</f>
        <v>UISP</v>
      </c>
    </row>
    <row r="59" spans="1:7">
      <c r="A59" s="7">
        <f>(Class!$A$47)</f>
        <v>46</v>
      </c>
      <c r="B59" s="7">
        <f>(Class!$B$47)</f>
        <v>4</v>
      </c>
      <c r="C59" s="7">
        <f>(Class!$D$47)</f>
        <v>231</v>
      </c>
      <c r="D59" s="16" t="str">
        <f>(Class!$E$47)</f>
        <v>SALVINI ALEANDRO</v>
      </c>
      <c r="E59" s="7" t="str">
        <f>(Class!$F$47)</f>
        <v>M5</v>
      </c>
      <c r="F59" s="89" t="str">
        <f>(Class!$G$47)</f>
        <v>TBR CERTALDO</v>
      </c>
      <c r="G59" s="90" t="str">
        <f>(Class!$H$47)</f>
        <v>UISP</v>
      </c>
    </row>
    <row r="60" spans="1:7">
      <c r="A60" s="7">
        <f>(Class!$A$48)</f>
        <v>47</v>
      </c>
      <c r="B60" s="7">
        <f>(Class!$B$48)</f>
        <v>5</v>
      </c>
      <c r="C60" s="7">
        <f>(Class!$D$48)</f>
        <v>218</v>
      </c>
      <c r="D60" s="16" t="str">
        <f>(Class!$E$48)</f>
        <v>BIASCI SIMONE</v>
      </c>
      <c r="E60" s="7" t="str">
        <f>(Class!$F$48)</f>
        <v>M5</v>
      </c>
      <c r="F60" s="89" t="str">
        <f>(Class!$G$48)</f>
        <v>INKOSPORT TEAM</v>
      </c>
      <c r="G60" s="90" t="str">
        <f>(Class!$H$48)</f>
        <v>UISP</v>
      </c>
    </row>
    <row r="61" spans="1:7">
      <c r="A61" s="7">
        <f>(Class!$A$49)</f>
        <v>48</v>
      </c>
      <c r="B61" s="7">
        <f>(Class!$B$49)</f>
        <v>6</v>
      </c>
      <c r="C61" s="7">
        <f>(Class!$D$49)</f>
        <v>275</v>
      </c>
      <c r="D61" s="16" t="str">
        <f>(Class!$E$49)</f>
        <v>TARDUCCI ROBERTO</v>
      </c>
      <c r="E61" s="7" t="str">
        <f>(Class!$F$49)</f>
        <v>M5</v>
      </c>
      <c r="F61" s="89" t="str">
        <f>(Class!$G$49)</f>
        <v>INKOSPORT TEAM</v>
      </c>
      <c r="G61" s="90" t="str">
        <f>(Class!$H$49)</f>
        <v>UISP</v>
      </c>
    </row>
    <row r="62" spans="1:7">
      <c r="A62" s="7">
        <f>(Class!$A$50)</f>
        <v>49</v>
      </c>
      <c r="B62" s="7">
        <f>(Class!$B$50)</f>
        <v>7</v>
      </c>
      <c r="C62" s="7">
        <f>(Class!$D$50)</f>
        <v>215</v>
      </c>
      <c r="D62" s="16" t="str">
        <f>(Class!$E$50)</f>
        <v>MACCHIAROLI DANIELE</v>
      </c>
      <c r="E62" s="7" t="str">
        <f>(Class!$F$50)</f>
        <v>M5</v>
      </c>
      <c r="F62" s="89" t="str">
        <f>(Class!$G$50)</f>
        <v>GRUPPO SPORTIVO EMICICLI</v>
      </c>
      <c r="G62" s="90" t="str">
        <f>(Class!$H$50)</f>
        <v>UISP</v>
      </c>
    </row>
    <row r="63" spans="1:7">
      <c r="A63" s="7">
        <f>(Class!$A$51)</f>
        <v>55</v>
      </c>
      <c r="B63" s="7">
        <f>(Class!$B$51)</f>
        <v>8</v>
      </c>
      <c r="C63" s="7">
        <f>(Class!$D$51)</f>
        <v>221</v>
      </c>
      <c r="D63" s="16" t="str">
        <f>(Class!$E$51)</f>
        <v>LAMBERTI ALBERTO</v>
      </c>
      <c r="E63" s="7" t="str">
        <f>(Class!$F$51)</f>
        <v>M5</v>
      </c>
      <c r="F63" s="89" t="str">
        <f>(Class!$G$51)</f>
        <v>TEAM VALLONE CA</v>
      </c>
      <c r="G63" s="90" t="str">
        <f>(Class!$H$51)</f>
        <v>UISP</v>
      </c>
    </row>
    <row r="64" spans="1:7">
      <c r="A64" s="7">
        <f>(Class!$A$52)</f>
        <v>57</v>
      </c>
      <c r="B64" s="7">
        <f>(Class!$B$52)</f>
        <v>9</v>
      </c>
      <c r="C64" s="7">
        <f>(Class!$D$52)</f>
        <v>257</v>
      </c>
      <c r="D64" s="16" t="str">
        <f>(Class!$E$52)</f>
        <v>SISMA FULVIO</v>
      </c>
      <c r="E64" s="7" t="str">
        <f>(Class!$F$52)</f>
        <v>M5</v>
      </c>
      <c r="F64" s="89" t="str">
        <f>(Class!$G$52)</f>
        <v>ASD VIA ELISA</v>
      </c>
      <c r="G64" s="90" t="str">
        <f>(Class!$H$52)</f>
        <v>UISP</v>
      </c>
    </row>
    <row r="65" spans="1:7">
      <c r="A65" s="7">
        <f>(Class!$A$53)</f>
        <v>59</v>
      </c>
      <c r="B65" s="7">
        <f>(Class!$B$53)</f>
        <v>10</v>
      </c>
      <c r="C65" s="7">
        <f>(Class!$D$53)</f>
        <v>272</v>
      </c>
      <c r="D65" s="16" t="str">
        <f>(Class!$E$53)</f>
        <v xml:space="preserve">LUPPICCHINI ROBERTO </v>
      </c>
      <c r="E65" s="7" t="str">
        <f>(Class!$F$53)</f>
        <v>M5</v>
      </c>
      <c r="F65" s="89">
        <f>(Class!$G$53)</f>
        <v>0</v>
      </c>
      <c r="G65" s="90">
        <f>(Class!$H$53)</f>
        <v>0</v>
      </c>
    </row>
    <row r="66" spans="1:7">
      <c r="A66" s="7">
        <f>(Class!$A$54)</f>
        <v>61</v>
      </c>
      <c r="B66" s="7">
        <f>(Class!$B$54)</f>
        <v>11</v>
      </c>
      <c r="C66" s="7">
        <f>(Class!$D$54)</f>
        <v>212</v>
      </c>
      <c r="D66" s="16" t="str">
        <f>(Class!$E$54)</f>
        <v>POLI DAVIDE</v>
      </c>
      <c r="E66" s="7" t="str">
        <f>(Class!$F$54)</f>
        <v>M5</v>
      </c>
      <c r="F66" s="89" t="str">
        <f>(Class!$G$54)</f>
        <v>ASD LA BELLE EQUIPE</v>
      </c>
      <c r="G66" s="90" t="str">
        <f>(Class!$H$54)</f>
        <v>UISP</v>
      </c>
    </row>
    <row r="67" spans="1:7">
      <c r="A67" s="7">
        <f>(Class!$A$55)</f>
        <v>63</v>
      </c>
      <c r="B67" s="7">
        <f>(Class!$B$55)</f>
        <v>12</v>
      </c>
      <c r="C67" s="7">
        <f>(Class!$D$55)</f>
        <v>220</v>
      </c>
      <c r="D67" s="16" t="str">
        <f>(Class!$E$55)</f>
        <v>CRISTIANI MASSIMO</v>
      </c>
      <c r="E67" s="7" t="str">
        <f>(Class!$F$55)</f>
        <v>M5</v>
      </c>
      <c r="F67" s="89" t="str">
        <f>(Class!$G$55)</f>
        <v>A.S.D. TEAM MTB PRATO</v>
      </c>
      <c r="G67" s="90" t="str">
        <f>(Class!$H$55)</f>
        <v>UISP</v>
      </c>
    </row>
    <row r="68" spans="1:7">
      <c r="A68" s="7">
        <f>(Class!$A$56)</f>
        <v>67</v>
      </c>
      <c r="B68" s="7">
        <f>(Class!$B$56)</f>
        <v>13</v>
      </c>
      <c r="C68" s="7">
        <f>(Class!$D$56)</f>
        <v>277</v>
      </c>
      <c r="D68" s="16" t="str">
        <f>(Class!$E$56)</f>
        <v>MARINI MASSIMO</v>
      </c>
      <c r="E68" s="7" t="str">
        <f>(Class!$F$56)</f>
        <v>M5</v>
      </c>
      <c r="F68" s="89" t="str">
        <f>(Class!$G$56)</f>
        <v>POLISPORTIVA STAGGIA 53038</v>
      </c>
      <c r="G68" s="90" t="str">
        <f>(Class!$H$56)</f>
        <v>UISP</v>
      </c>
    </row>
    <row r="69" spans="1:7">
      <c r="A69" s="7">
        <f>(Class!$A$57)</f>
        <v>69</v>
      </c>
      <c r="B69" s="7">
        <f>(Class!$B$57)</f>
        <v>14</v>
      </c>
      <c r="C69" s="7">
        <f>(Class!$D$57)</f>
        <v>214</v>
      </c>
      <c r="D69" s="16" t="str">
        <f>(Class!$E$57)</f>
        <v>ZACCARIA MAURIZIO</v>
      </c>
      <c r="E69" s="7" t="str">
        <f>(Class!$F$57)</f>
        <v>M5</v>
      </c>
      <c r="F69" s="89" t="str">
        <f>(Class!$G$57)</f>
        <v>GC BG BIKE SOLIERA A.S.D.</v>
      </c>
      <c r="G69" s="90" t="str">
        <f>(Class!$H$57)</f>
        <v>UCI</v>
      </c>
    </row>
    <row r="70" spans="1:7">
      <c r="A70" s="7">
        <f>(Class!$A$58)</f>
        <v>73</v>
      </c>
      <c r="B70" s="7">
        <f>(Class!$B$58)</f>
        <v>15</v>
      </c>
      <c r="C70" s="7">
        <f>(Class!$D$58)</f>
        <v>216</v>
      </c>
      <c r="D70" s="16" t="str">
        <f>(Class!$E$58)</f>
        <v>BONAMICI GIANNI</v>
      </c>
      <c r="E70" s="7" t="str">
        <f>(Class!$F$58)</f>
        <v>M5</v>
      </c>
      <c r="F70" s="89" t="str">
        <f>(Class!$G$58)</f>
        <v>GRUPPO SPORTIVO EMICICLI</v>
      </c>
      <c r="G70" s="90" t="str">
        <f>(Class!$H$58)</f>
        <v>UISP</v>
      </c>
    </row>
    <row r="71" spans="1:7">
      <c r="A71" s="7">
        <f>(Class!$A$59)</f>
        <v>74</v>
      </c>
      <c r="B71" s="7">
        <f>(Class!$B$59)</f>
        <v>16</v>
      </c>
      <c r="C71" s="7">
        <f>(Class!$D$59)</f>
        <v>261</v>
      </c>
      <c r="D71" s="16" t="str">
        <f>(Class!$E$59)</f>
        <v>MATTEUCCI CARLO</v>
      </c>
      <c r="E71" s="7" t="str">
        <f>(Class!$F$59)</f>
        <v>M5</v>
      </c>
      <c r="F71" s="89" t="str">
        <f>(Class!$G$59)</f>
        <v>ONTRAINO GS</v>
      </c>
      <c r="G71" s="90" t="str">
        <f>(Class!$H$59)</f>
        <v>UISP</v>
      </c>
    </row>
    <row r="72" spans="1:7">
      <c r="A72" s="7">
        <f>(Class!$A$60)</f>
        <v>77</v>
      </c>
      <c r="B72" s="7">
        <f>(Class!$B$60)</f>
        <v>17</v>
      </c>
      <c r="C72" s="7">
        <f>(Class!$D$60)</f>
        <v>222</v>
      </c>
      <c r="D72" s="16" t="str">
        <f>(Class!$E$60)</f>
        <v>FORNER ALESSANDRO</v>
      </c>
      <c r="E72" s="7" t="str">
        <f>(Class!$F$60)</f>
        <v>M5</v>
      </c>
      <c r="F72" s="89" t="str">
        <f>(Class!$G$60)</f>
        <v>HEART ON BIKE</v>
      </c>
      <c r="G72" s="90" t="str">
        <f>(Class!$H$60)</f>
        <v>UISP</v>
      </c>
    </row>
    <row r="73" spans="1:7">
      <c r="A73" s="7">
        <f>(Class!$A$61)</f>
        <v>78</v>
      </c>
      <c r="B73" s="7">
        <f>(Class!$B$61)</f>
        <v>18</v>
      </c>
      <c r="C73" s="7">
        <f>(Class!$D$61)</f>
        <v>253</v>
      </c>
      <c r="D73" s="16" t="str">
        <f>(Class!$E$61)</f>
        <v>MACCIONI ENRICO</v>
      </c>
      <c r="E73" s="7" t="str">
        <f>(Class!$F$61)</f>
        <v>M5</v>
      </c>
      <c r="F73" s="89" t="str">
        <f>(Class!$G$61)</f>
        <v>ASD VIA ELISA</v>
      </c>
      <c r="G73" s="90" t="str">
        <f>(Class!$H$61)</f>
        <v>UISP</v>
      </c>
    </row>
    <row r="74" spans="1:7">
      <c r="A74" s="7">
        <f>(Class!$A$62)</f>
        <v>79</v>
      </c>
      <c r="B74" s="7">
        <f>(Class!$B$62)</f>
        <v>19</v>
      </c>
      <c r="C74" s="7">
        <f>(Class!$D$62)</f>
        <v>256</v>
      </c>
      <c r="D74" s="16" t="str">
        <f>(Class!$E$62)</f>
        <v>PARLANTI LUCIANO</v>
      </c>
      <c r="E74" s="7" t="str">
        <f>(Class!$F$62)</f>
        <v>M5</v>
      </c>
      <c r="F74" s="89" t="str">
        <f>(Class!$G$62)</f>
        <v>ASD VIA ELISA</v>
      </c>
      <c r="G74" s="90" t="str">
        <f>(Class!$H$62)</f>
        <v>UISP</v>
      </c>
    </row>
    <row r="75" spans="1:7">
      <c r="A75" s="7">
        <f>(Class!$A$63)</f>
        <v>80</v>
      </c>
      <c r="B75" s="7">
        <f>(Class!$B$63)</f>
        <v>20</v>
      </c>
      <c r="C75" s="7">
        <f>(Class!$D$63)</f>
        <v>230</v>
      </c>
      <c r="D75" s="16" t="str">
        <f>(Class!$E$63)</f>
        <v>LOMBARDI SERGIO</v>
      </c>
      <c r="E75" s="7" t="str">
        <f>(Class!$F$63)</f>
        <v>M5</v>
      </c>
      <c r="F75" s="89" t="str">
        <f>(Class!$G$63)</f>
        <v>TEAM STEFAN</v>
      </c>
      <c r="G75" s="90" t="str">
        <f>(Class!$H$63)</f>
        <v>UISP</v>
      </c>
    </row>
    <row r="76" spans="1:7">
      <c r="A76" s="7">
        <f>(Class!$A$64)</f>
        <v>81</v>
      </c>
      <c r="B76" s="7">
        <f>(Class!$B$64)</f>
        <v>21</v>
      </c>
      <c r="C76" s="7">
        <f>(Class!$D$64)</f>
        <v>242</v>
      </c>
      <c r="D76" s="16" t="str">
        <f>(Class!$E$64)</f>
        <v>GENTILI LUCA</v>
      </c>
      <c r="E76" s="7" t="str">
        <f>(Class!$F$64)</f>
        <v>M5</v>
      </c>
      <c r="F76" s="89" t="str">
        <f>(Class!$G$64)</f>
        <v>A.S.D. FREE BIKERS PEDALE FOLLONICHESE</v>
      </c>
      <c r="G76" s="90" t="str">
        <f>(Class!$H$64)</f>
        <v>UISP</v>
      </c>
    </row>
    <row r="77" spans="1:7">
      <c r="A77" s="7">
        <f>(Class!$A$65)</f>
        <v>83</v>
      </c>
      <c r="B77" s="7">
        <f>(Class!$B$65)</f>
        <v>22</v>
      </c>
      <c r="C77" s="7">
        <f>(Class!$D$65)</f>
        <v>244</v>
      </c>
      <c r="D77" s="16" t="str">
        <f>(Class!$E$65)</f>
        <v>SBRANA FEDERICO</v>
      </c>
      <c r="E77" s="7" t="str">
        <f>(Class!$F$65)</f>
        <v>M5</v>
      </c>
      <c r="F77" s="89" t="str">
        <f>(Class!$G$65)</f>
        <v>TEAM STEFAN</v>
      </c>
      <c r="G77" s="90" t="str">
        <f>(Class!$H$65)</f>
        <v>UISP</v>
      </c>
    </row>
    <row r="78" spans="1:7">
      <c r="A78" s="7">
        <f>(Class!$A$66)</f>
        <v>84</v>
      </c>
      <c r="B78" s="7">
        <f>(Class!$B$66)</f>
        <v>23</v>
      </c>
      <c r="C78" s="7">
        <f>(Class!$D$66)</f>
        <v>264</v>
      </c>
      <c r="D78" s="16" t="str">
        <f>(Class!$E$66)</f>
        <v>MARTINI MARCO</v>
      </c>
      <c r="E78" s="7" t="str">
        <f>(Class!$F$66)</f>
        <v>M5</v>
      </c>
      <c r="F78" s="89" t="str">
        <f>(Class!$G$66)</f>
        <v>VITAM-IN CYCLING TEAM ASD</v>
      </c>
      <c r="G78" s="90" t="str">
        <f>(Class!$H$66)</f>
        <v>UISP</v>
      </c>
    </row>
    <row r="80" spans="1:7">
      <c r="A80" s="124" t="s">
        <v>826</v>
      </c>
      <c r="B80" s="124"/>
      <c r="C80" s="124"/>
      <c r="D80" s="124"/>
      <c r="E80" s="124"/>
      <c r="F80" s="124"/>
      <c r="G80" s="124"/>
    </row>
    <row r="81" spans="1:7">
      <c r="A81" s="7">
        <f>(Class!$A$67)</f>
        <v>45</v>
      </c>
      <c r="B81" s="7">
        <f>(Class!$B$67)</f>
        <v>1</v>
      </c>
      <c r="C81" s="7">
        <f>(Class!$D$67)</f>
        <v>346</v>
      </c>
      <c r="D81" s="16" t="str">
        <f>(Class!$E$67)</f>
        <v>SPAMPANI ALESSANDRO</v>
      </c>
      <c r="E81" s="7" t="str">
        <f>(Class!$F$67)</f>
        <v>M6</v>
      </c>
      <c r="F81" s="89">
        <f>(Class!$G$67)</f>
        <v>0</v>
      </c>
      <c r="G81" s="90" t="str">
        <f>(Class!$H$67)</f>
        <v>ASI</v>
      </c>
    </row>
    <row r="82" spans="1:7">
      <c r="A82" s="7">
        <f>(Class!$A$68)</f>
        <v>50</v>
      </c>
      <c r="B82" s="7">
        <f>(Class!$B$68)</f>
        <v>2</v>
      </c>
      <c r="C82" s="7">
        <f>(Class!$D$68)</f>
        <v>362</v>
      </c>
      <c r="D82" s="16" t="str">
        <f>(Class!$E$68)</f>
        <v>TROSINO FRANCO</v>
      </c>
      <c r="E82" s="7" t="str">
        <f>(Class!$F$68)</f>
        <v>M6</v>
      </c>
      <c r="F82" s="89" t="str">
        <f>(Class!$G$68)</f>
        <v>GARF.NA TEAM CICLI MORI</v>
      </c>
      <c r="G82" s="90" t="str">
        <f>(Class!$H$68)</f>
        <v>UISP</v>
      </c>
    </row>
    <row r="83" spans="1:7">
      <c r="A83" s="7">
        <f>(Class!$A$69)</f>
        <v>56</v>
      </c>
      <c r="B83" s="7">
        <f>(Class!$B$69)</f>
        <v>3</v>
      </c>
      <c r="C83" s="7">
        <f>(Class!$D$69)</f>
        <v>369</v>
      </c>
      <c r="D83" s="16" t="str">
        <f>(Class!$E$69)</f>
        <v>ZOPPI MARCO</v>
      </c>
      <c r="E83" s="7" t="str">
        <f>(Class!$F$69)</f>
        <v>M6</v>
      </c>
      <c r="F83" s="89" t="str">
        <f>(Class!$G$69)</f>
        <v>ASD VIA ELISA</v>
      </c>
      <c r="G83" s="90" t="str">
        <f>(Class!$H$69)</f>
        <v>UISP</v>
      </c>
    </row>
    <row r="84" spans="1:7">
      <c r="A84" s="7">
        <f>(Class!$A$70)</f>
        <v>58</v>
      </c>
      <c r="B84" s="7">
        <f>(Class!$B$70)</f>
        <v>4</v>
      </c>
      <c r="C84" s="7">
        <f>(Class!$D$70)</f>
        <v>350</v>
      </c>
      <c r="D84" s="16" t="str">
        <f>(Class!$E$70)</f>
        <v>FORMIGLI NICOLA</v>
      </c>
      <c r="E84" s="7" t="str">
        <f>(Class!$F$70)</f>
        <v>M6</v>
      </c>
      <c r="F84" s="89" t="str">
        <f>(Class!$G$70)</f>
        <v>NEW M T BIKE TEAM 2001 ASD</v>
      </c>
      <c r="G84" s="90" t="str">
        <f>(Class!$H$70)</f>
        <v>UISP</v>
      </c>
    </row>
    <row r="85" spans="1:7">
      <c r="A85" s="7">
        <f>(Class!$A$71)</f>
        <v>62</v>
      </c>
      <c r="B85" s="7">
        <f>(Class!$B$71)</f>
        <v>5</v>
      </c>
      <c r="C85" s="7">
        <f>(Class!$D$71)</f>
        <v>367</v>
      </c>
      <c r="D85" s="16" t="str">
        <f>(Class!$E$71)</f>
        <v>PIRONE RICCARDO</v>
      </c>
      <c r="E85" s="7" t="str">
        <f>(Class!$F$71)</f>
        <v>M6</v>
      </c>
      <c r="F85" s="89" t="str">
        <f>(Class!$G$71)</f>
        <v>ASD CICLI FALASCHI</v>
      </c>
      <c r="G85" s="90" t="str">
        <f>(Class!$H$71)</f>
        <v>UISP</v>
      </c>
    </row>
    <row r="86" spans="1:7">
      <c r="A86" s="7">
        <f>(Class!$A$72)</f>
        <v>64</v>
      </c>
      <c r="B86" s="7">
        <f>(Class!$B$72)</f>
        <v>6</v>
      </c>
      <c r="C86" s="7">
        <f>(Class!$D$72)</f>
        <v>373</v>
      </c>
      <c r="D86" s="16" t="str">
        <f>(Class!$E$72)</f>
        <v>ALIBRANDO FORTUNATO</v>
      </c>
      <c r="E86" s="7" t="str">
        <f>(Class!$F$72)</f>
        <v>M6</v>
      </c>
      <c r="F86" s="89" t="str">
        <f>(Class!$G$72)</f>
        <v>GC BG BIKE SOLIERA A.S.D.</v>
      </c>
      <c r="G86" s="90" t="str">
        <f>(Class!$H$72)</f>
        <v>UCI</v>
      </c>
    </row>
    <row r="87" spans="1:7">
      <c r="A87" s="7">
        <f>(Class!$A$73)</f>
        <v>65</v>
      </c>
      <c r="B87" s="7">
        <f>(Class!$B$73)</f>
        <v>7</v>
      </c>
      <c r="C87" s="7">
        <f>(Class!$D$73)</f>
        <v>378</v>
      </c>
      <c r="D87" s="16" t="str">
        <f>(Class!$E$73)</f>
        <v>PIATTELLI ROBERTO</v>
      </c>
      <c r="E87" s="7" t="str">
        <f>(Class!$F$73)</f>
        <v>M6</v>
      </c>
      <c r="F87" s="89" t="str">
        <f>(Class!$G$73)</f>
        <v>A.S.D. CICLISTICA SENESE</v>
      </c>
      <c r="G87" s="90" t="str">
        <f>(Class!$H$73)</f>
        <v>UCI</v>
      </c>
    </row>
    <row r="88" spans="1:7">
      <c r="A88" s="7">
        <f>(Class!$A$74)</f>
        <v>66</v>
      </c>
      <c r="B88" s="7">
        <f>(Class!$B$74)</f>
        <v>8</v>
      </c>
      <c r="C88" s="7">
        <f>(Class!$D$74)</f>
        <v>340</v>
      </c>
      <c r="D88" s="16" t="str">
        <f>(Class!$E$74)</f>
        <v>ALDROVANDI FRANCESCO</v>
      </c>
      <c r="E88" s="7" t="str">
        <f>(Class!$F$74)</f>
        <v>M6</v>
      </c>
      <c r="F88" s="89">
        <f>(Class!$G$74)</f>
        <v>0</v>
      </c>
      <c r="G88" s="90" t="str">
        <f>(Class!$H$74)</f>
        <v>FCI</v>
      </c>
    </row>
    <row r="89" spans="1:7">
      <c r="A89" s="7">
        <f>(Class!$A$75)</f>
        <v>68</v>
      </c>
      <c r="B89" s="7">
        <f>(Class!$B$75)</f>
        <v>9</v>
      </c>
      <c r="C89" s="7">
        <f>(Class!$D$75)</f>
        <v>345</v>
      </c>
      <c r="D89" s="16" t="str">
        <f>(Class!$E$75)</f>
        <v>FORNARI ANDREA</v>
      </c>
      <c r="E89" s="7" t="str">
        <f>(Class!$F$75)</f>
        <v>M6</v>
      </c>
      <c r="F89" s="89">
        <f>(Class!$G$75)</f>
        <v>0</v>
      </c>
      <c r="G89" s="90" t="str">
        <f>(Class!$H$75)</f>
        <v>ACSI</v>
      </c>
    </row>
    <row r="90" spans="1:7">
      <c r="A90" s="7">
        <f>(Class!$A$76)</f>
        <v>70</v>
      </c>
      <c r="B90" s="7">
        <f>(Class!$B$76)</f>
        <v>10</v>
      </c>
      <c r="C90" s="7">
        <f>(Class!$D$76)</f>
        <v>372</v>
      </c>
      <c r="D90" s="16" t="str">
        <f>(Class!$E$76)</f>
        <v>ALLORI DAVID</v>
      </c>
      <c r="E90" s="7" t="str">
        <f>(Class!$F$76)</f>
        <v>M6</v>
      </c>
      <c r="F90" s="89" t="str">
        <f>(Class!$G$76)</f>
        <v>BIKEOFTIME ASD</v>
      </c>
      <c r="G90" s="90" t="str">
        <f>(Class!$H$76)</f>
        <v>UISP</v>
      </c>
    </row>
    <row r="91" spans="1:7">
      <c r="A91" s="7">
        <f>(Class!$A$77)</f>
        <v>71</v>
      </c>
      <c r="B91" s="7">
        <f>(Class!$B$77)</f>
        <v>11</v>
      </c>
      <c r="C91" s="7">
        <f>(Class!$D$77)</f>
        <v>375</v>
      </c>
      <c r="D91" s="16" t="str">
        <f>(Class!$E$77)</f>
        <v>MAZZONI CRISTIANO</v>
      </c>
      <c r="E91" s="7" t="str">
        <f>(Class!$F$77)</f>
        <v>M6</v>
      </c>
      <c r="F91" s="89" t="str">
        <f>(Class!$G$77)</f>
        <v>A.S.D. CICLI TADDEI</v>
      </c>
      <c r="G91" s="90" t="str">
        <f>(Class!$H$77)</f>
        <v>UCI</v>
      </c>
    </row>
    <row r="92" spans="1:7">
      <c r="A92" s="7">
        <f>(Class!$A$78)</f>
        <v>72</v>
      </c>
      <c r="B92" s="7">
        <f>(Class!$B$78)</f>
        <v>12</v>
      </c>
      <c r="C92" s="7">
        <f>(Class!$D$78)</f>
        <v>365</v>
      </c>
      <c r="D92" s="16" t="str">
        <f>(Class!$E$78)</f>
        <v>BERNI MASSIMO</v>
      </c>
      <c r="E92" s="7" t="str">
        <f>(Class!$F$78)</f>
        <v>M6</v>
      </c>
      <c r="F92" s="89" t="str">
        <f>(Class!$G$78)</f>
        <v>GARF.NA TEAM CICLI MORI</v>
      </c>
      <c r="G92" s="90" t="str">
        <f>(Class!$H$78)</f>
        <v>UISP</v>
      </c>
    </row>
    <row r="93" spans="1:7">
      <c r="A93" s="7">
        <f>(Class!$A$79)</f>
        <v>75</v>
      </c>
      <c r="B93" s="7">
        <f>(Class!$B$79)</f>
        <v>13</v>
      </c>
      <c r="C93" s="7">
        <f>(Class!$D$79)</f>
        <v>342</v>
      </c>
      <c r="D93" s="16" t="str">
        <f>(Class!$E$79)</f>
        <v>BURCHIETTI ENRICO</v>
      </c>
      <c r="E93" s="7" t="str">
        <f>(Class!$F$79)</f>
        <v>M6</v>
      </c>
      <c r="F93" s="89" t="str">
        <f>(Class!$G$79)</f>
        <v>TEAM STEFAN</v>
      </c>
      <c r="G93" s="90" t="str">
        <f>(Class!$H$79)</f>
        <v>UISP</v>
      </c>
    </row>
    <row r="94" spans="1:7">
      <c r="A94" s="7">
        <f>(Class!$A$80)</f>
        <v>76</v>
      </c>
      <c r="B94" s="7">
        <f>(Class!$B$80)</f>
        <v>14</v>
      </c>
      <c r="C94" s="7">
        <f>(Class!$D$80)</f>
        <v>347</v>
      </c>
      <c r="D94" s="16" t="str">
        <f>(Class!$E$80)</f>
        <v>GUARINI GABRIELE</v>
      </c>
      <c r="E94" s="7" t="str">
        <f>(Class!$F$80)</f>
        <v>M6</v>
      </c>
      <c r="F94" s="89" t="str">
        <f>(Class!$G$80)</f>
        <v>A.S.D. PEDALE BIANCAZZURRO</v>
      </c>
      <c r="G94" s="90" t="str">
        <f>(Class!$H$80)</f>
        <v>UISP</v>
      </c>
    </row>
    <row r="95" spans="1:7">
      <c r="A95" s="7">
        <f>(Class!$A$81)</f>
        <v>82</v>
      </c>
      <c r="B95" s="7">
        <f>(Class!$B$81)</f>
        <v>15</v>
      </c>
      <c r="C95" s="7">
        <f>(Class!$D$81)</f>
        <v>360</v>
      </c>
      <c r="D95" s="16" t="str">
        <f>(Class!$E$81)</f>
        <v>ROSSETTI CLAUDIO</v>
      </c>
      <c r="E95" s="7" t="str">
        <f>(Class!$F$81)</f>
        <v>M6</v>
      </c>
      <c r="F95" s="89" t="str">
        <f>(Class!$G$81)</f>
        <v>ONTRAINO GS</v>
      </c>
      <c r="G95" s="90" t="str">
        <f>(Class!$H$81)</f>
        <v>UISP</v>
      </c>
    </row>
    <row r="96" spans="1:7">
      <c r="A96" s="7">
        <f>(Class!$A$82)</f>
        <v>86</v>
      </c>
      <c r="B96" s="7">
        <f>(Class!$B$82)</f>
        <v>16</v>
      </c>
      <c r="C96" s="7">
        <f>(Class!$D$82)</f>
        <v>371</v>
      </c>
      <c r="D96" s="16" t="str">
        <f>(Class!$E$82)</f>
        <v>BELLUCCI MARSILIO</v>
      </c>
      <c r="E96" s="7" t="str">
        <f>(Class!$F$82)</f>
        <v>M6</v>
      </c>
      <c r="F96" s="89" t="str">
        <f>(Class!$G$82)</f>
        <v>RACING TEAM FANELLI</v>
      </c>
      <c r="G96" s="90" t="str">
        <f>(Class!$H$82)</f>
        <v>UCI</v>
      </c>
    </row>
    <row r="98" spans="1:7">
      <c r="A98" s="124" t="s">
        <v>827</v>
      </c>
      <c r="B98" s="124"/>
      <c r="C98" s="124"/>
      <c r="D98" s="124"/>
      <c r="E98" s="124"/>
      <c r="F98" s="124"/>
      <c r="G98" s="124"/>
    </row>
    <row r="99" spans="1:7">
      <c r="A99" s="7">
        <f>(Class!$A$83)</f>
        <v>51</v>
      </c>
      <c r="B99" s="7">
        <f>(Class!$B$83)</f>
        <v>1</v>
      </c>
      <c r="C99" s="7">
        <f>(Class!$D$83)</f>
        <v>402</v>
      </c>
      <c r="D99" s="16" t="str">
        <f>(Class!$E$83)</f>
        <v>CASAGRANDE ADRIANO</v>
      </c>
      <c r="E99" s="7" t="str">
        <f>(Class!$F$83)</f>
        <v>M7-M8</v>
      </c>
      <c r="F99" s="89" t="str">
        <f>(Class!$G$83)</f>
        <v>TEAM STEFAN</v>
      </c>
      <c r="G99" s="90" t="str">
        <f>(Class!$H$83)</f>
        <v>UISP</v>
      </c>
    </row>
    <row r="100" spans="1:7">
      <c r="A100" s="7">
        <f>(Class!$A$84)</f>
        <v>52</v>
      </c>
      <c r="B100" s="7">
        <f>(Class!$B$84)</f>
        <v>2</v>
      </c>
      <c r="C100" s="7">
        <f>(Class!$D$84)</f>
        <v>404</v>
      </c>
      <c r="D100" s="16" t="str">
        <f>(Class!$E$84)</f>
        <v>BENSI FRANCO</v>
      </c>
      <c r="E100" s="7" t="str">
        <f>(Class!$F$84)</f>
        <v>M7-M8</v>
      </c>
      <c r="F100" s="89" t="str">
        <f>(Class!$G$84)</f>
        <v>TEAM STEFAN</v>
      </c>
      <c r="G100" s="90" t="str">
        <f>(Class!$H$84)</f>
        <v>UISP</v>
      </c>
    </row>
    <row r="101" spans="1:7">
      <c r="A101" s="7">
        <f>(Class!$A$85)</f>
        <v>53</v>
      </c>
      <c r="B101" s="7">
        <f>(Class!$B$85)</f>
        <v>3</v>
      </c>
      <c r="C101" s="7">
        <f>(Class!$D$85)</f>
        <v>412</v>
      </c>
      <c r="D101" s="16" t="str">
        <f>(Class!$E$85)</f>
        <v>BARSOTTI ALBERTO</v>
      </c>
      <c r="E101" s="7" t="str">
        <f>(Class!$F$85)</f>
        <v>M7-M8</v>
      </c>
      <c r="F101" s="89" t="str">
        <f>(Class!$G$85)</f>
        <v>CICLI PUCCINELLI</v>
      </c>
      <c r="G101" s="90" t="str">
        <f>(Class!$H$85)</f>
        <v>UISP</v>
      </c>
    </row>
    <row r="102" spans="1:7">
      <c r="A102" s="7">
        <f>(Class!$A$86)</f>
        <v>54</v>
      </c>
      <c r="B102" s="7">
        <f>(Class!$B$86)</f>
        <v>4</v>
      </c>
      <c r="C102" s="7">
        <f>(Class!$D$86)</f>
        <v>411</v>
      </c>
      <c r="D102" s="16" t="str">
        <f>(Class!$E$86)</f>
        <v>SOTTILI MASSIMO</v>
      </c>
      <c r="E102" s="7" t="str">
        <f>(Class!$F$86)</f>
        <v>M7-M8</v>
      </c>
      <c r="F102" s="89" t="str">
        <f>(Class!$G$86)</f>
        <v>ANGOLO DEL PIRATA A.S.D.</v>
      </c>
      <c r="G102" s="90" t="str">
        <f>(Class!$H$86)</f>
        <v>UISP</v>
      </c>
    </row>
    <row r="103" spans="1:7">
      <c r="A103" s="7">
        <f>(Class!$A$87)</f>
        <v>60</v>
      </c>
      <c r="B103" s="7">
        <f>(Class!$B$87)</f>
        <v>5</v>
      </c>
      <c r="C103" s="7">
        <f>(Class!$D$87)</f>
        <v>416</v>
      </c>
      <c r="D103" s="16" t="str">
        <f>(Class!$E$87)</f>
        <v>PANCONI ANDREA</v>
      </c>
      <c r="E103" s="7" t="str">
        <f>(Class!$F$87)</f>
        <v>M7-M8</v>
      </c>
      <c r="F103" s="89" t="str">
        <f>(Class!$G$87)</f>
        <v>AGLIANA CICLISMO U.S.D.</v>
      </c>
      <c r="G103" s="90" t="str">
        <f>(Class!$H$87)</f>
        <v>UISP</v>
      </c>
    </row>
    <row r="104" spans="1:7">
      <c r="A104" s="7">
        <f>(Class!$A$88)</f>
        <v>87</v>
      </c>
      <c r="B104" s="7">
        <f>(Class!$B$88)</f>
        <v>6</v>
      </c>
      <c r="C104" s="7">
        <f>(Class!$D$88)</f>
        <v>407</v>
      </c>
      <c r="D104" s="16" t="str">
        <f>(Class!$E$88)</f>
        <v>IACOPONI GIANLUCA</v>
      </c>
      <c r="E104" s="7" t="str">
        <f>(Class!$F$88)</f>
        <v>M7-M8</v>
      </c>
      <c r="F104" s="89" t="str">
        <f>(Class!$G$88)</f>
        <v>ASD SPORTING CLUB ROSIGNANO M.MO</v>
      </c>
      <c r="G104" s="90" t="str">
        <f>(Class!$H$88)</f>
        <v>UISP</v>
      </c>
    </row>
    <row r="105" spans="1:7">
      <c r="A105" s="7">
        <f>(Class!$A$89)</f>
        <v>88</v>
      </c>
      <c r="B105" s="7">
        <f>(Class!$B$89)</f>
        <v>7</v>
      </c>
      <c r="C105" s="7">
        <f>(Class!$D$89)</f>
        <v>410</v>
      </c>
      <c r="D105" s="16" t="str">
        <f>(Class!$E$89)</f>
        <v>LENZI ALESSANDRO</v>
      </c>
      <c r="E105" s="7" t="str">
        <f>(Class!$F$89)</f>
        <v>M7-M8</v>
      </c>
      <c r="F105" s="89" t="str">
        <f>(Class!$G$89)</f>
        <v>NEW M T BIKE TEAM 2001 ASD</v>
      </c>
      <c r="G105" s="90" t="str">
        <f>(Class!$H$89)</f>
        <v>UISP</v>
      </c>
    </row>
    <row r="107" spans="1:7">
      <c r="A107" s="124" t="s">
        <v>828</v>
      </c>
      <c r="B107" s="124"/>
      <c r="C107" s="124"/>
      <c r="D107" s="124"/>
      <c r="E107" s="124"/>
      <c r="F107" s="124"/>
      <c r="G107" s="124"/>
    </row>
    <row r="108" spans="1:7">
      <c r="A108" s="7">
        <f>(Class!$A$90)</f>
        <v>85</v>
      </c>
      <c r="B108" s="7">
        <f>(Class!$B$90)</f>
        <v>1</v>
      </c>
      <c r="C108" s="7">
        <f>(Class!$D$90)</f>
        <v>451</v>
      </c>
      <c r="D108" s="16" t="str">
        <f>(Class!$E$90)</f>
        <v>VLASOVA NADEZDA</v>
      </c>
      <c r="E108" s="7" t="str">
        <f>(Class!$F$90)</f>
        <v>W</v>
      </c>
      <c r="F108" s="89" t="str">
        <f>(Class!$G$90)</f>
        <v>HEART ON BIKE</v>
      </c>
      <c r="G108" s="90" t="str">
        <f>(Class!$H$90)</f>
        <v>UISP</v>
      </c>
    </row>
    <row r="110" spans="1:7">
      <c r="B110" s="50" t="s">
        <v>45</v>
      </c>
    </row>
    <row r="111" spans="1:7">
      <c r="B111" s="50" t="s">
        <v>44</v>
      </c>
    </row>
  </sheetData>
  <mergeCells count="9">
    <mergeCell ref="A80:G80"/>
    <mergeCell ref="A98:G98"/>
    <mergeCell ref="A107:G107"/>
    <mergeCell ref="A4:G4"/>
    <mergeCell ref="A6:G6"/>
    <mergeCell ref="A24:G24"/>
    <mergeCell ref="A37:G37"/>
    <mergeCell ref="A48:G48"/>
    <mergeCell ref="A55:G55"/>
  </mergeCells>
  <printOptions horizontalCentered="1" gridLines="1"/>
  <pageMargins left="0" right="0" top="0" bottom="0" header="0" footer="0"/>
  <pageSetup paperSize="9" scale="99" fitToHeight="3" orientation="portrait" verticalDpi="4294967294" r:id="rId1"/>
  <headerFooter alignWithMargins="0"/>
  <drawing r:id="rId2"/>
</worksheet>
</file>

<file path=xl/worksheets/sheet12.xml><?xml version="1.0" encoding="utf-8"?>
<worksheet xmlns="http://schemas.openxmlformats.org/spreadsheetml/2006/main" xmlns:r="http://schemas.openxmlformats.org/officeDocument/2006/relationships">
  <sheetPr>
    <pageSetUpPr fitToPage="1"/>
  </sheetPr>
  <dimension ref="A1:H111"/>
  <sheetViews>
    <sheetView tabSelected="1" topLeftCell="A76" zoomScaleNormal="100" workbookViewId="0">
      <selection activeCell="H1" sqref="H1"/>
    </sheetView>
  </sheetViews>
  <sheetFormatPr defaultRowHeight="12.75"/>
  <cols>
    <col min="1" max="2" width="4.85546875" style="50" bestFit="1" customWidth="1"/>
    <col min="3" max="3" width="4.42578125" style="50" bestFit="1" customWidth="1"/>
    <col min="4" max="4" width="27.85546875" style="50" bestFit="1" customWidth="1"/>
    <col min="5" max="5" width="11.7109375" style="50" bestFit="1" customWidth="1"/>
    <col min="6" max="6" width="43.42578125" style="50" bestFit="1" customWidth="1"/>
    <col min="7" max="7" width="5.42578125" style="50" bestFit="1" customWidth="1"/>
    <col min="8" max="16384" width="9.140625" style="50"/>
  </cols>
  <sheetData>
    <row r="1" spans="1:8" s="71" customFormat="1" ht="57" customHeight="1"/>
    <row r="2" spans="1:8" ht="14.1" customHeight="1"/>
    <row r="3" spans="1:8" ht="14.1" customHeight="1"/>
    <row r="4" spans="1:8" ht="15">
      <c r="A4" s="125" t="s">
        <v>53</v>
      </c>
      <c r="B4" s="125"/>
      <c r="C4" s="125"/>
      <c r="D4" s="125"/>
      <c r="E4" s="125"/>
      <c r="F4" s="125"/>
      <c r="G4" s="125"/>
    </row>
    <row r="5" spans="1:8">
      <c r="A5" s="4" t="str">
        <f>Class!$A$2</f>
        <v>Ass</v>
      </c>
      <c r="B5" s="4" t="str">
        <f>Class!$B$2</f>
        <v>Pos</v>
      </c>
      <c r="C5" s="4" t="str">
        <f>Class!$D$2</f>
        <v>Dor</v>
      </c>
      <c r="D5" s="4" t="str">
        <f>Class!$E$2</f>
        <v>Nome</v>
      </c>
      <c r="E5" s="4" t="str">
        <f>Class!$F$2</f>
        <v>Cat</v>
      </c>
      <c r="F5" s="4" t="str">
        <f>Class!$G$2</f>
        <v>Società</v>
      </c>
      <c r="G5" s="4" t="str">
        <f>Class!$H$2</f>
        <v>Ente</v>
      </c>
      <c r="H5" s="4"/>
    </row>
    <row r="6" spans="1:8">
      <c r="A6" s="124" t="s">
        <v>830</v>
      </c>
      <c r="B6" s="124"/>
      <c r="C6" s="124"/>
      <c r="D6" s="124"/>
      <c r="E6" s="124"/>
      <c r="F6" s="124"/>
      <c r="G6" s="124"/>
    </row>
    <row r="7" spans="1:8">
      <c r="A7" s="7">
        <f>(Class!$A$3)</f>
        <v>2</v>
      </c>
      <c r="B7" s="7">
        <f>(Class!$B$3)</f>
        <v>1</v>
      </c>
      <c r="C7" s="7">
        <f>(Class!$D$3)</f>
        <v>23</v>
      </c>
      <c r="D7" s="16" t="str">
        <f>(Class!$E$3)</f>
        <v>DI PIERRO LUCA</v>
      </c>
      <c r="E7" s="7" t="str">
        <f>(Class!$F$3)</f>
        <v>ELITESP-M1</v>
      </c>
      <c r="F7" s="89" t="str">
        <f>(Class!$G$3)</f>
        <v>VITAM-IN CYCLING TEAM ASD</v>
      </c>
      <c r="G7" s="90" t="str">
        <f>(Class!$H$3)</f>
        <v>UISP</v>
      </c>
    </row>
    <row r="8" spans="1:8">
      <c r="A8" s="7">
        <f>(Class!$A$4)</f>
        <v>4</v>
      </c>
      <c r="B8" s="7">
        <f>(Class!$B$4)</f>
        <v>2</v>
      </c>
      <c r="C8" s="7">
        <f>(Class!$D$4)</f>
        <v>50</v>
      </c>
      <c r="D8" s="16" t="str">
        <f>(Class!$E$4)</f>
        <v>ALLORI MANUEL</v>
      </c>
      <c r="E8" s="7" t="str">
        <f>(Class!$F$4)</f>
        <v>ELITESP-M1</v>
      </c>
      <c r="F8" s="89" t="str">
        <f>(Class!$G$4)</f>
        <v>BIKEOFTIME</v>
      </c>
      <c r="G8" s="90">
        <f>(Class!$H$4)</f>
        <v>0</v>
      </c>
    </row>
    <row r="9" spans="1:8">
      <c r="A9" s="7">
        <f>(Class!$A$5)</f>
        <v>5</v>
      </c>
      <c r="B9" s="7">
        <f>(Class!$B$5)</f>
        <v>3</v>
      </c>
      <c r="C9" s="7">
        <f>(Class!$D$5)</f>
        <v>28</v>
      </c>
      <c r="D9" s="16" t="str">
        <f>(Class!$E$5)</f>
        <v>BENEFICATI LORENZO</v>
      </c>
      <c r="E9" s="7" t="str">
        <f>(Class!$F$5)</f>
        <v>ELITESP-M1</v>
      </c>
      <c r="F9" s="89" t="str">
        <f>(Class!$G$5)</f>
        <v>A.S.D. IMOLA BIKE</v>
      </c>
      <c r="G9" s="90" t="str">
        <f>(Class!$H$5)</f>
        <v>UISP</v>
      </c>
    </row>
    <row r="10" spans="1:8">
      <c r="A10" s="7">
        <f>(Class!$A$6)</f>
        <v>7</v>
      </c>
      <c r="B10" s="7">
        <f>(Class!$B$6)</f>
        <v>4</v>
      </c>
      <c r="C10" s="7">
        <f>(Class!$D$6)</f>
        <v>2</v>
      </c>
      <c r="D10" s="16" t="str">
        <f>(Class!$E$6)</f>
        <v>MATTEOLI ANDREA</v>
      </c>
      <c r="E10" s="7" t="str">
        <f>(Class!$F$6)</f>
        <v>ELITESP-M1</v>
      </c>
      <c r="F10" s="89" t="str">
        <f>(Class!$G$6)</f>
        <v>NEW M T BIKE TEAM 2001 ASD</v>
      </c>
      <c r="G10" s="90" t="str">
        <f>(Class!$H$6)</f>
        <v>UISP</v>
      </c>
    </row>
    <row r="11" spans="1:8">
      <c r="A11" s="7">
        <f>(Class!$A$7)</f>
        <v>17</v>
      </c>
      <c r="B11" s="7">
        <f>(Class!$B$7)</f>
        <v>5</v>
      </c>
      <c r="C11" s="7">
        <f>(Class!$D$7)</f>
        <v>37</v>
      </c>
      <c r="D11" s="16" t="str">
        <f>(Class!$E$7)</f>
        <v>FALSETTI DAVID</v>
      </c>
      <c r="E11" s="7" t="str">
        <f>(Class!$F$7)</f>
        <v>ELITESP-M1</v>
      </c>
      <c r="F11" s="89" t="str">
        <f>(Class!$G$7)</f>
        <v>DONKEY BIKE CLUB A.S.D.</v>
      </c>
      <c r="G11" s="90" t="str">
        <f>(Class!$H$7)</f>
        <v>UISP</v>
      </c>
    </row>
    <row r="12" spans="1:8">
      <c r="A12" s="7">
        <f>(Class!$A$8)</f>
        <v>23</v>
      </c>
      <c r="B12" s="7">
        <f>(Class!$B$8)</f>
        <v>6</v>
      </c>
      <c r="C12" s="7">
        <f>(Class!$D$8)</f>
        <v>30</v>
      </c>
      <c r="D12" s="16" t="str">
        <f>(Class!$E$8)</f>
        <v>FONTANELLI MATTEO</v>
      </c>
      <c r="E12" s="7" t="str">
        <f>(Class!$F$8)</f>
        <v>ELITESP-M1</v>
      </c>
      <c r="F12" s="89" t="str">
        <f>(Class!$G$8)</f>
        <v>A.S.D. IMOLA BIKE</v>
      </c>
      <c r="G12" s="90" t="str">
        <f>(Class!$H$8)</f>
        <v>UISP</v>
      </c>
    </row>
    <row r="13" spans="1:8">
      <c r="A13" s="7">
        <f>(Class!$A$9)</f>
        <v>25</v>
      </c>
      <c r="B13" s="7">
        <f>(Class!$B$9)</f>
        <v>7</v>
      </c>
      <c r="C13" s="7">
        <f>(Class!$D$9)</f>
        <v>12</v>
      </c>
      <c r="D13" s="16" t="str">
        <f>(Class!$E$9)</f>
        <v>DEMMA GIUSEPPE</v>
      </c>
      <c r="E13" s="7" t="str">
        <f>(Class!$F$9)</f>
        <v>ELITESP-M1</v>
      </c>
      <c r="F13" s="89" t="str">
        <f>(Class!$G$9)</f>
        <v>ASD CICLI FALASCHI</v>
      </c>
      <c r="G13" s="90" t="str">
        <f>(Class!$H$9)</f>
        <v>UISP</v>
      </c>
    </row>
    <row r="14" spans="1:8">
      <c r="A14" s="7">
        <f>(Class!$A$10)</f>
        <v>26</v>
      </c>
      <c r="B14" s="7">
        <f>(Class!$B$10)</f>
        <v>8</v>
      </c>
      <c r="C14" s="7">
        <f>(Class!$D$10)</f>
        <v>20</v>
      </c>
      <c r="D14" s="16" t="str">
        <f>(Class!$E$10)</f>
        <v>LONZI ENNIO</v>
      </c>
      <c r="E14" s="7" t="str">
        <f>(Class!$F$10)</f>
        <v>ELITESP-M1</v>
      </c>
      <c r="F14" s="89" t="str">
        <f>(Class!$G$10)</f>
        <v>ASD CICLI FALASCHI</v>
      </c>
      <c r="G14" s="90" t="str">
        <f>(Class!$H$10)</f>
        <v>UISP</v>
      </c>
    </row>
    <row r="15" spans="1:8">
      <c r="A15" s="7">
        <f>(Class!$A$11)</f>
        <v>27</v>
      </c>
      <c r="B15" s="7">
        <f>(Class!$B$11)</f>
        <v>9</v>
      </c>
      <c r="C15" s="7">
        <f>(Class!$D$11)</f>
        <v>38</v>
      </c>
      <c r="D15" s="16" t="str">
        <f>(Class!$E$11)</f>
        <v>GIGLIOLI ANDREA</v>
      </c>
      <c r="E15" s="7" t="str">
        <f>(Class!$F$11)</f>
        <v>ELITESP-M1</v>
      </c>
      <c r="F15" s="89" t="str">
        <f>(Class!$G$11)</f>
        <v>AS ALL SPORT</v>
      </c>
      <c r="G15" s="90">
        <f>(Class!$H$11)</f>
        <v>0</v>
      </c>
    </row>
    <row r="16" spans="1:8">
      <c r="A16" s="7">
        <f>(Class!$A$12)</f>
        <v>29</v>
      </c>
      <c r="B16" s="7">
        <f>(Class!$B$12)</f>
        <v>10</v>
      </c>
      <c r="C16" s="7">
        <f>(Class!$D$12)</f>
        <v>49</v>
      </c>
      <c r="D16" s="16" t="str">
        <f>(Class!$E$12)</f>
        <v>GREGORI JACOPO</v>
      </c>
      <c r="E16" s="7" t="str">
        <f>(Class!$F$12)</f>
        <v>ELITESP-M1</v>
      </c>
      <c r="F16" s="89" t="str">
        <f>(Class!$G$12)</f>
        <v>BIKEOFTIME</v>
      </c>
      <c r="G16" s="90" t="str">
        <f>(Class!$H$12)</f>
        <v>UISP</v>
      </c>
    </row>
    <row r="17" spans="1:7">
      <c r="A17" s="7">
        <f>(Class!$A$13)</f>
        <v>33</v>
      </c>
      <c r="B17" s="7">
        <f>(Class!$B$13)</f>
        <v>11</v>
      </c>
      <c r="C17" s="7">
        <f>(Class!$D$13)</f>
        <v>35</v>
      </c>
      <c r="D17" s="16" t="str">
        <f>(Class!$E$13)</f>
        <v>PELUSI LUCA</v>
      </c>
      <c r="E17" s="7" t="str">
        <f>(Class!$F$13)</f>
        <v>ELITESP-M1</v>
      </c>
      <c r="F17" s="89" t="str">
        <f>(Class!$G$13)</f>
        <v>AS ALL SPORT</v>
      </c>
      <c r="G17" s="90" t="str">
        <f>(Class!$H$13)</f>
        <v>UISP</v>
      </c>
    </row>
    <row r="18" spans="1:7">
      <c r="A18" s="7">
        <f>(Class!$A$14)</f>
        <v>35</v>
      </c>
      <c r="B18" s="7">
        <f>(Class!$B$14)</f>
        <v>12</v>
      </c>
      <c r="C18" s="7">
        <f>(Class!$D$14)</f>
        <v>40</v>
      </c>
      <c r="D18" s="16" t="str">
        <f>(Class!$E$14)</f>
        <v>VITTORI LORENZO</v>
      </c>
      <c r="E18" s="7" t="str">
        <f>(Class!$F$14)</f>
        <v>ELITESP-M1</v>
      </c>
      <c r="F18" s="89" t="str">
        <f>(Class!$G$14)</f>
        <v>ANGOLO DEL PIRATA A.S.D.</v>
      </c>
      <c r="G18" s="90" t="str">
        <f>(Class!$H$14)</f>
        <v>UISP</v>
      </c>
    </row>
    <row r="19" spans="1:7">
      <c r="A19" s="7">
        <f>(Class!$A$15)</f>
        <v>37</v>
      </c>
      <c r="B19" s="7">
        <f>(Class!$B$15)</f>
        <v>13</v>
      </c>
      <c r="C19" s="7">
        <f>(Class!$D$15)</f>
        <v>39</v>
      </c>
      <c r="D19" s="16" t="str">
        <f>(Class!$E$15)</f>
        <v>VITTORI MATTEO</v>
      </c>
      <c r="E19" s="7" t="str">
        <f>(Class!$F$15)</f>
        <v>ELITESP-M1</v>
      </c>
      <c r="F19" s="89" t="str">
        <f>(Class!$G$15)</f>
        <v>ANGOLO DEL PIRATA A.S.D.</v>
      </c>
      <c r="G19" s="90" t="str">
        <f>(Class!$H$15)</f>
        <v>UISP</v>
      </c>
    </row>
    <row r="20" spans="1:7">
      <c r="A20" s="7">
        <f>(Class!$A$16)</f>
        <v>38</v>
      </c>
      <c r="B20" s="7">
        <f>(Class!$B$16)</f>
        <v>14</v>
      </c>
      <c r="C20" s="7">
        <f>(Class!$D$16)</f>
        <v>11</v>
      </c>
      <c r="D20" s="16" t="str">
        <f>(Class!$E$16)</f>
        <v>NATALI LORENZO</v>
      </c>
      <c r="E20" s="7" t="str">
        <f>(Class!$F$16)</f>
        <v>ELITESP-M1</v>
      </c>
      <c r="F20" s="89" t="str">
        <f>(Class!$G$16)</f>
        <v>CICLO TEAM S.GINESE</v>
      </c>
      <c r="G20" s="90" t="str">
        <f>(Class!$H$16)</f>
        <v>UISP</v>
      </c>
    </row>
    <row r="21" spans="1:7">
      <c r="A21" s="7">
        <f>(Class!$A$17)</f>
        <v>40</v>
      </c>
      <c r="B21" s="7">
        <f>(Class!$B$17)</f>
        <v>15</v>
      </c>
      <c r="C21" s="7">
        <f>(Class!$D$17)</f>
        <v>6</v>
      </c>
      <c r="D21" s="16" t="str">
        <f>(Class!$E$17)</f>
        <v>FINOCCHI ALESSIO</v>
      </c>
      <c r="E21" s="7" t="str">
        <f>(Class!$F$17)</f>
        <v>ELITESP-M1</v>
      </c>
      <c r="F21" s="89" t="str">
        <f>(Class!$G$17)</f>
        <v>TEAM STEFAN</v>
      </c>
      <c r="G21" s="90" t="str">
        <f>(Class!$H$17)</f>
        <v>UISP</v>
      </c>
    </row>
    <row r="22" spans="1:7">
      <c r="A22" s="7">
        <f>(Class!$A$18)</f>
        <v>41</v>
      </c>
      <c r="B22" s="7">
        <f>(Class!$B$18)</f>
        <v>16</v>
      </c>
      <c r="C22" s="7">
        <f>(Class!$D$18)</f>
        <v>22</v>
      </c>
      <c r="D22" s="16" t="str">
        <f>(Class!$E$18)</f>
        <v>CARLESI FEDERICO</v>
      </c>
      <c r="E22" s="7" t="str">
        <f>(Class!$F$18)</f>
        <v>ELITESP-M1</v>
      </c>
      <c r="F22" s="89" t="str">
        <f>(Class!$G$18)</f>
        <v>AGLIANA CICLISMO U.S.D.</v>
      </c>
      <c r="G22" s="90" t="str">
        <f>(Class!$H$18)</f>
        <v>UISP</v>
      </c>
    </row>
    <row r="24" spans="1:7">
      <c r="A24" s="124" t="s">
        <v>822</v>
      </c>
      <c r="B24" s="124"/>
      <c r="C24" s="124"/>
      <c r="D24" s="124"/>
      <c r="E24" s="124"/>
      <c r="F24" s="124"/>
      <c r="G24" s="124"/>
    </row>
    <row r="25" spans="1:7">
      <c r="A25" s="7">
        <f>(Class!$A$19)</f>
        <v>1</v>
      </c>
      <c r="B25" s="7">
        <f>(Class!$B$19)</f>
        <v>1</v>
      </c>
      <c r="C25" s="7">
        <f>(Class!$D$19)</f>
        <v>95</v>
      </c>
      <c r="D25" s="16" t="str">
        <f>(Class!$E$19)</f>
        <v>AMERIGHI FABRIZIO</v>
      </c>
      <c r="E25" s="7" t="str">
        <f>(Class!$F$19)</f>
        <v>M2</v>
      </c>
      <c r="F25" s="89" t="str">
        <f>(Class!$G$19)</f>
        <v>A.S.D. IMOLA BIKE</v>
      </c>
      <c r="G25" s="90" t="str">
        <f>(Class!$H$19)</f>
        <v>UISP</v>
      </c>
    </row>
    <row r="26" spans="1:7">
      <c r="A26" s="7">
        <f>(Class!$A$20)</f>
        <v>3</v>
      </c>
      <c r="B26" s="7">
        <f>(Class!$B$20)</f>
        <v>2</v>
      </c>
      <c r="C26" s="7">
        <f>(Class!$D$20)</f>
        <v>87</v>
      </c>
      <c r="D26" s="16" t="str">
        <f>(Class!$E$20)</f>
        <v>ZENI STEFANO</v>
      </c>
      <c r="E26" s="7" t="str">
        <f>(Class!$F$20)</f>
        <v>M2</v>
      </c>
      <c r="F26" s="89" t="str">
        <f>(Class!$G$20)</f>
        <v>NEW M T BIKE TEAM 2001 ASD</v>
      </c>
      <c r="G26" s="90" t="str">
        <f>(Class!$H$20)</f>
        <v>UISP</v>
      </c>
    </row>
    <row r="27" spans="1:7">
      <c r="A27" s="7">
        <f>(Class!$A$21)</f>
        <v>6</v>
      </c>
      <c r="B27" s="7">
        <f>(Class!$B$21)</f>
        <v>3</v>
      </c>
      <c r="C27" s="7">
        <f>(Class!$D$21)</f>
        <v>102</v>
      </c>
      <c r="D27" s="16" t="str">
        <f>(Class!$E$21)</f>
        <v>SIGNORINI LORENZO</v>
      </c>
      <c r="E27" s="7" t="str">
        <f>(Class!$F$21)</f>
        <v>M2</v>
      </c>
      <c r="F27" s="89" t="str">
        <f>(Class!$G$21)</f>
        <v>ASD VIA ELISA</v>
      </c>
      <c r="G27" s="90" t="str">
        <f>(Class!$H$21)</f>
        <v>UISP</v>
      </c>
    </row>
    <row r="28" spans="1:7">
      <c r="A28" s="7">
        <f>(Class!$A$22)</f>
        <v>11</v>
      </c>
      <c r="B28" s="7">
        <f>(Class!$B$22)</f>
        <v>4</v>
      </c>
      <c r="C28" s="7">
        <f>(Class!$D$22)</f>
        <v>89</v>
      </c>
      <c r="D28" s="16" t="str">
        <f>(Class!$E$22)</f>
        <v>GINANNI EMANUELE</v>
      </c>
      <c r="E28" s="7" t="str">
        <f>(Class!$F$22)</f>
        <v>M2</v>
      </c>
      <c r="F28" s="89" t="str">
        <f>(Class!$G$22)</f>
        <v>AGLIANA CICLISMO U.S.D.</v>
      </c>
      <c r="G28" s="90" t="str">
        <f>(Class!$H$22)</f>
        <v>UISP</v>
      </c>
    </row>
    <row r="29" spans="1:7">
      <c r="A29" s="7">
        <f>(Class!$A$23)</f>
        <v>13</v>
      </c>
      <c r="B29" s="7">
        <f>(Class!$B$23)</f>
        <v>5</v>
      </c>
      <c r="C29" s="7">
        <f>(Class!$D$23)</f>
        <v>104</v>
      </c>
      <c r="D29" s="16" t="str">
        <f>(Class!$E$23)</f>
        <v>BIANCHI DAVIDE</v>
      </c>
      <c r="E29" s="7" t="str">
        <f>(Class!$F$23)</f>
        <v>M2</v>
      </c>
      <c r="F29" s="89" t="str">
        <f>(Class!$G$23)</f>
        <v>ASD VIA ELISA</v>
      </c>
      <c r="G29" s="90" t="str">
        <f>(Class!$H$23)</f>
        <v>UISP</v>
      </c>
    </row>
    <row r="30" spans="1:7">
      <c r="A30" s="7">
        <f>(Class!$A$24)</f>
        <v>19</v>
      </c>
      <c r="B30" s="7">
        <f>(Class!$B$24)</f>
        <v>6</v>
      </c>
      <c r="C30" s="7">
        <f>(Class!$D$24)</f>
        <v>109</v>
      </c>
      <c r="D30" s="16" t="str">
        <f>(Class!$E$24)</f>
        <v>BALDUCCI ERIK</v>
      </c>
      <c r="E30" s="7" t="str">
        <f>(Class!$F$24)</f>
        <v>M2</v>
      </c>
      <c r="F30" s="89" t="str">
        <f>(Class!$G$24)</f>
        <v>A.S.D. IMOLA BIKE</v>
      </c>
      <c r="G30" s="90" t="str">
        <f>(Class!$H$24)</f>
        <v>UISP</v>
      </c>
    </row>
    <row r="31" spans="1:7">
      <c r="A31" s="7">
        <f>(Class!$A$25)</f>
        <v>21</v>
      </c>
      <c r="B31" s="7">
        <f>(Class!$B$25)</f>
        <v>7</v>
      </c>
      <c r="C31" s="7">
        <f>(Class!$D$25)</f>
        <v>112</v>
      </c>
      <c r="D31" s="16" t="str">
        <f>(Class!$E$25)</f>
        <v>BASTIANI ALBERTO</v>
      </c>
      <c r="E31" s="7" t="str">
        <f>(Class!$F$25)</f>
        <v>M2</v>
      </c>
      <c r="F31" s="89" t="str">
        <f>(Class!$G$25)</f>
        <v>OLIMPIA CYCLING TEAM A.S.D.</v>
      </c>
      <c r="G31" s="90" t="str">
        <f>(Class!$H$25)</f>
        <v>ACSI</v>
      </c>
    </row>
    <row r="32" spans="1:7">
      <c r="A32" s="7">
        <f>(Class!$A$26)</f>
        <v>28</v>
      </c>
      <c r="B32" s="7">
        <f>(Class!$B$26)</f>
        <v>8</v>
      </c>
      <c r="C32" s="7">
        <f>(Class!$D$26)</f>
        <v>106</v>
      </c>
      <c r="D32" s="16" t="str">
        <f>(Class!$E$26)</f>
        <v>MENCHINI MATTEO</v>
      </c>
      <c r="E32" s="7" t="str">
        <f>(Class!$F$26)</f>
        <v>M2</v>
      </c>
      <c r="F32" s="89" t="str">
        <f>(Class!$G$26)</f>
        <v>ASD VIA ELISA</v>
      </c>
      <c r="G32" s="90" t="str">
        <f>(Class!$H$26)</f>
        <v>UISP</v>
      </c>
    </row>
    <row r="33" spans="1:7">
      <c r="A33" s="7">
        <f>(Class!$A$27)</f>
        <v>31</v>
      </c>
      <c r="B33" s="7">
        <f>(Class!$B$27)</f>
        <v>9</v>
      </c>
      <c r="C33" s="7">
        <f>(Class!$D$27)</f>
        <v>101</v>
      </c>
      <c r="D33" s="16" t="str">
        <f>(Class!$E$27)</f>
        <v>GIUNTOLI DIEGO ALEXANDER</v>
      </c>
      <c r="E33" s="7" t="str">
        <f>(Class!$F$27)</f>
        <v>M2</v>
      </c>
      <c r="F33" s="89" t="str">
        <f>(Class!$G$27)</f>
        <v>ASD VIA ELISA</v>
      </c>
      <c r="G33" s="90" t="str">
        <f>(Class!$H$27)</f>
        <v>UISP</v>
      </c>
    </row>
    <row r="34" spans="1:7">
      <c r="A34" s="7">
        <f>(Class!$A$28)</f>
        <v>36</v>
      </c>
      <c r="B34" s="7">
        <f>(Class!$B$28)</f>
        <v>10</v>
      </c>
      <c r="C34" s="7">
        <f>(Class!$D$28)</f>
        <v>86</v>
      </c>
      <c r="D34" s="16" t="str">
        <f>(Class!$E$28)</f>
        <v>BAMBI DAVIDE</v>
      </c>
      <c r="E34" s="7" t="str">
        <f>(Class!$F$28)</f>
        <v>M2</v>
      </c>
      <c r="F34" s="89" t="str">
        <f>(Class!$G$28)</f>
        <v>ONTRAINO GS</v>
      </c>
      <c r="G34" s="90" t="str">
        <f>(Class!$H$28)</f>
        <v>UISP</v>
      </c>
    </row>
    <row r="35" spans="1:7">
      <c r="A35" s="7">
        <f>(Class!$A$29)</f>
        <v>39</v>
      </c>
      <c r="B35" s="7">
        <f>(Class!$B$29)</f>
        <v>11</v>
      </c>
      <c r="C35" s="7">
        <f>(Class!$D$29)</f>
        <v>94</v>
      </c>
      <c r="D35" s="16" t="str">
        <f>(Class!$E$29)</f>
        <v>CIALDI DAVID</v>
      </c>
      <c r="E35" s="7" t="str">
        <f>(Class!$F$29)</f>
        <v>M2</v>
      </c>
      <c r="F35" s="89" t="str">
        <f>(Class!$G$29)</f>
        <v>A.S.D. QUARRATA BIKE</v>
      </c>
      <c r="G35" s="90" t="str">
        <f>(Class!$H$29)</f>
        <v>UISP</v>
      </c>
    </row>
    <row r="37" spans="1:7">
      <c r="A37" s="124" t="s">
        <v>823</v>
      </c>
      <c r="B37" s="124"/>
      <c r="C37" s="124"/>
      <c r="D37" s="124"/>
      <c r="E37" s="124"/>
      <c r="F37" s="124"/>
      <c r="G37" s="124"/>
    </row>
    <row r="38" spans="1:7">
      <c r="A38" s="7">
        <f>(Class!$A$30)</f>
        <v>9</v>
      </c>
      <c r="B38" s="7">
        <f>(Class!$B$30)</f>
        <v>1</v>
      </c>
      <c r="C38" s="7">
        <f>(Class!$D$30)</f>
        <v>191</v>
      </c>
      <c r="D38" s="16" t="str">
        <f>(Class!$E$30)</f>
        <v>LUISOTTO CRISTIAN</v>
      </c>
      <c r="E38" s="7" t="str">
        <f>(Class!$F$30)</f>
        <v>M3</v>
      </c>
      <c r="F38" s="89" t="str">
        <f>(Class!$G$30)</f>
        <v>SPEZZOTTO BIKE TEAM</v>
      </c>
      <c r="G38" s="90" t="str">
        <f>(Class!$H$30)</f>
        <v>FCI</v>
      </c>
    </row>
    <row r="39" spans="1:7">
      <c r="A39" s="7">
        <f>(Class!$A$31)</f>
        <v>10</v>
      </c>
      <c r="B39" s="7">
        <f>(Class!$B$31)</f>
        <v>2</v>
      </c>
      <c r="C39" s="7">
        <f>(Class!$D$31)</f>
        <v>184</v>
      </c>
      <c r="D39" s="16" t="str">
        <f>(Class!$E$31)</f>
        <v>TALIA SALVATORE</v>
      </c>
      <c r="E39" s="7" t="str">
        <f>(Class!$F$31)</f>
        <v>M3</v>
      </c>
      <c r="F39" s="89" t="str">
        <f>(Class!$G$31)</f>
        <v>ASD CICLI FALASCHI</v>
      </c>
      <c r="G39" s="90" t="str">
        <f>(Class!$H$31)</f>
        <v>UISP</v>
      </c>
    </row>
    <row r="40" spans="1:7">
      <c r="A40" s="7">
        <f>(Class!$A$32)</f>
        <v>14</v>
      </c>
      <c r="B40" s="7">
        <f>(Class!$B$32)</f>
        <v>3</v>
      </c>
      <c r="C40" s="7">
        <f>(Class!$D$32)</f>
        <v>332</v>
      </c>
      <c r="D40" s="16" t="str">
        <f>(Class!$E$32)</f>
        <v>CECCHI GABRIELE</v>
      </c>
      <c r="E40" s="7" t="str">
        <f>(Class!$F$32)</f>
        <v>M3</v>
      </c>
      <c r="F40" s="89" t="str">
        <f>(Class!$G$32)</f>
        <v>A.S.D. GENETIK CYCLING TEAM</v>
      </c>
      <c r="G40" s="90" t="str">
        <f>(Class!$H$32)</f>
        <v>ACSI</v>
      </c>
    </row>
    <row r="41" spans="1:7">
      <c r="A41" s="7">
        <f>(Class!$A$33)</f>
        <v>16</v>
      </c>
      <c r="B41" s="7">
        <f>(Class!$B$33)</f>
        <v>4</v>
      </c>
      <c r="C41" s="7">
        <f>(Class!$D$33)</f>
        <v>204</v>
      </c>
      <c r="D41" s="16" t="str">
        <f>(Class!$E$33)</f>
        <v>RUPA ARMANDO</v>
      </c>
      <c r="E41" s="7" t="str">
        <f>(Class!$F$33)</f>
        <v>M3</v>
      </c>
      <c r="F41" s="89" t="str">
        <f>(Class!$G$33)</f>
        <v>TEAM PROMOTECH</v>
      </c>
      <c r="G41" s="90" t="str">
        <f>(Class!$H$33)</f>
        <v>FCI</v>
      </c>
    </row>
    <row r="42" spans="1:7">
      <c r="A42" s="7">
        <f>(Class!$A$34)</f>
        <v>18</v>
      </c>
      <c r="B42" s="7">
        <f>(Class!$B$34)</f>
        <v>5</v>
      </c>
      <c r="C42" s="7">
        <f>(Class!$D$34)</f>
        <v>183</v>
      </c>
      <c r="D42" s="16" t="str">
        <f>(Class!$E$34)</f>
        <v>LAZZERONI MICHELE</v>
      </c>
      <c r="E42" s="7" t="str">
        <f>(Class!$F$34)</f>
        <v>M3</v>
      </c>
      <c r="F42" s="89" t="str">
        <f>(Class!$G$34)</f>
        <v>A. S. DIL. TEAM CICLOWATT</v>
      </c>
      <c r="G42" s="90" t="str">
        <f>(Class!$H$34)</f>
        <v>UISP</v>
      </c>
    </row>
    <row r="43" spans="1:7">
      <c r="A43" s="7">
        <f>(Class!$A$35)</f>
        <v>20</v>
      </c>
      <c r="B43" s="7">
        <f>(Class!$B$35)</f>
        <v>6</v>
      </c>
      <c r="C43" s="7">
        <f>(Class!$D$35)</f>
        <v>195</v>
      </c>
      <c r="D43" s="16" t="str">
        <f>(Class!$E$35)</f>
        <v>VIGNINI YURI</v>
      </c>
      <c r="E43" s="7" t="str">
        <f>(Class!$F$35)</f>
        <v>M3</v>
      </c>
      <c r="F43" s="89" t="str">
        <f>(Class!$G$35)</f>
        <v>NEW M T BIKE TEAM 2001 ASD</v>
      </c>
      <c r="G43" s="90" t="str">
        <f>(Class!$H$35)</f>
        <v>UISP</v>
      </c>
    </row>
    <row r="44" spans="1:7">
      <c r="A44" s="7">
        <f>(Class!$A$36)</f>
        <v>24</v>
      </c>
      <c r="B44" s="7">
        <f>(Class!$B$36)</f>
        <v>7</v>
      </c>
      <c r="C44" s="7">
        <f>(Class!$D$36)</f>
        <v>190</v>
      </c>
      <c r="D44" s="16" t="str">
        <f>(Class!$E$36)</f>
        <v>PELOSIN DAVIDE</v>
      </c>
      <c r="E44" s="7" t="str">
        <f>(Class!$F$36)</f>
        <v>M3</v>
      </c>
      <c r="F44" s="89" t="str">
        <f>(Class!$G$36)</f>
        <v>FONTANABUONA CYCLING ACADEMY</v>
      </c>
      <c r="G44" s="90" t="str">
        <f>(Class!$H$36)</f>
        <v>FCI</v>
      </c>
    </row>
    <row r="45" spans="1:7">
      <c r="A45" s="7">
        <f>(Class!$A$37)</f>
        <v>30</v>
      </c>
      <c r="B45" s="7">
        <f>(Class!$B$37)</f>
        <v>8</v>
      </c>
      <c r="C45" s="7">
        <f>(Class!$D$37)</f>
        <v>189</v>
      </c>
      <c r="D45" s="16" t="str">
        <f>(Class!$E$37)</f>
        <v>LISI ALESSIO</v>
      </c>
      <c r="E45" s="7" t="str">
        <f>(Class!$F$37)</f>
        <v>M3</v>
      </c>
      <c r="F45" s="89" t="str">
        <f>(Class!$G$37)</f>
        <v>NEW M T BIKE TEAM 2001 ASD</v>
      </c>
      <c r="G45" s="90" t="str">
        <f>(Class!$H$37)</f>
        <v>UISP</v>
      </c>
    </row>
    <row r="46" spans="1:7">
      <c r="A46" s="7">
        <f>(Class!$A$38)</f>
        <v>32</v>
      </c>
      <c r="B46" s="7">
        <f>(Class!$B$38)</f>
        <v>9</v>
      </c>
      <c r="C46" s="7">
        <f>(Class!$D$38)</f>
        <v>207</v>
      </c>
      <c r="D46" s="16" t="str">
        <f>(Class!$E$38)</f>
        <v>PESI SIMONE</v>
      </c>
      <c r="E46" s="7" t="str">
        <f>(Class!$F$38)</f>
        <v>M3</v>
      </c>
      <c r="F46" s="89" t="str">
        <f>(Class!$G$38)</f>
        <v>HEART ON BIKE</v>
      </c>
      <c r="G46" s="90" t="str">
        <f>(Class!$H$38)</f>
        <v>UISP</v>
      </c>
    </row>
    <row r="48" spans="1:7">
      <c r="A48" s="124" t="s">
        <v>824</v>
      </c>
      <c r="B48" s="124"/>
      <c r="C48" s="124"/>
      <c r="D48" s="124"/>
      <c r="E48" s="124"/>
      <c r="F48" s="124"/>
      <c r="G48" s="124"/>
    </row>
    <row r="49" spans="1:7">
      <c r="A49" s="7">
        <f>(Class!$A$39)</f>
        <v>8</v>
      </c>
      <c r="B49" s="7">
        <f>(Class!$B$39)</f>
        <v>1</v>
      </c>
      <c r="C49" s="7">
        <f>(Class!$D$39)</f>
        <v>305</v>
      </c>
      <c r="D49" s="16" t="str">
        <f>(Class!$E$39)</f>
        <v>MORI WALTER</v>
      </c>
      <c r="E49" s="7" t="str">
        <f>(Class!$F$39)</f>
        <v>M4</v>
      </c>
      <c r="F49" s="89" t="str">
        <f>(Class!$G$39)</f>
        <v>ONTRAINO GS</v>
      </c>
      <c r="G49" s="90" t="str">
        <f>(Class!$H$39)</f>
        <v>UISP</v>
      </c>
    </row>
    <row r="50" spans="1:7">
      <c r="A50" s="7">
        <f>(Class!$A$40)</f>
        <v>12</v>
      </c>
      <c r="B50" s="7">
        <f>(Class!$B$40)</f>
        <v>2</v>
      </c>
      <c r="C50" s="7">
        <f>(Class!$D$40)</f>
        <v>303</v>
      </c>
      <c r="D50" s="16" t="str">
        <f>(Class!$E$40)</f>
        <v>COLONNA FEDERICO</v>
      </c>
      <c r="E50" s="7" t="str">
        <f>(Class!$F$40)</f>
        <v>M4</v>
      </c>
      <c r="F50" s="89" t="str">
        <f>(Class!$G$40)</f>
        <v>ASD CICLI FALASCHI</v>
      </c>
      <c r="G50" s="90" t="str">
        <f>(Class!$H$40)</f>
        <v>UISP</v>
      </c>
    </row>
    <row r="51" spans="1:7">
      <c r="A51" s="7">
        <f>(Class!$A$41)</f>
        <v>15</v>
      </c>
      <c r="B51" s="7">
        <f>(Class!$B$41)</f>
        <v>3</v>
      </c>
      <c r="C51" s="7">
        <f>(Class!$D$41)</f>
        <v>316</v>
      </c>
      <c r="D51" s="16" t="str">
        <f>(Class!$E$41)</f>
        <v>VINCI DAVID</v>
      </c>
      <c r="E51" s="7" t="str">
        <f>(Class!$F$41)</f>
        <v>M4</v>
      </c>
      <c r="F51" s="89" t="str">
        <f>(Class!$G$41)</f>
        <v>OLIMPIA CYCLING TEAM ASD</v>
      </c>
      <c r="G51" s="90" t="str">
        <f>(Class!$H$41)</f>
        <v>ACSI</v>
      </c>
    </row>
    <row r="52" spans="1:7">
      <c r="A52" s="7">
        <f>(Class!$A$42)</f>
        <v>22</v>
      </c>
      <c r="B52" s="7">
        <f>(Class!$B$42)</f>
        <v>4</v>
      </c>
      <c r="C52" s="7">
        <f>(Class!$D$42)</f>
        <v>322</v>
      </c>
      <c r="D52" s="16" t="str">
        <f>(Class!$E$42)</f>
        <v>ROSSI MASSIMO</v>
      </c>
      <c r="E52" s="7" t="str">
        <f>(Class!$F$42)</f>
        <v>M4</v>
      </c>
      <c r="F52" s="89" t="str">
        <f>(Class!$G$42)</f>
        <v>A.C CAPANNOLESE</v>
      </c>
      <c r="G52" s="90" t="str">
        <f>(Class!$H$42)</f>
        <v>UISP</v>
      </c>
    </row>
    <row r="53" spans="1:7">
      <c r="A53" s="7">
        <f>(Class!$A$43)</f>
        <v>34</v>
      </c>
      <c r="B53" s="7">
        <f>(Class!$B$43)</f>
        <v>5</v>
      </c>
      <c r="C53" s="7">
        <f>(Class!$D$43)</f>
        <v>328</v>
      </c>
      <c r="D53" s="16" t="str">
        <f>(Class!$E$43)</f>
        <v>GORGA GIANNI</v>
      </c>
      <c r="E53" s="7" t="str">
        <f>(Class!$F$43)</f>
        <v>M4</v>
      </c>
      <c r="F53" s="89" t="str">
        <f>(Class!$G$43)</f>
        <v>AROMITALIA BASSO BIKES</v>
      </c>
      <c r="G53" s="90" t="str">
        <f>(Class!$H$43)</f>
        <v>FCI</v>
      </c>
    </row>
    <row r="55" spans="1:7">
      <c r="A55" s="124" t="s">
        <v>825</v>
      </c>
      <c r="B55" s="124"/>
      <c r="C55" s="124"/>
      <c r="D55" s="124"/>
      <c r="E55" s="124"/>
      <c r="F55" s="124"/>
      <c r="G55" s="124"/>
    </row>
    <row r="56" spans="1:7">
      <c r="A56" s="7">
        <f>(Class!$A$44)</f>
        <v>42</v>
      </c>
      <c r="B56" s="7">
        <f>(Class!$B$44)</f>
        <v>1</v>
      </c>
      <c r="C56" s="7">
        <f>(Class!$D$44)</f>
        <v>249</v>
      </c>
      <c r="D56" s="16" t="str">
        <f>(Class!$E$44)</f>
        <v>MARCHETTI STEFANO</v>
      </c>
      <c r="E56" s="7" t="str">
        <f>(Class!$F$44)</f>
        <v>M5</v>
      </c>
      <c r="F56" s="89" t="str">
        <f>(Class!$G$44)</f>
        <v>GARF.NA TEAM CICLI MORI</v>
      </c>
      <c r="G56" s="90" t="str">
        <f>(Class!$H$44)</f>
        <v>UISP</v>
      </c>
    </row>
    <row r="57" spans="1:7">
      <c r="A57" s="7">
        <f>(Class!$A$45)</f>
        <v>43</v>
      </c>
      <c r="B57" s="7">
        <f>(Class!$B$45)</f>
        <v>2</v>
      </c>
      <c r="C57" s="7">
        <f>(Class!$D$45)</f>
        <v>262</v>
      </c>
      <c r="D57" s="16" t="str">
        <f>(Class!$E$45)</f>
        <v>RIGIROZZO VINCENZO</v>
      </c>
      <c r="E57" s="7" t="str">
        <f>(Class!$F$45)</f>
        <v>M5</v>
      </c>
      <c r="F57" s="89" t="str">
        <f>(Class!$G$45)</f>
        <v>ONTRAINO GS</v>
      </c>
      <c r="G57" s="90" t="str">
        <f>(Class!$H$45)</f>
        <v>UISP</v>
      </c>
    </row>
    <row r="58" spans="1:7">
      <c r="A58" s="7">
        <f>(Class!$A$46)</f>
        <v>44</v>
      </c>
      <c r="B58" s="7">
        <f>(Class!$B$46)</f>
        <v>3</v>
      </c>
      <c r="C58" s="7">
        <f>(Class!$D$46)</f>
        <v>217</v>
      </c>
      <c r="D58" s="16" t="str">
        <f>(Class!$E$46)</f>
        <v>FERRARI LORENZO</v>
      </c>
      <c r="E58" s="7" t="str">
        <f>(Class!$F$46)</f>
        <v>M5</v>
      </c>
      <c r="F58" s="89" t="str">
        <f>(Class!$G$46)</f>
        <v>DIPA FALASCA</v>
      </c>
      <c r="G58" s="90" t="str">
        <f>(Class!$H$46)</f>
        <v>UISP</v>
      </c>
    </row>
    <row r="59" spans="1:7">
      <c r="A59" s="7">
        <f>(Class!$A$47)</f>
        <v>46</v>
      </c>
      <c r="B59" s="7">
        <f>(Class!$B$47)</f>
        <v>4</v>
      </c>
      <c r="C59" s="7">
        <f>(Class!$D$47)</f>
        <v>231</v>
      </c>
      <c r="D59" s="16" t="str">
        <f>(Class!$E$47)</f>
        <v>SALVINI ALEANDRO</v>
      </c>
      <c r="E59" s="7" t="str">
        <f>(Class!$F$47)</f>
        <v>M5</v>
      </c>
      <c r="F59" s="89" t="str">
        <f>(Class!$G$47)</f>
        <v>TBR CERTALDO</v>
      </c>
      <c r="G59" s="90" t="str">
        <f>(Class!$H$47)</f>
        <v>UISP</v>
      </c>
    </row>
    <row r="60" spans="1:7">
      <c r="A60" s="7">
        <f>(Class!$A$48)</f>
        <v>47</v>
      </c>
      <c r="B60" s="7">
        <f>(Class!$B$48)</f>
        <v>5</v>
      </c>
      <c r="C60" s="7">
        <f>(Class!$D$48)</f>
        <v>218</v>
      </c>
      <c r="D60" s="16" t="str">
        <f>(Class!$E$48)</f>
        <v>BIASCI SIMONE</v>
      </c>
      <c r="E60" s="7" t="str">
        <f>(Class!$F$48)</f>
        <v>M5</v>
      </c>
      <c r="F60" s="89" t="str">
        <f>(Class!$G$48)</f>
        <v>INKOSPORT TEAM</v>
      </c>
      <c r="G60" s="90" t="str">
        <f>(Class!$H$48)</f>
        <v>UISP</v>
      </c>
    </row>
    <row r="61" spans="1:7">
      <c r="A61" s="7">
        <f>(Class!$A$49)</f>
        <v>48</v>
      </c>
      <c r="B61" s="7">
        <f>(Class!$B$49)</f>
        <v>6</v>
      </c>
      <c r="C61" s="7">
        <f>(Class!$D$49)</f>
        <v>275</v>
      </c>
      <c r="D61" s="16" t="str">
        <f>(Class!$E$49)</f>
        <v>TARDUCCI ROBERTO</v>
      </c>
      <c r="E61" s="7" t="str">
        <f>(Class!$F$49)</f>
        <v>M5</v>
      </c>
      <c r="F61" s="89" t="str">
        <f>(Class!$G$49)</f>
        <v>INKOSPORT TEAM</v>
      </c>
      <c r="G61" s="90" t="str">
        <f>(Class!$H$49)</f>
        <v>UISP</v>
      </c>
    </row>
    <row r="62" spans="1:7">
      <c r="A62" s="7">
        <f>(Class!$A$50)</f>
        <v>49</v>
      </c>
      <c r="B62" s="7">
        <f>(Class!$B$50)</f>
        <v>7</v>
      </c>
      <c r="C62" s="7">
        <f>(Class!$D$50)</f>
        <v>215</v>
      </c>
      <c r="D62" s="16" t="str">
        <f>(Class!$E$50)</f>
        <v>MACCHIAROLI DANIELE</v>
      </c>
      <c r="E62" s="7" t="str">
        <f>(Class!$F$50)</f>
        <v>M5</v>
      </c>
      <c r="F62" s="89" t="str">
        <f>(Class!$G$50)</f>
        <v>GRUPPO SPORTIVO EMICICLI</v>
      </c>
      <c r="G62" s="90" t="str">
        <f>(Class!$H$50)</f>
        <v>UISP</v>
      </c>
    </row>
    <row r="63" spans="1:7">
      <c r="A63" s="7">
        <f>(Class!$A$51)</f>
        <v>55</v>
      </c>
      <c r="B63" s="7">
        <f>(Class!$B$51)</f>
        <v>8</v>
      </c>
      <c r="C63" s="7">
        <f>(Class!$D$51)</f>
        <v>221</v>
      </c>
      <c r="D63" s="16" t="str">
        <f>(Class!$E$51)</f>
        <v>LAMBERTI ALBERTO</v>
      </c>
      <c r="E63" s="7" t="str">
        <f>(Class!$F$51)</f>
        <v>M5</v>
      </c>
      <c r="F63" s="89" t="str">
        <f>(Class!$G$51)</f>
        <v>TEAM VALLONE CA</v>
      </c>
      <c r="G63" s="90" t="str">
        <f>(Class!$H$51)</f>
        <v>UISP</v>
      </c>
    </row>
    <row r="64" spans="1:7">
      <c r="A64" s="7">
        <f>(Class!$A$52)</f>
        <v>57</v>
      </c>
      <c r="B64" s="7">
        <f>(Class!$B$52)</f>
        <v>9</v>
      </c>
      <c r="C64" s="7">
        <f>(Class!$D$52)</f>
        <v>257</v>
      </c>
      <c r="D64" s="16" t="str">
        <f>(Class!$E$52)</f>
        <v>SISMA FULVIO</v>
      </c>
      <c r="E64" s="7" t="str">
        <f>(Class!$F$52)</f>
        <v>M5</v>
      </c>
      <c r="F64" s="89" t="str">
        <f>(Class!$G$52)</f>
        <v>ASD VIA ELISA</v>
      </c>
      <c r="G64" s="90" t="str">
        <f>(Class!$H$52)</f>
        <v>UISP</v>
      </c>
    </row>
    <row r="65" spans="1:7">
      <c r="A65" s="7">
        <f>(Class!$A$53)</f>
        <v>59</v>
      </c>
      <c r="B65" s="7">
        <f>(Class!$B$53)</f>
        <v>10</v>
      </c>
      <c r="C65" s="7">
        <f>(Class!$D$53)</f>
        <v>272</v>
      </c>
      <c r="D65" s="16" t="str">
        <f>(Class!$E$53)</f>
        <v xml:space="preserve">LUPPICCHINI ROBERTO </v>
      </c>
      <c r="E65" s="7" t="str">
        <f>(Class!$F$53)</f>
        <v>M5</v>
      </c>
      <c r="F65" s="89">
        <f>(Class!$G$53)</f>
        <v>0</v>
      </c>
      <c r="G65" s="90">
        <f>(Class!$H$53)</f>
        <v>0</v>
      </c>
    </row>
    <row r="66" spans="1:7">
      <c r="A66" s="7">
        <f>(Class!$A$54)</f>
        <v>61</v>
      </c>
      <c r="B66" s="7">
        <f>(Class!$B$54)</f>
        <v>11</v>
      </c>
      <c r="C66" s="7">
        <f>(Class!$D$54)</f>
        <v>212</v>
      </c>
      <c r="D66" s="16" t="str">
        <f>(Class!$E$54)</f>
        <v>POLI DAVIDE</v>
      </c>
      <c r="E66" s="7" t="str">
        <f>(Class!$F$54)</f>
        <v>M5</v>
      </c>
      <c r="F66" s="89" t="str">
        <f>(Class!$G$54)</f>
        <v>ASD LA BELLE EQUIPE</v>
      </c>
      <c r="G66" s="90" t="str">
        <f>(Class!$H$54)</f>
        <v>UISP</v>
      </c>
    </row>
    <row r="67" spans="1:7">
      <c r="A67" s="7">
        <f>(Class!$A$55)</f>
        <v>63</v>
      </c>
      <c r="B67" s="7">
        <f>(Class!$B$55)</f>
        <v>12</v>
      </c>
      <c r="C67" s="7">
        <f>(Class!$D$55)</f>
        <v>220</v>
      </c>
      <c r="D67" s="16" t="str">
        <f>(Class!$E$55)</f>
        <v>CRISTIANI MASSIMO</v>
      </c>
      <c r="E67" s="7" t="str">
        <f>(Class!$F$55)</f>
        <v>M5</v>
      </c>
      <c r="F67" s="89" t="str">
        <f>(Class!$G$55)</f>
        <v>A.S.D. TEAM MTB PRATO</v>
      </c>
      <c r="G67" s="90" t="str">
        <f>(Class!$H$55)</f>
        <v>UISP</v>
      </c>
    </row>
    <row r="68" spans="1:7">
      <c r="A68" s="7">
        <f>(Class!$A$56)</f>
        <v>67</v>
      </c>
      <c r="B68" s="7">
        <f>(Class!$B$56)</f>
        <v>13</v>
      </c>
      <c r="C68" s="7">
        <f>(Class!$D$56)</f>
        <v>277</v>
      </c>
      <c r="D68" s="16" t="str">
        <f>(Class!$E$56)</f>
        <v>MARINI MASSIMO</v>
      </c>
      <c r="E68" s="7" t="str">
        <f>(Class!$F$56)</f>
        <v>M5</v>
      </c>
      <c r="F68" s="89" t="str">
        <f>(Class!$G$56)</f>
        <v>POLISPORTIVA STAGGIA 53038</v>
      </c>
      <c r="G68" s="90" t="str">
        <f>(Class!$H$56)</f>
        <v>UISP</v>
      </c>
    </row>
    <row r="69" spans="1:7">
      <c r="A69" s="7">
        <f>(Class!$A$57)</f>
        <v>69</v>
      </c>
      <c r="B69" s="7">
        <f>(Class!$B$57)</f>
        <v>14</v>
      </c>
      <c r="C69" s="7">
        <f>(Class!$D$57)</f>
        <v>214</v>
      </c>
      <c r="D69" s="16" t="str">
        <f>(Class!$E$57)</f>
        <v>ZACCARIA MAURIZIO</v>
      </c>
      <c r="E69" s="7" t="str">
        <f>(Class!$F$57)</f>
        <v>M5</v>
      </c>
      <c r="F69" s="89" t="str">
        <f>(Class!$G$57)</f>
        <v>GC BG BIKE SOLIERA A.S.D.</v>
      </c>
      <c r="G69" s="90" t="str">
        <f>(Class!$H$57)</f>
        <v>UCI</v>
      </c>
    </row>
    <row r="70" spans="1:7">
      <c r="A70" s="7">
        <f>(Class!$A$58)</f>
        <v>73</v>
      </c>
      <c r="B70" s="7">
        <f>(Class!$B$58)</f>
        <v>15</v>
      </c>
      <c r="C70" s="7">
        <f>(Class!$D$58)</f>
        <v>216</v>
      </c>
      <c r="D70" s="16" t="str">
        <f>(Class!$E$58)</f>
        <v>BONAMICI GIANNI</v>
      </c>
      <c r="E70" s="7" t="str">
        <f>(Class!$F$58)</f>
        <v>M5</v>
      </c>
      <c r="F70" s="89" t="str">
        <f>(Class!$G$58)</f>
        <v>GRUPPO SPORTIVO EMICICLI</v>
      </c>
      <c r="G70" s="90" t="str">
        <f>(Class!$H$58)</f>
        <v>UISP</v>
      </c>
    </row>
    <row r="71" spans="1:7">
      <c r="A71" s="7">
        <f>(Class!$A$59)</f>
        <v>74</v>
      </c>
      <c r="B71" s="7">
        <f>(Class!$B$59)</f>
        <v>16</v>
      </c>
      <c r="C71" s="7">
        <f>(Class!$D$59)</f>
        <v>261</v>
      </c>
      <c r="D71" s="16" t="str">
        <f>(Class!$E$59)</f>
        <v>MATTEUCCI CARLO</v>
      </c>
      <c r="E71" s="7" t="str">
        <f>(Class!$F$59)</f>
        <v>M5</v>
      </c>
      <c r="F71" s="89" t="str">
        <f>(Class!$G$59)</f>
        <v>ONTRAINO GS</v>
      </c>
      <c r="G71" s="90" t="str">
        <f>(Class!$H$59)</f>
        <v>UISP</v>
      </c>
    </row>
    <row r="72" spans="1:7">
      <c r="A72" s="7">
        <f>(Class!$A$60)</f>
        <v>77</v>
      </c>
      <c r="B72" s="7">
        <f>(Class!$B$60)</f>
        <v>17</v>
      </c>
      <c r="C72" s="7">
        <f>(Class!$D$60)</f>
        <v>222</v>
      </c>
      <c r="D72" s="16" t="str">
        <f>(Class!$E$60)</f>
        <v>FORNER ALESSANDRO</v>
      </c>
      <c r="E72" s="7" t="str">
        <f>(Class!$F$60)</f>
        <v>M5</v>
      </c>
      <c r="F72" s="89" t="str">
        <f>(Class!$G$60)</f>
        <v>HEART ON BIKE</v>
      </c>
      <c r="G72" s="90" t="str">
        <f>(Class!$H$60)</f>
        <v>UISP</v>
      </c>
    </row>
    <row r="73" spans="1:7">
      <c r="A73" s="7">
        <f>(Class!$A$61)</f>
        <v>78</v>
      </c>
      <c r="B73" s="7">
        <f>(Class!$B$61)</f>
        <v>18</v>
      </c>
      <c r="C73" s="7">
        <f>(Class!$D$61)</f>
        <v>253</v>
      </c>
      <c r="D73" s="16" t="str">
        <f>(Class!$E$61)</f>
        <v>MACCIONI ENRICO</v>
      </c>
      <c r="E73" s="7" t="str">
        <f>(Class!$F$61)</f>
        <v>M5</v>
      </c>
      <c r="F73" s="89" t="str">
        <f>(Class!$G$61)</f>
        <v>ASD VIA ELISA</v>
      </c>
      <c r="G73" s="90" t="str">
        <f>(Class!$H$61)</f>
        <v>UISP</v>
      </c>
    </row>
    <row r="74" spans="1:7">
      <c r="A74" s="7">
        <f>(Class!$A$62)</f>
        <v>79</v>
      </c>
      <c r="B74" s="7">
        <f>(Class!$B$62)</f>
        <v>19</v>
      </c>
      <c r="C74" s="7">
        <f>(Class!$D$62)</f>
        <v>256</v>
      </c>
      <c r="D74" s="16" t="str">
        <f>(Class!$E$62)</f>
        <v>PARLANTI LUCIANO</v>
      </c>
      <c r="E74" s="7" t="str">
        <f>(Class!$F$62)</f>
        <v>M5</v>
      </c>
      <c r="F74" s="89" t="str">
        <f>(Class!$G$62)</f>
        <v>ASD VIA ELISA</v>
      </c>
      <c r="G74" s="90" t="str">
        <f>(Class!$H$62)</f>
        <v>UISP</v>
      </c>
    </row>
    <row r="75" spans="1:7">
      <c r="A75" s="7">
        <f>(Class!$A$63)</f>
        <v>80</v>
      </c>
      <c r="B75" s="7">
        <f>(Class!$B$63)</f>
        <v>20</v>
      </c>
      <c r="C75" s="7">
        <f>(Class!$D$63)</f>
        <v>230</v>
      </c>
      <c r="D75" s="16" t="str">
        <f>(Class!$E$63)</f>
        <v>LOMBARDI SERGIO</v>
      </c>
      <c r="E75" s="7" t="str">
        <f>(Class!$F$63)</f>
        <v>M5</v>
      </c>
      <c r="F75" s="89" t="str">
        <f>(Class!$G$63)</f>
        <v>TEAM STEFAN</v>
      </c>
      <c r="G75" s="90" t="str">
        <f>(Class!$H$63)</f>
        <v>UISP</v>
      </c>
    </row>
    <row r="76" spans="1:7">
      <c r="A76" s="7">
        <f>(Class!$A$64)</f>
        <v>81</v>
      </c>
      <c r="B76" s="7">
        <f>(Class!$B$64)</f>
        <v>21</v>
      </c>
      <c r="C76" s="7">
        <f>(Class!$D$64)</f>
        <v>242</v>
      </c>
      <c r="D76" s="16" t="str">
        <f>(Class!$E$64)</f>
        <v>GENTILI LUCA</v>
      </c>
      <c r="E76" s="7" t="str">
        <f>(Class!$F$64)</f>
        <v>M5</v>
      </c>
      <c r="F76" s="89" t="str">
        <f>(Class!$G$64)</f>
        <v>A.S.D. FREE BIKERS PEDALE FOLLONICHESE</v>
      </c>
      <c r="G76" s="90" t="str">
        <f>(Class!$H$64)</f>
        <v>UISP</v>
      </c>
    </row>
    <row r="77" spans="1:7">
      <c r="A77" s="7">
        <f>(Class!$A$65)</f>
        <v>83</v>
      </c>
      <c r="B77" s="7">
        <f>(Class!$B$65)</f>
        <v>22</v>
      </c>
      <c r="C77" s="7">
        <f>(Class!$D$65)</f>
        <v>244</v>
      </c>
      <c r="D77" s="16" t="str">
        <f>(Class!$E$65)</f>
        <v>SBRANA FEDERICO</v>
      </c>
      <c r="E77" s="7" t="str">
        <f>(Class!$F$65)</f>
        <v>M5</v>
      </c>
      <c r="F77" s="89" t="str">
        <f>(Class!$G$65)</f>
        <v>TEAM STEFAN</v>
      </c>
      <c r="G77" s="90" t="str">
        <f>(Class!$H$65)</f>
        <v>UISP</v>
      </c>
    </row>
    <row r="78" spans="1:7">
      <c r="A78" s="7">
        <f>(Class!$A$66)</f>
        <v>84</v>
      </c>
      <c r="B78" s="7">
        <f>(Class!$B$66)</f>
        <v>23</v>
      </c>
      <c r="C78" s="7">
        <f>(Class!$D$66)</f>
        <v>264</v>
      </c>
      <c r="D78" s="16" t="str">
        <f>(Class!$E$66)</f>
        <v>MARTINI MARCO</v>
      </c>
      <c r="E78" s="7" t="str">
        <f>(Class!$F$66)</f>
        <v>M5</v>
      </c>
      <c r="F78" s="89" t="str">
        <f>(Class!$G$66)</f>
        <v>VITAM-IN CYCLING TEAM ASD</v>
      </c>
      <c r="G78" s="90" t="str">
        <f>(Class!$H$66)</f>
        <v>UISP</v>
      </c>
    </row>
    <row r="80" spans="1:7">
      <c r="A80" s="124" t="s">
        <v>826</v>
      </c>
      <c r="B80" s="124"/>
      <c r="C80" s="124"/>
      <c r="D80" s="124"/>
      <c r="E80" s="124"/>
      <c r="F80" s="124"/>
      <c r="G80" s="124"/>
    </row>
    <row r="81" spans="1:7">
      <c r="A81" s="7">
        <f>(Class!$A$67)</f>
        <v>45</v>
      </c>
      <c r="B81" s="7">
        <f>(Class!$B$67)</f>
        <v>1</v>
      </c>
      <c r="C81" s="7">
        <f>(Class!$D$67)</f>
        <v>346</v>
      </c>
      <c r="D81" s="16" t="str">
        <f>(Class!$E$67)</f>
        <v>SPAMPANI ALESSANDRO</v>
      </c>
      <c r="E81" s="7" t="str">
        <f>(Class!$F$67)</f>
        <v>M6</v>
      </c>
      <c r="F81" s="89">
        <f>(Class!$G$67)</f>
        <v>0</v>
      </c>
      <c r="G81" s="90" t="str">
        <f>(Class!$H$67)</f>
        <v>ASI</v>
      </c>
    </row>
    <row r="82" spans="1:7">
      <c r="A82" s="7">
        <f>(Class!$A$68)</f>
        <v>50</v>
      </c>
      <c r="B82" s="7">
        <f>(Class!$B$68)</f>
        <v>2</v>
      </c>
      <c r="C82" s="7">
        <f>(Class!$D$68)</f>
        <v>362</v>
      </c>
      <c r="D82" s="16" t="str">
        <f>(Class!$E$68)</f>
        <v>TROSINO FRANCO</v>
      </c>
      <c r="E82" s="7" t="str">
        <f>(Class!$F$68)</f>
        <v>M6</v>
      </c>
      <c r="F82" s="89" t="str">
        <f>(Class!$G$68)</f>
        <v>GARF.NA TEAM CICLI MORI</v>
      </c>
      <c r="G82" s="90" t="str">
        <f>(Class!$H$68)</f>
        <v>UISP</v>
      </c>
    </row>
    <row r="83" spans="1:7">
      <c r="A83" s="7">
        <f>(Class!$A$69)</f>
        <v>56</v>
      </c>
      <c r="B83" s="7">
        <f>(Class!$B$69)</f>
        <v>3</v>
      </c>
      <c r="C83" s="7">
        <f>(Class!$D$69)</f>
        <v>369</v>
      </c>
      <c r="D83" s="16" t="str">
        <f>(Class!$E$69)</f>
        <v>ZOPPI MARCO</v>
      </c>
      <c r="E83" s="7" t="str">
        <f>(Class!$F$69)</f>
        <v>M6</v>
      </c>
      <c r="F83" s="89" t="str">
        <f>(Class!$G$69)</f>
        <v>ASD VIA ELISA</v>
      </c>
      <c r="G83" s="90" t="str">
        <f>(Class!$H$69)</f>
        <v>UISP</v>
      </c>
    </row>
    <row r="84" spans="1:7">
      <c r="A84" s="7">
        <f>(Class!$A$70)</f>
        <v>58</v>
      </c>
      <c r="B84" s="7">
        <f>(Class!$B$70)</f>
        <v>4</v>
      </c>
      <c r="C84" s="7">
        <f>(Class!$D$70)</f>
        <v>350</v>
      </c>
      <c r="D84" s="16" t="str">
        <f>(Class!$E$70)</f>
        <v>FORMIGLI NICOLA</v>
      </c>
      <c r="E84" s="7" t="str">
        <f>(Class!$F$70)</f>
        <v>M6</v>
      </c>
      <c r="F84" s="89" t="str">
        <f>(Class!$G$70)</f>
        <v>NEW M T BIKE TEAM 2001 ASD</v>
      </c>
      <c r="G84" s="90" t="str">
        <f>(Class!$H$70)</f>
        <v>UISP</v>
      </c>
    </row>
    <row r="85" spans="1:7">
      <c r="A85" s="7">
        <f>(Class!$A$71)</f>
        <v>62</v>
      </c>
      <c r="B85" s="7">
        <f>(Class!$B$71)</f>
        <v>5</v>
      </c>
      <c r="C85" s="7">
        <f>(Class!$D$71)</f>
        <v>367</v>
      </c>
      <c r="D85" s="16" t="str">
        <f>(Class!$E$71)</f>
        <v>PIRONE RICCARDO</v>
      </c>
      <c r="E85" s="7" t="str">
        <f>(Class!$F$71)</f>
        <v>M6</v>
      </c>
      <c r="F85" s="89" t="str">
        <f>(Class!$G$71)</f>
        <v>ASD CICLI FALASCHI</v>
      </c>
      <c r="G85" s="90" t="str">
        <f>(Class!$H$71)</f>
        <v>UISP</v>
      </c>
    </row>
    <row r="86" spans="1:7">
      <c r="A86" s="7">
        <f>(Class!$A$72)</f>
        <v>64</v>
      </c>
      <c r="B86" s="7">
        <f>(Class!$B$72)</f>
        <v>6</v>
      </c>
      <c r="C86" s="7">
        <f>(Class!$D$72)</f>
        <v>373</v>
      </c>
      <c r="D86" s="16" t="str">
        <f>(Class!$E$72)</f>
        <v>ALIBRANDO FORTUNATO</v>
      </c>
      <c r="E86" s="7" t="str">
        <f>(Class!$F$72)</f>
        <v>M6</v>
      </c>
      <c r="F86" s="89" t="str">
        <f>(Class!$G$72)</f>
        <v>GC BG BIKE SOLIERA A.S.D.</v>
      </c>
      <c r="G86" s="90" t="str">
        <f>(Class!$H$72)</f>
        <v>UCI</v>
      </c>
    </row>
    <row r="87" spans="1:7">
      <c r="A87" s="7">
        <f>(Class!$A$73)</f>
        <v>65</v>
      </c>
      <c r="B87" s="7">
        <f>(Class!$B$73)</f>
        <v>7</v>
      </c>
      <c r="C87" s="7">
        <f>(Class!$D$73)</f>
        <v>378</v>
      </c>
      <c r="D87" s="16" t="str">
        <f>(Class!$E$73)</f>
        <v>PIATTELLI ROBERTO</v>
      </c>
      <c r="E87" s="7" t="str">
        <f>(Class!$F$73)</f>
        <v>M6</v>
      </c>
      <c r="F87" s="89" t="str">
        <f>(Class!$G$73)</f>
        <v>A.S.D. CICLISTICA SENESE</v>
      </c>
      <c r="G87" s="90" t="str">
        <f>(Class!$H$73)</f>
        <v>UCI</v>
      </c>
    </row>
    <row r="88" spans="1:7">
      <c r="A88" s="7">
        <f>(Class!$A$74)</f>
        <v>66</v>
      </c>
      <c r="B88" s="7">
        <f>(Class!$B$74)</f>
        <v>8</v>
      </c>
      <c r="C88" s="7">
        <f>(Class!$D$74)</f>
        <v>340</v>
      </c>
      <c r="D88" s="16" t="str">
        <f>(Class!$E$74)</f>
        <v>ALDROVANDI FRANCESCO</v>
      </c>
      <c r="E88" s="7" t="str">
        <f>(Class!$F$74)</f>
        <v>M6</v>
      </c>
      <c r="F88" s="89">
        <f>(Class!$G$74)</f>
        <v>0</v>
      </c>
      <c r="G88" s="90" t="str">
        <f>(Class!$H$74)</f>
        <v>FCI</v>
      </c>
    </row>
    <row r="89" spans="1:7">
      <c r="A89" s="7">
        <f>(Class!$A$75)</f>
        <v>68</v>
      </c>
      <c r="B89" s="7">
        <f>(Class!$B$75)</f>
        <v>9</v>
      </c>
      <c r="C89" s="7">
        <f>(Class!$D$75)</f>
        <v>345</v>
      </c>
      <c r="D89" s="16" t="str">
        <f>(Class!$E$75)</f>
        <v>FORNARI ANDREA</v>
      </c>
      <c r="E89" s="7" t="str">
        <f>(Class!$F$75)</f>
        <v>M6</v>
      </c>
      <c r="F89" s="89">
        <f>(Class!$G$75)</f>
        <v>0</v>
      </c>
      <c r="G89" s="90" t="str">
        <f>(Class!$H$75)</f>
        <v>ACSI</v>
      </c>
    </row>
    <row r="90" spans="1:7">
      <c r="A90" s="7">
        <f>(Class!$A$76)</f>
        <v>70</v>
      </c>
      <c r="B90" s="7">
        <f>(Class!$B$76)</f>
        <v>10</v>
      </c>
      <c r="C90" s="7">
        <f>(Class!$D$76)</f>
        <v>372</v>
      </c>
      <c r="D90" s="16" t="str">
        <f>(Class!$E$76)</f>
        <v>ALLORI DAVID</v>
      </c>
      <c r="E90" s="7" t="str">
        <f>(Class!$F$76)</f>
        <v>M6</v>
      </c>
      <c r="F90" s="89" t="str">
        <f>(Class!$G$76)</f>
        <v>BIKEOFTIME ASD</v>
      </c>
      <c r="G90" s="90" t="str">
        <f>(Class!$H$76)</f>
        <v>UISP</v>
      </c>
    </row>
    <row r="91" spans="1:7">
      <c r="A91" s="7">
        <f>(Class!$A$77)</f>
        <v>71</v>
      </c>
      <c r="B91" s="7">
        <f>(Class!$B$77)</f>
        <v>11</v>
      </c>
      <c r="C91" s="7">
        <f>(Class!$D$77)</f>
        <v>375</v>
      </c>
      <c r="D91" s="16" t="str">
        <f>(Class!$E$77)</f>
        <v>MAZZONI CRISTIANO</v>
      </c>
      <c r="E91" s="7" t="str">
        <f>(Class!$F$77)</f>
        <v>M6</v>
      </c>
      <c r="F91" s="89" t="str">
        <f>(Class!$G$77)</f>
        <v>A.S.D. CICLI TADDEI</v>
      </c>
      <c r="G91" s="90" t="str">
        <f>(Class!$H$77)</f>
        <v>UCI</v>
      </c>
    </row>
    <row r="92" spans="1:7">
      <c r="A92" s="7">
        <f>(Class!$A$78)</f>
        <v>72</v>
      </c>
      <c r="B92" s="7">
        <f>(Class!$B$78)</f>
        <v>12</v>
      </c>
      <c r="C92" s="7">
        <f>(Class!$D$78)</f>
        <v>365</v>
      </c>
      <c r="D92" s="16" t="str">
        <f>(Class!$E$78)</f>
        <v>BERNI MASSIMO</v>
      </c>
      <c r="E92" s="7" t="str">
        <f>(Class!$F$78)</f>
        <v>M6</v>
      </c>
      <c r="F92" s="89" t="str">
        <f>(Class!$G$78)</f>
        <v>GARF.NA TEAM CICLI MORI</v>
      </c>
      <c r="G92" s="90" t="str">
        <f>(Class!$H$78)</f>
        <v>UISP</v>
      </c>
    </row>
    <row r="93" spans="1:7">
      <c r="A93" s="7">
        <f>(Class!$A$79)</f>
        <v>75</v>
      </c>
      <c r="B93" s="7">
        <f>(Class!$B$79)</f>
        <v>13</v>
      </c>
      <c r="C93" s="7">
        <f>(Class!$D$79)</f>
        <v>342</v>
      </c>
      <c r="D93" s="16" t="str">
        <f>(Class!$E$79)</f>
        <v>BURCHIETTI ENRICO</v>
      </c>
      <c r="E93" s="7" t="str">
        <f>(Class!$F$79)</f>
        <v>M6</v>
      </c>
      <c r="F93" s="89" t="str">
        <f>(Class!$G$79)</f>
        <v>TEAM STEFAN</v>
      </c>
      <c r="G93" s="90" t="str">
        <f>(Class!$H$79)</f>
        <v>UISP</v>
      </c>
    </row>
    <row r="94" spans="1:7">
      <c r="A94" s="7">
        <f>(Class!$A$80)</f>
        <v>76</v>
      </c>
      <c r="B94" s="7">
        <f>(Class!$B$80)</f>
        <v>14</v>
      </c>
      <c r="C94" s="7">
        <f>(Class!$D$80)</f>
        <v>347</v>
      </c>
      <c r="D94" s="16" t="str">
        <f>(Class!$E$80)</f>
        <v>GUARINI GABRIELE</v>
      </c>
      <c r="E94" s="7" t="str">
        <f>(Class!$F$80)</f>
        <v>M6</v>
      </c>
      <c r="F94" s="89" t="str">
        <f>(Class!$G$80)</f>
        <v>A.S.D. PEDALE BIANCAZZURRO</v>
      </c>
      <c r="G94" s="90" t="str">
        <f>(Class!$H$80)</f>
        <v>UISP</v>
      </c>
    </row>
    <row r="95" spans="1:7">
      <c r="A95" s="7">
        <f>(Class!$A$81)</f>
        <v>82</v>
      </c>
      <c r="B95" s="7">
        <f>(Class!$B$81)</f>
        <v>15</v>
      </c>
      <c r="C95" s="7">
        <f>(Class!$D$81)</f>
        <v>360</v>
      </c>
      <c r="D95" s="16" t="str">
        <f>(Class!$E$81)</f>
        <v>ROSSETTI CLAUDIO</v>
      </c>
      <c r="E95" s="7" t="str">
        <f>(Class!$F$81)</f>
        <v>M6</v>
      </c>
      <c r="F95" s="89" t="str">
        <f>(Class!$G$81)</f>
        <v>ONTRAINO GS</v>
      </c>
      <c r="G95" s="90" t="str">
        <f>(Class!$H$81)</f>
        <v>UISP</v>
      </c>
    </row>
    <row r="96" spans="1:7">
      <c r="A96" s="7">
        <f>(Class!$A$82)</f>
        <v>86</v>
      </c>
      <c r="B96" s="7">
        <f>(Class!$B$82)</f>
        <v>16</v>
      </c>
      <c r="C96" s="7">
        <f>(Class!$D$82)</f>
        <v>371</v>
      </c>
      <c r="D96" s="16" t="str">
        <f>(Class!$E$82)</f>
        <v>BELLUCCI MARSILIO</v>
      </c>
      <c r="E96" s="7" t="str">
        <f>(Class!$F$82)</f>
        <v>M6</v>
      </c>
      <c r="F96" s="89" t="str">
        <f>(Class!$G$82)</f>
        <v>RACING TEAM FANELLI</v>
      </c>
      <c r="G96" s="90" t="str">
        <f>(Class!$H$82)</f>
        <v>UCI</v>
      </c>
    </row>
    <row r="98" spans="1:7">
      <c r="A98" s="124" t="s">
        <v>827</v>
      </c>
      <c r="B98" s="124"/>
      <c r="C98" s="124"/>
      <c r="D98" s="124"/>
      <c r="E98" s="124"/>
      <c r="F98" s="124"/>
      <c r="G98" s="124"/>
    </row>
    <row r="99" spans="1:7">
      <c r="A99" s="7">
        <f>(Class!$A$83)</f>
        <v>51</v>
      </c>
      <c r="B99" s="7">
        <f>(Class!$B$83)</f>
        <v>1</v>
      </c>
      <c r="C99" s="7">
        <f>(Class!$D$83)</f>
        <v>402</v>
      </c>
      <c r="D99" s="16" t="str">
        <f>(Class!$E$83)</f>
        <v>CASAGRANDE ADRIANO</v>
      </c>
      <c r="E99" s="7" t="str">
        <f>(Class!$F$83)</f>
        <v>M7-M8</v>
      </c>
      <c r="F99" s="89" t="str">
        <f>(Class!$G$83)</f>
        <v>TEAM STEFAN</v>
      </c>
      <c r="G99" s="90" t="str">
        <f>(Class!$H$83)</f>
        <v>UISP</v>
      </c>
    </row>
    <row r="100" spans="1:7">
      <c r="A100" s="7">
        <f>(Class!$A$84)</f>
        <v>52</v>
      </c>
      <c r="B100" s="7">
        <f>(Class!$B$84)</f>
        <v>2</v>
      </c>
      <c r="C100" s="7">
        <f>(Class!$D$84)</f>
        <v>404</v>
      </c>
      <c r="D100" s="16" t="str">
        <f>(Class!$E$84)</f>
        <v>BENSI FRANCO</v>
      </c>
      <c r="E100" s="7" t="str">
        <f>(Class!$F$84)</f>
        <v>M7-M8</v>
      </c>
      <c r="F100" s="89" t="str">
        <f>(Class!$G$84)</f>
        <v>TEAM STEFAN</v>
      </c>
      <c r="G100" s="90" t="str">
        <f>(Class!$H$84)</f>
        <v>UISP</v>
      </c>
    </row>
    <row r="101" spans="1:7">
      <c r="A101" s="7">
        <f>(Class!$A$85)</f>
        <v>53</v>
      </c>
      <c r="B101" s="7">
        <f>(Class!$B$85)</f>
        <v>3</v>
      </c>
      <c r="C101" s="7">
        <f>(Class!$D$85)</f>
        <v>412</v>
      </c>
      <c r="D101" s="16" t="str">
        <f>(Class!$E$85)</f>
        <v>BARSOTTI ALBERTO</v>
      </c>
      <c r="E101" s="7" t="str">
        <f>(Class!$F$85)</f>
        <v>M7-M8</v>
      </c>
      <c r="F101" s="89" t="str">
        <f>(Class!$G$85)</f>
        <v>CICLI PUCCINELLI</v>
      </c>
      <c r="G101" s="90" t="str">
        <f>(Class!$H$85)</f>
        <v>UISP</v>
      </c>
    </row>
    <row r="102" spans="1:7">
      <c r="A102" s="7">
        <f>(Class!$A$86)</f>
        <v>54</v>
      </c>
      <c r="B102" s="7">
        <f>(Class!$B$86)</f>
        <v>4</v>
      </c>
      <c r="C102" s="7">
        <f>(Class!$D$86)</f>
        <v>411</v>
      </c>
      <c r="D102" s="16" t="str">
        <f>(Class!$E$86)</f>
        <v>SOTTILI MASSIMO</v>
      </c>
      <c r="E102" s="7" t="str">
        <f>(Class!$F$86)</f>
        <v>M7-M8</v>
      </c>
      <c r="F102" s="89" t="str">
        <f>(Class!$G$86)</f>
        <v>ANGOLO DEL PIRATA A.S.D.</v>
      </c>
      <c r="G102" s="90" t="str">
        <f>(Class!$H$86)</f>
        <v>UISP</v>
      </c>
    </row>
    <row r="103" spans="1:7">
      <c r="A103" s="7">
        <f>(Class!$A$87)</f>
        <v>60</v>
      </c>
      <c r="B103" s="7">
        <f>(Class!$B$87)</f>
        <v>5</v>
      </c>
      <c r="C103" s="7">
        <f>(Class!$D$87)</f>
        <v>416</v>
      </c>
      <c r="D103" s="16" t="str">
        <f>(Class!$E$87)</f>
        <v>PANCONI ANDREA</v>
      </c>
      <c r="E103" s="7" t="str">
        <f>(Class!$F$87)</f>
        <v>M7-M8</v>
      </c>
      <c r="F103" s="89" t="str">
        <f>(Class!$G$87)</f>
        <v>AGLIANA CICLISMO U.S.D.</v>
      </c>
      <c r="G103" s="90" t="str">
        <f>(Class!$H$87)</f>
        <v>UISP</v>
      </c>
    </row>
    <row r="104" spans="1:7">
      <c r="A104" s="7">
        <f>(Class!$A$88)</f>
        <v>87</v>
      </c>
      <c r="B104" s="7">
        <f>(Class!$B$88)</f>
        <v>6</v>
      </c>
      <c r="C104" s="7">
        <f>(Class!$D$88)</f>
        <v>407</v>
      </c>
      <c r="D104" s="16" t="str">
        <f>(Class!$E$88)</f>
        <v>IACOPONI GIANLUCA</v>
      </c>
      <c r="E104" s="7" t="str">
        <f>(Class!$F$88)</f>
        <v>M7-M8</v>
      </c>
      <c r="F104" s="89" t="str">
        <f>(Class!$G$88)</f>
        <v>ASD SPORTING CLUB ROSIGNANO M.MO</v>
      </c>
      <c r="G104" s="90" t="str">
        <f>(Class!$H$88)</f>
        <v>UISP</v>
      </c>
    </row>
    <row r="105" spans="1:7">
      <c r="A105" s="7">
        <f>(Class!$A$89)</f>
        <v>88</v>
      </c>
      <c r="B105" s="7">
        <f>(Class!$B$89)</f>
        <v>7</v>
      </c>
      <c r="C105" s="7">
        <f>(Class!$D$89)</f>
        <v>410</v>
      </c>
      <c r="D105" s="16" t="str">
        <f>(Class!$E$89)</f>
        <v>LENZI ALESSANDRO</v>
      </c>
      <c r="E105" s="7" t="str">
        <f>(Class!$F$89)</f>
        <v>M7-M8</v>
      </c>
      <c r="F105" s="89" t="str">
        <f>(Class!$G$89)</f>
        <v>NEW M T BIKE TEAM 2001 ASD</v>
      </c>
      <c r="G105" s="90" t="str">
        <f>(Class!$H$89)</f>
        <v>UISP</v>
      </c>
    </row>
    <row r="107" spans="1:7">
      <c r="A107" s="124" t="s">
        <v>828</v>
      </c>
      <c r="B107" s="124"/>
      <c r="C107" s="124"/>
      <c r="D107" s="124"/>
      <c r="E107" s="124"/>
      <c r="F107" s="124"/>
      <c r="G107" s="124"/>
    </row>
    <row r="108" spans="1:7">
      <c r="A108" s="7">
        <f>(Class!$A$90)</f>
        <v>85</v>
      </c>
      <c r="B108" s="7">
        <f>(Class!$B$90)</f>
        <v>1</v>
      </c>
      <c r="C108" s="7">
        <f>(Class!$D$90)</f>
        <v>451</v>
      </c>
      <c r="D108" s="16" t="str">
        <f>(Class!$E$90)</f>
        <v>VLASOVA NADEZDA</v>
      </c>
      <c r="E108" s="7" t="str">
        <f>(Class!$F$90)</f>
        <v>W</v>
      </c>
      <c r="F108" s="89" t="str">
        <f>(Class!$G$90)</f>
        <v>HEART ON BIKE</v>
      </c>
      <c r="G108" s="90" t="str">
        <f>(Class!$H$90)</f>
        <v>UISP</v>
      </c>
    </row>
    <row r="110" spans="1:7">
      <c r="B110" s="50" t="s">
        <v>45</v>
      </c>
    </row>
    <row r="111" spans="1:7">
      <c r="B111" s="50" t="s">
        <v>44</v>
      </c>
    </row>
  </sheetData>
  <mergeCells count="9">
    <mergeCell ref="A80:G80"/>
    <mergeCell ref="A98:G98"/>
    <mergeCell ref="A107:G107"/>
    <mergeCell ref="A4:G4"/>
    <mergeCell ref="A6:G6"/>
    <mergeCell ref="A24:G24"/>
    <mergeCell ref="A37:G37"/>
    <mergeCell ref="A48:G48"/>
    <mergeCell ref="A55:G55"/>
  </mergeCells>
  <printOptions horizontalCentered="1" gridLines="1"/>
  <pageMargins left="0" right="0" top="0" bottom="0" header="0" footer="0"/>
  <pageSetup paperSize="9" scale="99" fitToHeight="3" orientation="portrait"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sheetPr codeName="Società"/>
  <dimension ref="A1:H67"/>
  <sheetViews>
    <sheetView workbookViewId="0">
      <pane ySplit="1" topLeftCell="A2" activePane="bottomLeft" state="frozen"/>
      <selection pane="bottomLeft" activeCell="A22" sqref="A22"/>
    </sheetView>
  </sheetViews>
  <sheetFormatPr defaultRowHeight="12.75"/>
  <cols>
    <col min="1" max="1" width="8" style="3" bestFit="1" customWidth="1"/>
    <col min="2" max="2" width="69.140625" style="34" customWidth="1"/>
    <col min="3" max="6" width="9.140625" style="7"/>
    <col min="7" max="7" width="13.7109375" style="7" customWidth="1"/>
    <col min="8" max="8" width="19.7109375" style="7" customWidth="1"/>
  </cols>
  <sheetData>
    <row r="1" spans="1:8" s="87" customFormat="1" ht="15" customHeight="1">
      <c r="A1" s="87" t="s">
        <v>12</v>
      </c>
      <c r="B1" s="87" t="s">
        <v>9</v>
      </c>
      <c r="C1" s="88" t="s">
        <v>58</v>
      </c>
      <c r="D1" s="88" t="s">
        <v>59</v>
      </c>
      <c r="E1" s="88"/>
      <c r="F1" s="88"/>
      <c r="G1" s="88" t="s">
        <v>228</v>
      </c>
      <c r="H1" s="88" t="s">
        <v>229</v>
      </c>
    </row>
    <row r="2" spans="1:8">
      <c r="A2" s="3">
        <v>7</v>
      </c>
      <c r="B2" s="34" t="s">
        <v>321</v>
      </c>
      <c r="C2" s="7">
        <f>COUNTIF(Atleti!E$2:E$9998,A2)</f>
        <v>2</v>
      </c>
      <c r="D2" s="7">
        <f>COUNTIF(Arrivi!F$2:F$9999,B2)</f>
        <v>1</v>
      </c>
    </row>
    <row r="3" spans="1:8">
      <c r="A3" s="3">
        <v>39</v>
      </c>
      <c r="B3" s="34" t="s">
        <v>637</v>
      </c>
      <c r="C3" s="7">
        <f>COUNTIF(Atleti!E$2:E$9998,A3)</f>
        <v>1</v>
      </c>
      <c r="D3" s="7">
        <f>COUNTIF(Arrivi!F$2:F$9999,B3)</f>
        <v>1</v>
      </c>
    </row>
    <row r="4" spans="1:8">
      <c r="A4" s="3">
        <v>24</v>
      </c>
      <c r="B4" s="34" t="s">
        <v>546</v>
      </c>
      <c r="C4" s="7">
        <f>COUNTIF(Atleti!E$2:E$9998,A4)</f>
        <v>0</v>
      </c>
      <c r="D4" s="7">
        <f>COUNTIF(Arrivi!F$2:F$9999,B4)</f>
        <v>0</v>
      </c>
    </row>
    <row r="5" spans="1:8">
      <c r="A5" s="3">
        <v>60</v>
      </c>
      <c r="B5" s="34" t="s">
        <v>801</v>
      </c>
      <c r="C5" s="7">
        <f>COUNTIF(Atleti!E$2:E$9998,A5)</f>
        <v>1</v>
      </c>
      <c r="D5" s="7">
        <f>COUNTIF(Arrivi!F$2:F$9999,B5)</f>
        <v>1</v>
      </c>
    </row>
    <row r="6" spans="1:8">
      <c r="A6" s="3">
        <v>65</v>
      </c>
      <c r="B6" s="34" t="s">
        <v>542</v>
      </c>
      <c r="C6" s="7">
        <f>COUNTIF(Atleti!E$2:E$9999,A6)</f>
        <v>2</v>
      </c>
      <c r="D6" s="7">
        <f>COUNTIF(Arrivi!F$2:F$9999,B6)</f>
        <v>1</v>
      </c>
    </row>
    <row r="7" spans="1:8">
      <c r="A7" s="3">
        <v>26</v>
      </c>
      <c r="B7" s="34" t="s">
        <v>287</v>
      </c>
      <c r="C7" s="7">
        <f>COUNTIF(Atleti!E$2:E$9998,A7)</f>
        <v>1</v>
      </c>
      <c r="D7" s="7">
        <f>COUNTIF(Arrivi!F$2:F$9999,B7)</f>
        <v>1</v>
      </c>
    </row>
    <row r="8" spans="1:8">
      <c r="A8" s="3">
        <v>66</v>
      </c>
      <c r="B8" s="34" t="s">
        <v>400</v>
      </c>
      <c r="C8" s="7">
        <f>COUNTIF(Atleti!E$2:E$9999,A8)</f>
        <v>3</v>
      </c>
      <c r="D8" s="7">
        <f>COUNTIF(Arrivi!F$2:F$9999,B8)</f>
        <v>1</v>
      </c>
    </row>
    <row r="9" spans="1:8">
      <c r="A9" s="3">
        <v>32</v>
      </c>
      <c r="B9" s="34" t="s">
        <v>404</v>
      </c>
      <c r="C9" s="7">
        <f>COUNTIF(Atleti!E$2:E$9998,A9)</f>
        <v>4</v>
      </c>
      <c r="D9" s="7">
        <f>COUNTIF(Arrivi!F$2:F$9999,B9)</f>
        <v>4</v>
      </c>
    </row>
    <row r="10" spans="1:8">
      <c r="A10" s="3">
        <v>15</v>
      </c>
      <c r="B10" s="34" t="s">
        <v>314</v>
      </c>
      <c r="C10" s="7">
        <f>COUNTIF(Atleti!E$2:E$9998,A10)</f>
        <v>1</v>
      </c>
      <c r="D10" s="7">
        <f>COUNTIF(Arrivi!F$2:F$9999,B10)</f>
        <v>1</v>
      </c>
    </row>
    <row r="11" spans="1:8">
      <c r="A11" s="3">
        <v>36</v>
      </c>
      <c r="B11" s="34" t="s">
        <v>599</v>
      </c>
      <c r="C11" s="7">
        <f>COUNTIF(Atleti!E$2:E$9998,A11)</f>
        <v>2</v>
      </c>
      <c r="D11" s="7">
        <f>COUNTIF(Arrivi!F$2:F$9999,B11)</f>
        <v>1</v>
      </c>
    </row>
    <row r="12" spans="1:8">
      <c r="A12" s="3">
        <v>31</v>
      </c>
      <c r="B12" s="34" t="s">
        <v>576</v>
      </c>
      <c r="C12" s="7">
        <f>COUNTIF(Atleti!E$2:E$9998,A12)</f>
        <v>1</v>
      </c>
      <c r="D12" s="7">
        <f>COUNTIF(Arrivi!F$2:F$9999,B12)</f>
        <v>0</v>
      </c>
    </row>
    <row r="13" spans="1:8">
      <c r="A13" s="3">
        <v>35</v>
      </c>
      <c r="B13" s="34" t="s">
        <v>594</v>
      </c>
      <c r="C13" s="7">
        <f>COUNTIF(Atleti!E$2:E$9998,A13)</f>
        <v>2</v>
      </c>
      <c r="D13" s="7">
        <f>COUNTIF(Arrivi!F$2:F$9999,B13)</f>
        <v>0</v>
      </c>
    </row>
    <row r="14" spans="1:8">
      <c r="A14" s="3">
        <v>1</v>
      </c>
      <c r="B14" s="34" t="s">
        <v>412</v>
      </c>
      <c r="C14" s="7">
        <f>COUNTIF(Atleti!E$2:E$9998,A14)</f>
        <v>3</v>
      </c>
      <c r="D14" s="7">
        <f>COUNTIF(Arrivi!F$2:F$9999,B14)</f>
        <v>1</v>
      </c>
    </row>
    <row r="15" spans="1:8">
      <c r="A15" s="3">
        <v>17</v>
      </c>
      <c r="B15" s="34" t="s">
        <v>309</v>
      </c>
      <c r="C15" s="7">
        <f>COUNTIF(Atleti!E$2:E$9998,A15)</f>
        <v>9</v>
      </c>
      <c r="D15" s="7">
        <f>COUNTIF(Arrivi!F$2:F$9999,B15)</f>
        <v>3</v>
      </c>
    </row>
    <row r="16" spans="1:8">
      <c r="A16" s="3">
        <v>13</v>
      </c>
      <c r="B16" s="34" t="s">
        <v>271</v>
      </c>
      <c r="C16" s="7">
        <f>COUNTIF(Atleti!E$2:E$9998,A16)</f>
        <v>2</v>
      </c>
      <c r="D16" s="7">
        <f>COUNTIF(Arrivi!F$2:F$9999,B16)</f>
        <v>3</v>
      </c>
    </row>
    <row r="17" spans="1:4">
      <c r="A17" s="3">
        <v>4</v>
      </c>
      <c r="B17" s="34" t="s">
        <v>264</v>
      </c>
      <c r="C17" s="7">
        <f>COUNTIF(Atleti!E$2:E$9998,A17)</f>
        <v>10</v>
      </c>
      <c r="D17" s="7">
        <f>COUNTIF(Arrivi!F$2:F$9999,B17)</f>
        <v>5</v>
      </c>
    </row>
    <row r="18" spans="1:4">
      <c r="A18" s="3">
        <v>41</v>
      </c>
      <c r="B18" s="34" t="s">
        <v>647</v>
      </c>
      <c r="C18" s="7">
        <f>COUNTIF(Atleti!E$2:E$9998,A18)</f>
        <v>0</v>
      </c>
      <c r="D18" s="7">
        <f>COUNTIF(Arrivi!F$2:F$9999,B18)</f>
        <v>0</v>
      </c>
    </row>
    <row r="19" spans="1:4">
      <c r="A19" s="3">
        <v>56</v>
      </c>
      <c r="B19" s="34" t="s">
        <v>785</v>
      </c>
      <c r="C19" s="7">
        <f>COUNTIF(Atleti!E$2:E$9998,A19)</f>
        <v>3</v>
      </c>
      <c r="D19" s="7">
        <f>COUNTIF(Arrivi!F$2:F$9999,B19)</f>
        <v>1</v>
      </c>
    </row>
    <row r="20" spans="1:4">
      <c r="A20" s="3">
        <v>62</v>
      </c>
      <c r="B20" s="34" t="s">
        <v>807</v>
      </c>
      <c r="C20" s="7">
        <f>COUNTIF(Atleti!E$2:E$9998,A20)</f>
        <v>1</v>
      </c>
      <c r="D20" s="7">
        <f>COUNTIF(Arrivi!F$2:F$9999,B20)</f>
        <v>0</v>
      </c>
    </row>
    <row r="21" spans="1:4">
      <c r="A21" s="3">
        <v>29</v>
      </c>
      <c r="B21" s="34" t="s">
        <v>392</v>
      </c>
      <c r="C21" s="7">
        <f>COUNTIF(Atleti!E$2:E$9998,A21)</f>
        <v>1</v>
      </c>
      <c r="D21" s="7">
        <f>COUNTIF(Arrivi!F$2:F$9999,B21)</f>
        <v>0</v>
      </c>
    </row>
    <row r="22" spans="1:4">
      <c r="A22" s="3">
        <v>14</v>
      </c>
      <c r="B22" s="34" t="s">
        <v>469</v>
      </c>
      <c r="C22" s="7">
        <f>COUNTIF(Atleti!E$2:E$9998,A22)</f>
        <v>1</v>
      </c>
      <c r="D22" s="7">
        <f>COUNTIF(Arrivi!F$2:F$9999,B22)</f>
        <v>1</v>
      </c>
    </row>
    <row r="23" spans="1:4">
      <c r="A23" s="3">
        <v>44</v>
      </c>
      <c r="B23" s="34" t="s">
        <v>347</v>
      </c>
      <c r="C23" s="7">
        <f>COUNTIF(Atleti!E$2:E$9998,A23)</f>
        <v>17</v>
      </c>
      <c r="D23" s="7">
        <f>COUNTIF(Arrivi!F$2:F$9999,B23)</f>
        <v>8</v>
      </c>
    </row>
    <row r="24" spans="1:4">
      <c r="A24" s="3">
        <v>3</v>
      </c>
      <c r="B24" s="34" t="s">
        <v>303</v>
      </c>
      <c r="C24" s="7">
        <f>COUNTIF(Atleti!E$2:E$9998,A24)</f>
        <v>7</v>
      </c>
      <c r="D24" s="7">
        <f>COUNTIF(Arrivi!F$2:F$9999,B24)</f>
        <v>0</v>
      </c>
    </row>
    <row r="25" spans="1:4">
      <c r="A25" s="3">
        <v>53</v>
      </c>
      <c r="B25" s="34" t="s">
        <v>765</v>
      </c>
      <c r="C25" s="7">
        <f>COUNTIF(Atleti!E$2:E$9998,A25)</f>
        <v>4</v>
      </c>
      <c r="D25" s="7">
        <f>COUNTIF(Arrivi!F$2:F$9999,B25)</f>
        <v>2</v>
      </c>
    </row>
    <row r="26" spans="1:4">
      <c r="A26" s="3">
        <v>57</v>
      </c>
      <c r="B26" s="34" t="s">
        <v>789</v>
      </c>
      <c r="C26" s="7">
        <f>COUNTIF(Atleti!E$2:E$9998,A26)</f>
        <v>1</v>
      </c>
      <c r="D26" s="7">
        <f>COUNTIF(Arrivi!F$2:F$9999,B26)</f>
        <v>1</v>
      </c>
    </row>
    <row r="27" spans="1:4">
      <c r="A27" s="3">
        <v>38</v>
      </c>
      <c r="B27" s="34" t="s">
        <v>628</v>
      </c>
      <c r="C27" s="7">
        <f>COUNTIF(Atleti!E$2:E$9998,A27)</f>
        <v>2</v>
      </c>
      <c r="D27" s="7">
        <f>COUNTIF(Arrivi!F$2:F$9999,B27)</f>
        <v>0</v>
      </c>
    </row>
    <row r="28" spans="1:4">
      <c r="A28" s="3">
        <v>42</v>
      </c>
      <c r="B28" s="34" t="s">
        <v>665</v>
      </c>
      <c r="C28" s="7">
        <f>COUNTIF(Atleti!E$2:E$9998,A28)</f>
        <v>0</v>
      </c>
      <c r="D28" s="7">
        <f>COUNTIF(Arrivi!F$2:F$9999,B28)</f>
        <v>0</v>
      </c>
    </row>
    <row r="29" spans="1:4">
      <c r="A29" s="3">
        <v>33</v>
      </c>
      <c r="B29" s="34" t="s">
        <v>587</v>
      </c>
      <c r="C29" s="7">
        <f>COUNTIF(Atleti!E$2:E$9998,A29)</f>
        <v>1</v>
      </c>
      <c r="D29" s="7">
        <f>COUNTIF(Arrivi!F$2:F$9999,B29)</f>
        <v>0</v>
      </c>
    </row>
    <row r="30" spans="1:4">
      <c r="A30" s="3">
        <v>12</v>
      </c>
      <c r="B30" s="34" t="s">
        <v>306</v>
      </c>
      <c r="C30" s="7">
        <f>COUNTIF(Atleti!E$2:E$9998,A30)</f>
        <v>3</v>
      </c>
      <c r="D30" s="7">
        <f>COUNTIF(Arrivi!F$2:F$9999,B30)</f>
        <v>1</v>
      </c>
    </row>
    <row r="31" spans="1:4">
      <c r="A31" s="3">
        <v>51</v>
      </c>
      <c r="B31" s="34" t="s">
        <v>772</v>
      </c>
      <c r="C31" s="7">
        <f>COUNTIF(Atleti!E$2:E$9998,A31)</f>
        <v>1</v>
      </c>
      <c r="D31" s="7">
        <f>COUNTIF(Arrivi!F$2:F$9999,B31)</f>
        <v>1</v>
      </c>
    </row>
    <row r="32" spans="1:4">
      <c r="A32" s="3">
        <v>47</v>
      </c>
      <c r="B32" s="34" t="s">
        <v>705</v>
      </c>
      <c r="C32" s="7">
        <f>COUNTIF(Atleti!E$2:E$9998,A32)</f>
        <v>1</v>
      </c>
      <c r="D32" s="7">
        <f>COUNTIF(Arrivi!F$2:F$9999,B32)</f>
        <v>1</v>
      </c>
    </row>
    <row r="33" spans="1:4">
      <c r="A33" s="3">
        <v>9</v>
      </c>
      <c r="B33" s="34" t="s">
        <v>299</v>
      </c>
      <c r="C33" s="7">
        <f>COUNTIF(Atleti!E$2:E$9998,A33)</f>
        <v>1</v>
      </c>
      <c r="D33" s="7">
        <f>COUNTIF(Arrivi!F$2:F$9999,B33)</f>
        <v>0</v>
      </c>
    </row>
    <row r="34" spans="1:4">
      <c r="A34" s="3">
        <v>45</v>
      </c>
      <c r="B34" s="34" t="s">
        <v>701</v>
      </c>
      <c r="C34" s="7">
        <f>COUNTIF(Atleti!E$2:E$9998,A34)</f>
        <v>1</v>
      </c>
      <c r="D34" s="7">
        <f>COUNTIF(Arrivi!F$2:F$9999,B34)</f>
        <v>0</v>
      </c>
    </row>
    <row r="35" spans="1:4">
      <c r="A35" s="3">
        <v>28</v>
      </c>
      <c r="B35" s="34" t="s">
        <v>342</v>
      </c>
      <c r="C35" s="7">
        <f>COUNTIF(Atleti!E$2:E$9998,A35)</f>
        <v>3</v>
      </c>
      <c r="D35" s="7">
        <f>COUNTIF(Arrivi!F$2:F$9999,B35)</f>
        <v>0</v>
      </c>
    </row>
    <row r="36" spans="1:4">
      <c r="A36" s="3">
        <v>43</v>
      </c>
      <c r="B36" s="34" t="s">
        <v>394</v>
      </c>
      <c r="C36" s="7">
        <f>COUNTIF(Atleti!E$2:E$9998,A36)</f>
        <v>2</v>
      </c>
      <c r="D36" s="7">
        <f>COUNTIF(Arrivi!F$2:F$9999,B36)</f>
        <v>0</v>
      </c>
    </row>
    <row r="37" spans="1:4">
      <c r="A37" s="3">
        <v>40</v>
      </c>
      <c r="B37" s="34" t="s">
        <v>247</v>
      </c>
      <c r="C37" s="7">
        <f>COUNTIF(Atleti!E$2:E$9998,A37)</f>
        <v>9</v>
      </c>
      <c r="D37" s="7">
        <f>COUNTIF(Arrivi!F$2:F$9999,B37)</f>
        <v>3</v>
      </c>
    </row>
    <row r="38" spans="1:4">
      <c r="A38" s="3">
        <v>58</v>
      </c>
      <c r="B38" s="34" t="s">
        <v>793</v>
      </c>
      <c r="C38" s="7">
        <f>COUNTIF(Atleti!E$2:E$9998,A38)</f>
        <v>6</v>
      </c>
      <c r="D38" s="7">
        <f>COUNTIF(Arrivi!F$2:F$9999,B38)</f>
        <v>2</v>
      </c>
    </row>
    <row r="39" spans="1:4">
      <c r="A39" s="3">
        <v>63</v>
      </c>
      <c r="B39" s="34" t="s">
        <v>813</v>
      </c>
      <c r="C39" s="7">
        <f>COUNTIF(Atleti!E$2:E$9999,A39)</f>
        <v>1</v>
      </c>
      <c r="D39" s="7">
        <f>COUNTIF(Arrivi!F$2:F$9999,B39)</f>
        <v>0</v>
      </c>
    </row>
    <row r="40" spans="1:4">
      <c r="A40" s="3">
        <v>22</v>
      </c>
      <c r="B40" s="34" t="s">
        <v>277</v>
      </c>
      <c r="C40" s="7">
        <f>COUNTIF(Atleti!E$2:E$9998,A40)</f>
        <v>3</v>
      </c>
      <c r="D40" s="7">
        <f>COUNTIF(Arrivi!F$2:F$9999,B40)</f>
        <v>2</v>
      </c>
    </row>
    <row r="41" spans="1:4">
      <c r="A41" s="3">
        <v>5</v>
      </c>
      <c r="B41" s="34" t="s">
        <v>235</v>
      </c>
      <c r="C41" s="7">
        <f>COUNTIF(Atleti!E$2:E$9998,A41)</f>
        <v>11</v>
      </c>
      <c r="D41" s="7">
        <f>COUNTIF(Arrivi!F$2:F$9999,B41)</f>
        <v>3</v>
      </c>
    </row>
    <row r="42" spans="1:4">
      <c r="A42" s="3">
        <v>34</v>
      </c>
      <c r="B42" s="34" t="s">
        <v>363</v>
      </c>
      <c r="C42" s="7">
        <f>COUNTIF(Atleti!E$2:E$9998,A42)</f>
        <v>1</v>
      </c>
      <c r="D42" s="7">
        <f>COUNTIF(Arrivi!F$2:F$9999,B42)</f>
        <v>0</v>
      </c>
    </row>
    <row r="43" spans="1:4">
      <c r="A43" s="3">
        <v>50</v>
      </c>
      <c r="B43" s="34" t="s">
        <v>740</v>
      </c>
      <c r="C43" s="7">
        <f>COUNTIF(Atleti!E$2:E$9998,A43)</f>
        <v>9</v>
      </c>
      <c r="D43" s="7">
        <f>COUNTIF(Arrivi!F$2:F$9999,B43)</f>
        <v>2</v>
      </c>
    </row>
    <row r="44" spans="1:4">
      <c r="A44" s="3">
        <v>61</v>
      </c>
      <c r="B44" s="34" t="s">
        <v>805</v>
      </c>
      <c r="C44" s="7">
        <f>COUNTIF(Atleti!E$2:E$9998,A44)</f>
        <v>1</v>
      </c>
      <c r="D44" s="7">
        <f>COUNTIF(Arrivi!F$2:F$9999,B44)</f>
        <v>0</v>
      </c>
    </row>
    <row r="45" spans="1:4">
      <c r="A45" s="3">
        <v>2</v>
      </c>
      <c r="B45" s="34" t="s">
        <v>242</v>
      </c>
      <c r="C45" s="7">
        <f>COUNTIF(Atleti!E$2:E$9998,A45)</f>
        <v>13</v>
      </c>
      <c r="D45" s="7">
        <f>COUNTIF(Arrivi!F$2:F$9999,B45)</f>
        <v>6</v>
      </c>
    </row>
    <row r="46" spans="1:4">
      <c r="A46" s="3">
        <v>55</v>
      </c>
      <c r="B46" s="34" t="s">
        <v>782</v>
      </c>
      <c r="C46" s="7">
        <f>COUNTIF(Atleti!E$2:E$9998,A46)</f>
        <v>1</v>
      </c>
      <c r="D46" s="7">
        <f>COUNTIF(Arrivi!F$2:F$9999,B46)</f>
        <v>1</v>
      </c>
    </row>
    <row r="47" spans="1:4">
      <c r="A47" s="3">
        <v>6</v>
      </c>
      <c r="B47" s="34" t="s">
        <v>279</v>
      </c>
      <c r="C47" s="7">
        <f>COUNTIF(Atleti!E$2:E$9998,A47)</f>
        <v>9</v>
      </c>
      <c r="D47" s="7">
        <f>COUNTIF(Arrivi!F$2:F$9999,B47)</f>
        <v>5</v>
      </c>
    </row>
    <row r="48" spans="1:4">
      <c r="A48" s="3">
        <v>27</v>
      </c>
      <c r="B48" s="34" t="s">
        <v>359</v>
      </c>
      <c r="C48" s="7">
        <f>COUNTIF(Atleti!E$2:E$9998,A48)</f>
        <v>1</v>
      </c>
      <c r="D48" s="7">
        <f>COUNTIF(Arrivi!F$2:F$9999,B48)</f>
        <v>0</v>
      </c>
    </row>
    <row r="49" spans="1:4">
      <c r="A49" s="3">
        <v>59</v>
      </c>
      <c r="B49" s="34" t="s">
        <v>799</v>
      </c>
      <c r="C49" s="7">
        <f>COUNTIF(Atleti!E$2:E$9998,A49)</f>
        <v>1</v>
      </c>
      <c r="D49" s="7">
        <f>COUNTIF(Arrivi!F$2:F$9999,B49)</f>
        <v>1</v>
      </c>
    </row>
    <row r="50" spans="1:4">
      <c r="A50" s="3">
        <v>54</v>
      </c>
      <c r="B50" s="34" t="s">
        <v>768</v>
      </c>
      <c r="C50" s="7">
        <f>COUNTIF(Atleti!E$2:E$9998,A50)</f>
        <v>2</v>
      </c>
      <c r="D50" s="7">
        <f>COUNTIF(Arrivi!F$2:F$9999,B50)</f>
        <v>1</v>
      </c>
    </row>
    <row r="51" spans="1:4">
      <c r="A51" s="3">
        <v>52</v>
      </c>
      <c r="B51" s="34" t="s">
        <v>723</v>
      </c>
      <c r="C51" s="7">
        <f>COUNTIF(Atleti!E$2:E$9998,A51)</f>
        <v>2</v>
      </c>
      <c r="D51" s="7">
        <f>COUNTIF(Arrivi!F$2:F$9999,B51)</f>
        <v>0</v>
      </c>
    </row>
    <row r="52" spans="1:4">
      <c r="A52" s="3">
        <v>19</v>
      </c>
      <c r="B52" s="34" t="s">
        <v>488</v>
      </c>
      <c r="C52" s="7">
        <f>COUNTIF(Atleti!E$2:E$9998,A52)</f>
        <v>1</v>
      </c>
      <c r="D52" s="7">
        <f>COUNTIF(Arrivi!F$2:F$9999,B52)</f>
        <v>0</v>
      </c>
    </row>
    <row r="53" spans="1:4">
      <c r="A53" s="3">
        <v>46</v>
      </c>
      <c r="B53" s="34" t="s">
        <v>291</v>
      </c>
      <c r="C53" s="7">
        <f>COUNTIF(Atleti!E$2:E$9998,A53)</f>
        <v>1</v>
      </c>
      <c r="D53" s="7">
        <f>COUNTIF(Arrivi!F$2:F$9999,B53)</f>
        <v>0</v>
      </c>
    </row>
    <row r="54" spans="1:4">
      <c r="A54" s="3">
        <v>20</v>
      </c>
      <c r="B54" s="34" t="s">
        <v>511</v>
      </c>
    </row>
    <row r="55" spans="1:4">
      <c r="A55" s="3">
        <v>18</v>
      </c>
      <c r="B55" s="34" t="s">
        <v>483</v>
      </c>
      <c r="C55" s="7">
        <f>COUNTIF(Atleti!E$2:E$9998,A55)</f>
        <v>0</v>
      </c>
      <c r="D55" s="7">
        <f>COUNTIF(Arrivi!F$2:F$9999,B55)</f>
        <v>0</v>
      </c>
    </row>
    <row r="56" spans="1:4">
      <c r="A56" s="3">
        <v>11</v>
      </c>
      <c r="B56" s="34" t="s">
        <v>443</v>
      </c>
      <c r="C56" s="7">
        <f>COUNTIF(Atleti!E$2:E$9998,A56)</f>
        <v>2</v>
      </c>
      <c r="D56" s="7">
        <f>COUNTIF(Arrivi!F$2:F$9999,B56)</f>
        <v>1</v>
      </c>
    </row>
    <row r="57" spans="1:4">
      <c r="A57" s="3">
        <v>25</v>
      </c>
      <c r="B57" s="34" t="s">
        <v>552</v>
      </c>
      <c r="C57" s="7">
        <f>COUNTIF(Atleti!E$2:E$9998,A57)</f>
        <v>1</v>
      </c>
      <c r="D57" s="7">
        <f>COUNTIF(Arrivi!F$2:F$9999,B57)</f>
        <v>0</v>
      </c>
    </row>
    <row r="58" spans="1:4">
      <c r="A58" s="3">
        <v>49</v>
      </c>
      <c r="B58" s="34" t="s">
        <v>736</v>
      </c>
      <c r="C58" s="7">
        <f>COUNTIF(Atleti!E$2:E$9998,A58)</f>
        <v>1</v>
      </c>
      <c r="D58" s="7">
        <f>COUNTIF(Arrivi!F$2:F$9999,B58)</f>
        <v>0</v>
      </c>
    </row>
    <row r="59" spans="1:4">
      <c r="A59" s="3">
        <v>64</v>
      </c>
      <c r="B59" s="34" t="s">
        <v>816</v>
      </c>
      <c r="C59" s="7">
        <f>COUNTIF(Atleti!E$2:E$9999,A59)</f>
        <v>1</v>
      </c>
      <c r="D59" s="7">
        <f>COUNTIF(Arrivi!F$2:F$9999,B59)</f>
        <v>0</v>
      </c>
    </row>
    <row r="60" spans="1:4">
      <c r="A60" s="3">
        <v>23</v>
      </c>
      <c r="B60" s="34" t="s">
        <v>533</v>
      </c>
      <c r="C60" s="7">
        <f>COUNTIF(Atleti!E$2:E$9998,A60)</f>
        <v>1</v>
      </c>
      <c r="D60" s="7">
        <f>COUNTIF(Arrivi!F$2:F$9999,B60)</f>
        <v>0</v>
      </c>
    </row>
    <row r="61" spans="1:4">
      <c r="A61" s="3">
        <v>37</v>
      </c>
      <c r="B61" s="34" t="s">
        <v>618</v>
      </c>
      <c r="C61" s="7">
        <f>COUNTIF(Atleti!E$2:E$9998,A61)</f>
        <v>1</v>
      </c>
      <c r="D61" s="7">
        <f>COUNTIF(Arrivi!F$2:F$9999,B61)</f>
        <v>0</v>
      </c>
    </row>
    <row r="62" spans="1:4">
      <c r="A62" s="3">
        <v>21</v>
      </c>
      <c r="B62" s="34" t="s">
        <v>414</v>
      </c>
      <c r="C62" s="7">
        <f>COUNTIF(Atleti!E$2:E$9998,A62)</f>
        <v>2</v>
      </c>
      <c r="D62" s="7">
        <f>COUNTIF(Arrivi!F$2:F$9999,B62)</f>
        <v>0</v>
      </c>
    </row>
    <row r="63" spans="1:4">
      <c r="A63" s="3">
        <v>10</v>
      </c>
      <c r="B63" s="34" t="s">
        <v>258</v>
      </c>
      <c r="C63" s="7">
        <f>COUNTIF(Atleti!E$2:E$9998,A63)</f>
        <v>22</v>
      </c>
      <c r="D63" s="7">
        <f>COUNTIF(Arrivi!F$2:F$9999,B63)</f>
        <v>6</v>
      </c>
    </row>
    <row r="64" spans="1:4">
      <c r="A64" s="3">
        <v>8</v>
      </c>
      <c r="B64" s="34" t="s">
        <v>256</v>
      </c>
      <c r="C64" s="7">
        <f>COUNTIF(Atleti!E$2:E$9998,A64)</f>
        <v>2</v>
      </c>
      <c r="D64" s="7">
        <f>COUNTIF(Arrivi!F$2:F$9999,B64)</f>
        <v>1</v>
      </c>
    </row>
    <row r="65" spans="1:4">
      <c r="A65" s="3">
        <v>48</v>
      </c>
      <c r="B65" s="34" t="s">
        <v>720</v>
      </c>
      <c r="C65" s="7">
        <f>COUNTIF(Atleti!E$2:E$9998,A65)</f>
        <v>1</v>
      </c>
      <c r="D65" s="7">
        <f>COUNTIF(Arrivi!F$2:F$9999,B65)</f>
        <v>0</v>
      </c>
    </row>
    <row r="66" spans="1:4">
      <c r="A66" s="3">
        <v>16</v>
      </c>
      <c r="B66" s="34" t="s">
        <v>388</v>
      </c>
      <c r="C66" s="7">
        <f>COUNTIF(Atleti!E$2:E$9998,A66)</f>
        <v>1</v>
      </c>
      <c r="D66" s="7">
        <f>COUNTIF(Arrivi!F$2:F$9999,B66)</f>
        <v>0</v>
      </c>
    </row>
    <row r="67" spans="1:4">
      <c r="A67" s="3">
        <v>30</v>
      </c>
      <c r="B67" s="34" t="s">
        <v>240</v>
      </c>
      <c r="C67" s="7">
        <f>COUNTIF(Atleti!E$2:E$9998,A67)</f>
        <v>5</v>
      </c>
      <c r="D67" s="7">
        <f>COUNTIF(Arrivi!F$2:F$9999,B67)</f>
        <v>2</v>
      </c>
    </row>
  </sheetData>
  <sortState ref="A2:H67">
    <sortCondition ref="B2"/>
  </sortState>
  <phoneticPr fontId="0" type="noConversion"/>
  <pageMargins left="0.52" right="0.48" top="1.33" bottom="1" header="0.5" footer="0.5"/>
  <pageSetup paperSize="9" orientation="portrait" horizontalDpi="4294967294" verticalDpi="4294967294" r:id="rId1"/>
  <headerFooter alignWithMargins="0"/>
  <legacyDrawing r:id="rId2"/>
</worksheet>
</file>

<file path=xl/worksheets/sheet3.xml><?xml version="1.0" encoding="utf-8"?>
<worksheet xmlns="http://schemas.openxmlformats.org/spreadsheetml/2006/main" xmlns:r="http://schemas.openxmlformats.org/officeDocument/2006/relationships">
  <sheetPr codeName="Categorie"/>
  <dimension ref="A1:F9"/>
  <sheetViews>
    <sheetView workbookViewId="0">
      <pane ySplit="1" topLeftCell="A2" activePane="bottomLeft" state="frozen"/>
      <selection pane="bottomLeft" activeCell="A4" sqref="A4"/>
    </sheetView>
  </sheetViews>
  <sheetFormatPr defaultRowHeight="12.75"/>
  <cols>
    <col min="1" max="1" width="7.5703125" style="33" customWidth="1"/>
    <col min="2" max="3" width="3.7109375" style="31" customWidth="1"/>
    <col min="4" max="4" width="8.7109375" style="11" customWidth="1"/>
    <col min="5" max="5" width="9.7109375" style="13" customWidth="1"/>
    <col min="6" max="6" width="31" style="1" customWidth="1"/>
  </cols>
  <sheetData>
    <row r="1" spans="1:6" s="4" customFormat="1">
      <c r="A1" s="32" t="s">
        <v>4</v>
      </c>
      <c r="B1" s="30" t="s">
        <v>20</v>
      </c>
      <c r="C1" s="30" t="s">
        <v>21</v>
      </c>
      <c r="D1" s="12" t="s">
        <v>13</v>
      </c>
      <c r="E1" s="14" t="s">
        <v>7</v>
      </c>
      <c r="F1" s="2" t="s">
        <v>8</v>
      </c>
    </row>
    <row r="2" spans="1:6" s="4" customFormat="1">
      <c r="A2" s="39" t="s">
        <v>829</v>
      </c>
      <c r="B2" s="74">
        <v>87</v>
      </c>
      <c r="C2" s="74">
        <v>2</v>
      </c>
      <c r="D2" s="23">
        <v>0.39583333333333331</v>
      </c>
      <c r="E2" s="24">
        <v>30</v>
      </c>
      <c r="F2" s="75" t="s">
        <v>217</v>
      </c>
    </row>
    <row r="3" spans="1:6">
      <c r="A3" s="39" t="s">
        <v>212</v>
      </c>
      <c r="B3" s="31">
        <v>82</v>
      </c>
      <c r="C3" s="31">
        <v>86</v>
      </c>
      <c r="D3" s="23">
        <v>0.39583333333333331</v>
      </c>
      <c r="E3" s="24">
        <v>30</v>
      </c>
      <c r="F3" s="1" t="s">
        <v>218</v>
      </c>
    </row>
    <row r="4" spans="1:6">
      <c r="A4" s="39" t="s">
        <v>213</v>
      </c>
      <c r="B4" s="31">
        <v>77</v>
      </c>
      <c r="C4" s="31">
        <v>81</v>
      </c>
      <c r="D4" s="23">
        <v>0.39583333333333331</v>
      </c>
      <c r="E4" s="24">
        <v>30</v>
      </c>
      <c r="F4" s="1" t="s">
        <v>219</v>
      </c>
    </row>
    <row r="5" spans="1:6">
      <c r="A5" s="39" t="s">
        <v>214</v>
      </c>
      <c r="B5" s="31">
        <v>72</v>
      </c>
      <c r="C5" s="31">
        <v>76</v>
      </c>
      <c r="D5" s="23">
        <v>0.39583333333333331</v>
      </c>
      <c r="E5" s="24">
        <v>30</v>
      </c>
      <c r="F5" s="1" t="s">
        <v>220</v>
      </c>
    </row>
    <row r="6" spans="1:6">
      <c r="A6" s="39" t="s">
        <v>215</v>
      </c>
      <c r="B6" s="31">
        <v>67</v>
      </c>
      <c r="C6" s="31">
        <v>71</v>
      </c>
      <c r="D6" s="23">
        <v>0.39583333333333331</v>
      </c>
      <c r="E6" s="24">
        <v>30</v>
      </c>
      <c r="F6" s="1" t="s">
        <v>221</v>
      </c>
    </row>
    <row r="7" spans="1:6">
      <c r="A7" s="39" t="s">
        <v>216</v>
      </c>
      <c r="B7" s="31">
        <v>62</v>
      </c>
      <c r="C7" s="31">
        <v>66</v>
      </c>
      <c r="D7" s="23">
        <v>0.39583333333333331</v>
      </c>
      <c r="E7" s="24">
        <v>30</v>
      </c>
      <c r="F7" s="1" t="s">
        <v>222</v>
      </c>
    </row>
    <row r="8" spans="1:6">
      <c r="A8" s="39" t="s">
        <v>762</v>
      </c>
      <c r="B8" s="31">
        <v>25</v>
      </c>
      <c r="C8" s="31">
        <v>61</v>
      </c>
      <c r="D8" s="23">
        <v>0.39583333333333331</v>
      </c>
      <c r="E8" s="24">
        <v>30</v>
      </c>
      <c r="F8" s="75" t="s">
        <v>223</v>
      </c>
    </row>
    <row r="9" spans="1:6">
      <c r="A9" s="39" t="s">
        <v>232</v>
      </c>
      <c r="B9" s="31">
        <v>25</v>
      </c>
      <c r="C9" s="31">
        <v>2</v>
      </c>
      <c r="D9" s="23">
        <v>0.39583333333333331</v>
      </c>
      <c r="E9" s="24">
        <v>30</v>
      </c>
      <c r="F9" s="75" t="s">
        <v>233</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sheetPr codeName="Arrivi"/>
  <dimension ref="A1:H90"/>
  <sheetViews>
    <sheetView zoomScaleNormal="100" workbookViewId="0">
      <pane ySplit="1" topLeftCell="A2" activePane="bottomLeft" state="frozen"/>
      <selection pane="bottomLeft" activeCell="B91" sqref="B91"/>
    </sheetView>
  </sheetViews>
  <sheetFormatPr defaultRowHeight="12.75"/>
  <cols>
    <col min="1" max="1" width="8.140625" style="42" bestFit="1" customWidth="1"/>
    <col min="2" max="2" width="8" style="53" bestFit="1" customWidth="1"/>
    <col min="3" max="3" width="29" bestFit="1" customWidth="1"/>
    <col min="4" max="4" width="4.42578125" style="27" bestFit="1" customWidth="1"/>
    <col min="5" max="5" width="10" style="7" bestFit="1" customWidth="1"/>
    <col min="6" max="6" width="38.140625" style="52" bestFit="1" customWidth="1"/>
    <col min="7" max="7" width="8.28515625" style="7" bestFit="1" customWidth="1"/>
    <col min="8" max="8" width="9.140625" style="28"/>
  </cols>
  <sheetData>
    <row r="1" spans="1:8" s="4" customFormat="1">
      <c r="A1" s="26" t="s">
        <v>37</v>
      </c>
      <c r="B1" s="58" t="s">
        <v>12</v>
      </c>
      <c r="C1" s="4" t="s">
        <v>10</v>
      </c>
      <c r="D1" s="26" t="s">
        <v>11</v>
      </c>
      <c r="E1" s="19" t="s">
        <v>0</v>
      </c>
      <c r="F1" s="54" t="s">
        <v>5</v>
      </c>
      <c r="G1" s="51" t="s">
        <v>50</v>
      </c>
      <c r="H1" s="26" t="s">
        <v>86</v>
      </c>
    </row>
    <row r="2" spans="1:8">
      <c r="A2" s="98">
        <v>0.46604166666656965</v>
      </c>
      <c r="B2" s="53">
        <v>95</v>
      </c>
      <c r="C2" t="str">
        <f>VLOOKUP(B2,Atleti!A$2:B$999,2,FALSE)</f>
        <v>AMERIGHI FABRIZIO</v>
      </c>
      <c r="D2" s="27" t="str">
        <f>VLOOKUP(B2,Atleti!A$2:D$999,4,FALSE)</f>
        <v>M2</v>
      </c>
      <c r="E2" s="11">
        <f>A2-VLOOKUP(D2,Categorie!A$2:D$50,4,FALSE)</f>
        <v>7.0208333333236339E-2</v>
      </c>
      <c r="F2" s="34" t="str">
        <f>VLOOKUP(B2,Atleti!A$2:F$999,6,FALSE)</f>
        <v>A.S.D. IMOLA BIKE</v>
      </c>
      <c r="G2" s="7" t="str">
        <f>VLOOKUP(B2,Atleti!A$2:G$999,7,FALSE)</f>
        <v>UISP</v>
      </c>
      <c r="H2" s="28" t="str">
        <f>T(VLOOKUP(B2,Atleti!A$2:H$999,8,FALSE))</f>
        <v>UISP COMITATO TERR.LE IMOLA-FAENZA APS</v>
      </c>
    </row>
    <row r="3" spans="1:8">
      <c r="A3" s="98">
        <v>0.466064814812853</v>
      </c>
      <c r="B3" s="53">
        <v>23</v>
      </c>
      <c r="C3" t="str">
        <f>VLOOKUP(B3,Atleti!A$2:B$999,2,FALSE)</f>
        <v>DI PIERRO LUCA</v>
      </c>
      <c r="D3" s="27" t="str">
        <f>VLOOKUP(B3,Atleti!A$2:D$999,4,FALSE)</f>
        <v>ELITESP-M1</v>
      </c>
      <c r="E3" s="11">
        <f>A3-VLOOKUP(D3,Categorie!A$2:D$50,4,FALSE)</f>
        <v>7.0231481479519686E-2</v>
      </c>
      <c r="F3" s="34" t="str">
        <f>VLOOKUP(B3,Atleti!A$2:F$999,6,FALSE)</f>
        <v>VITAM-IN CYCLING TEAM ASD</v>
      </c>
      <c r="G3" s="7" t="str">
        <f>VLOOKUP(B3,Atleti!A$2:G$999,7,FALSE)</f>
        <v>UISP</v>
      </c>
      <c r="H3" s="28" t="str">
        <f>T(VLOOKUP(B3,Atleti!A$2:H$999,8,FALSE))</f>
        <v>UISP FIRENZE</v>
      </c>
    </row>
    <row r="4" spans="1:8">
      <c r="A4" s="98">
        <v>0.46710648148291511</v>
      </c>
      <c r="B4" s="53">
        <v>87</v>
      </c>
      <c r="C4" t="str">
        <f>VLOOKUP(B4,Atleti!A$2:B$999,2,FALSE)</f>
        <v>ZENI STEFANO</v>
      </c>
      <c r="D4" s="27" t="str">
        <f>VLOOKUP(B4,Atleti!A$2:D$999,4,FALSE)</f>
        <v>M2</v>
      </c>
      <c r="E4" s="11">
        <f>A4-VLOOKUP(D4,Categorie!A$2:D$50,4,FALSE)</f>
        <v>7.12731481495818E-2</v>
      </c>
      <c r="F4" s="34" t="str">
        <f>VLOOKUP(B4,Atleti!A$2:F$999,6,FALSE)</f>
        <v>NEW M T BIKE TEAM 2001 ASD</v>
      </c>
      <c r="G4" s="7" t="str">
        <f>VLOOKUP(B4,Atleti!A$2:G$999,7,FALSE)</f>
        <v>UISP</v>
      </c>
      <c r="H4" s="28" t="str">
        <f>T(VLOOKUP(B4,Atleti!A$2:H$999,8,FALSE))</f>
        <v>UISP FIRENZE</v>
      </c>
    </row>
    <row r="5" spans="1:8">
      <c r="A5" s="98">
        <v>0.46715277777548181</v>
      </c>
      <c r="B5" s="53">
        <v>50</v>
      </c>
      <c r="C5" t="str">
        <f>VLOOKUP(B5,Atleti!A$2:B$999,2,FALSE)</f>
        <v>ALLORI MANUEL</v>
      </c>
      <c r="D5" s="27" t="str">
        <f>VLOOKUP(B5,Atleti!A$2:D$999,4,FALSE)</f>
        <v>ELITESP-M1</v>
      </c>
      <c r="E5" s="11">
        <f>A5-VLOOKUP(D5,Categorie!A$2:D$50,4,FALSE)</f>
        <v>7.1319444442148494E-2</v>
      </c>
      <c r="F5" s="34" t="str">
        <f>VLOOKUP(B5,Atleti!A$2:F$999,6,FALSE)</f>
        <v>BIKEOFTIME</v>
      </c>
      <c r="G5" s="7">
        <f>VLOOKUP(B5,Atleti!A$2:G$999,7,FALSE)</f>
        <v>0</v>
      </c>
      <c r="H5" s="28" t="str">
        <f>T(VLOOKUP(B5,Atleti!A$2:H$999,8,FALSE))</f>
        <v/>
      </c>
    </row>
    <row r="6" spans="1:8">
      <c r="A6" s="98">
        <v>0.4675810185217415</v>
      </c>
      <c r="B6" s="53">
        <v>28</v>
      </c>
      <c r="C6" t="str">
        <f>VLOOKUP(B6,Atleti!A$2:B$999,2,FALSE)</f>
        <v>BENEFICATI LORENZO</v>
      </c>
      <c r="D6" s="27" t="str">
        <f>VLOOKUP(B6,Atleti!A$2:D$999,4,FALSE)</f>
        <v>ELITESP-M1</v>
      </c>
      <c r="E6" s="11">
        <f>A6-VLOOKUP(D6,Categorie!A$2:D$50,4,FALSE)</f>
        <v>7.1747685188408183E-2</v>
      </c>
      <c r="F6" s="34" t="str">
        <f>VLOOKUP(B6,Atleti!A$2:F$999,6,FALSE)</f>
        <v>A.S.D. IMOLA BIKE</v>
      </c>
      <c r="G6" s="7" t="str">
        <f>VLOOKUP(B6,Atleti!A$2:G$999,7,FALSE)</f>
        <v>UISP</v>
      </c>
      <c r="H6" s="28" t="str">
        <f>T(VLOOKUP(B6,Atleti!A$2:H$999,8,FALSE))</f>
        <v>UISP COMITATO TERR.LE IMOLA-FAENZA APS</v>
      </c>
    </row>
    <row r="7" spans="1:8">
      <c r="A7" s="98">
        <v>0.46815972222248092</v>
      </c>
      <c r="B7" s="53">
        <v>102</v>
      </c>
      <c r="C7" t="str">
        <f>VLOOKUP(B7,Atleti!A$2:B$999,2,FALSE)</f>
        <v>SIGNORINI LORENZO</v>
      </c>
      <c r="D7" s="27" t="str">
        <f>VLOOKUP(B7,Atleti!A$2:D$999,4,FALSE)</f>
        <v>M2</v>
      </c>
      <c r="E7" s="11">
        <f>A7-VLOOKUP(D7,Categorie!A$2:D$50,4,FALSE)</f>
        <v>7.2326388889147608E-2</v>
      </c>
      <c r="F7" s="34" t="str">
        <f>VLOOKUP(B7,Atleti!A$2:F$999,6,FALSE)</f>
        <v>ASD VIA ELISA</v>
      </c>
      <c r="G7" s="7" t="str">
        <f>VLOOKUP(B7,Atleti!A$2:G$999,7,FALSE)</f>
        <v>UISP</v>
      </c>
      <c r="H7" s="28" t="str">
        <f>T(VLOOKUP(B7,Atleti!A$2:H$999,8,FALSE))</f>
        <v>UISP COMITATO TERR.LE LUCCA VERSILIA APS</v>
      </c>
    </row>
    <row r="8" spans="1:8">
      <c r="A8" s="98">
        <v>0.46837962963036261</v>
      </c>
      <c r="B8" s="53">
        <v>2</v>
      </c>
      <c r="C8" t="str">
        <f>VLOOKUP(B8,Atleti!A$2:B$999,2,FALSE)</f>
        <v>MATTEOLI ANDREA</v>
      </c>
      <c r="D8" s="27" t="str">
        <f>VLOOKUP(B8,Atleti!A$2:D$999,4,FALSE)</f>
        <v>ELITESP-M1</v>
      </c>
      <c r="E8" s="11">
        <f>A8-VLOOKUP(D8,Categorie!A$2:D$50,4,FALSE)</f>
        <v>7.25462962970293E-2</v>
      </c>
      <c r="F8" s="34" t="str">
        <f>VLOOKUP(B8,Atleti!A$2:F$999,6,FALSE)</f>
        <v>NEW M T BIKE TEAM 2001 ASD</v>
      </c>
      <c r="G8" s="7" t="str">
        <f>VLOOKUP(B8,Atleti!A$2:G$999,7,FALSE)</f>
        <v>UISP</v>
      </c>
      <c r="H8" s="28" t="str">
        <f>T(VLOOKUP(B8,Atleti!A$2:H$999,8,FALSE))</f>
        <v>UISP FIRENZE</v>
      </c>
    </row>
    <row r="9" spans="1:8">
      <c r="A9" s="98">
        <v>0.46856481481518131</v>
      </c>
      <c r="B9" s="53">
        <v>305</v>
      </c>
      <c r="C9" t="str">
        <f>VLOOKUP(B9,Atleti!A$2:B$999,2,FALSE)</f>
        <v>MORI WALTER</v>
      </c>
      <c r="D9" s="27" t="str">
        <f>VLOOKUP(B9,Atleti!A$2:D$999,4,FALSE)</f>
        <v>M4</v>
      </c>
      <c r="E9" s="11">
        <f>A9-VLOOKUP(D9,Categorie!A$2:D$50,4,FALSE)</f>
        <v>7.2731481481847993E-2</v>
      </c>
      <c r="F9" s="34" t="str">
        <f>VLOOKUP(B9,Atleti!A$2:F$999,6,FALSE)</f>
        <v>ONTRAINO GS</v>
      </c>
      <c r="G9" s="7" t="str">
        <f>VLOOKUP(B9,Atleti!A$2:G$999,7,FALSE)</f>
        <v>UISP</v>
      </c>
      <c r="H9" s="28" t="str">
        <f>T(VLOOKUP(B9,Atleti!A$2:H$999,8,FALSE))</f>
        <v>UISP COMITATO TERR.LE ZONA DEL CUOIO APS</v>
      </c>
    </row>
    <row r="10" spans="1:8">
      <c r="A10" s="98">
        <v>0.46953703703911742</v>
      </c>
      <c r="B10" s="53">
        <v>191</v>
      </c>
      <c r="C10" t="str">
        <f>VLOOKUP(B10,Atleti!A$2:B$999,2,FALSE)</f>
        <v>LUISOTTO CRISTIAN</v>
      </c>
      <c r="D10" s="27" t="str">
        <f>VLOOKUP(B10,Atleti!A$2:D$999,4,FALSE)</f>
        <v>M3</v>
      </c>
      <c r="E10" s="11">
        <f>A10-VLOOKUP(D10,Categorie!A$2:D$50,4,FALSE)</f>
        <v>7.3703703705784107E-2</v>
      </c>
      <c r="F10" s="34" t="str">
        <f>VLOOKUP(B10,Atleti!A$2:F$999,6,FALSE)</f>
        <v>SPEZZOTTO BIKE TEAM</v>
      </c>
      <c r="G10" s="7" t="str">
        <f>VLOOKUP(B10,Atleti!A$2:G$999,7,FALSE)</f>
        <v>FCI</v>
      </c>
      <c r="H10" s="28" t="str">
        <f>T(VLOOKUP(B10,Atleti!A$2:H$999,8,FALSE))</f>
        <v/>
      </c>
    </row>
    <row r="11" spans="1:8">
      <c r="A11" s="98">
        <v>0.48064814815006685</v>
      </c>
      <c r="B11" s="53">
        <v>184</v>
      </c>
      <c r="C11" t="str">
        <f>VLOOKUP(B11,Atleti!A$2:B$999,2,FALSE)</f>
        <v>TALIA SALVATORE</v>
      </c>
      <c r="D11" s="27" t="str">
        <f>VLOOKUP(B11,Atleti!A$2:D$999,4,FALSE)</f>
        <v>M3</v>
      </c>
      <c r="E11" s="11">
        <f>A11-VLOOKUP(D11,Categorie!A$2:D$50,4,FALSE)</f>
        <v>8.481481481673353E-2</v>
      </c>
      <c r="F11" s="34" t="str">
        <f>VLOOKUP(B11,Atleti!A$2:F$999,6,FALSE)</f>
        <v>ASD CICLI FALASCHI</v>
      </c>
      <c r="G11" s="7" t="str">
        <f>VLOOKUP(B11,Atleti!A$2:G$999,7,FALSE)</f>
        <v>UISP</v>
      </c>
      <c r="H11" s="28" t="str">
        <f>T(VLOOKUP(B11,Atleti!A$2:H$999,8,FALSE))</f>
        <v>UISP COMITATO TERR.LE TERRE ETRUSCO LABRONICHE</v>
      </c>
    </row>
    <row r="12" spans="1:8">
      <c r="A12" s="98">
        <v>0.48089120370423188</v>
      </c>
      <c r="B12" s="53">
        <v>89</v>
      </c>
      <c r="C12" t="str">
        <f>VLOOKUP(B12,Atleti!A$2:B$999,2,FALSE)</f>
        <v>GINANNI EMANUELE</v>
      </c>
      <c r="D12" s="27" t="str">
        <f>VLOOKUP(B12,Atleti!A$2:D$999,4,FALSE)</f>
        <v>M2</v>
      </c>
      <c r="E12" s="11">
        <f>A12-VLOOKUP(D12,Categorie!A$2:D$50,4,FALSE)</f>
        <v>8.505787037089857E-2</v>
      </c>
      <c r="F12" s="34" t="str">
        <f>VLOOKUP(B12,Atleti!A$2:F$999,6,FALSE)</f>
        <v>AGLIANA CICLISMO U.S.D.</v>
      </c>
      <c r="G12" s="7" t="str">
        <f>VLOOKUP(B12,Atleti!A$2:G$999,7,FALSE)</f>
        <v>UISP</v>
      </c>
      <c r="H12" s="28" t="str">
        <f>T(VLOOKUP(B12,Atleti!A$2:H$999,8,FALSE))</f>
        <v>UISP COMITATO TERR.LE PISTOIA APS</v>
      </c>
    </row>
    <row r="13" spans="1:8">
      <c r="A13" s="98">
        <v>0.48091435185051523</v>
      </c>
      <c r="B13" s="53">
        <v>303</v>
      </c>
      <c r="C13" t="str">
        <f>VLOOKUP(B13,Atleti!A$2:B$999,2,FALSE)</f>
        <v>COLONNA FEDERICO</v>
      </c>
      <c r="D13" s="27" t="str">
        <f>VLOOKUP(B13,Atleti!A$2:D$999,4,FALSE)</f>
        <v>M4</v>
      </c>
      <c r="E13" s="11">
        <f>A13-VLOOKUP(D13,Categorie!A$2:D$50,4,FALSE)</f>
        <v>8.5081018517181917E-2</v>
      </c>
      <c r="F13" s="34" t="str">
        <f>VLOOKUP(B13,Atleti!A$2:F$999,6,FALSE)</f>
        <v>ASD CICLI FALASCHI</v>
      </c>
      <c r="G13" s="7" t="str">
        <f>VLOOKUP(B13,Atleti!A$2:G$999,7,FALSE)</f>
        <v>UISP</v>
      </c>
      <c r="H13" s="28" t="str">
        <f>T(VLOOKUP(B13,Atleti!A$2:H$999,8,FALSE))</f>
        <v>UISP COMITATO TERR.LE TERRE ETRUSCO LABRONICHE</v>
      </c>
    </row>
    <row r="14" spans="1:8">
      <c r="A14" s="98">
        <v>0.48094907407357823</v>
      </c>
      <c r="B14" s="53">
        <v>104</v>
      </c>
      <c r="C14" t="str">
        <f>VLOOKUP(B14,Atleti!A$2:B$999,2,FALSE)</f>
        <v>BIANCHI DAVIDE</v>
      </c>
      <c r="D14" s="27" t="str">
        <f>VLOOKUP(B14,Atleti!A$2:D$999,4,FALSE)</f>
        <v>M2</v>
      </c>
      <c r="E14" s="11">
        <f>A14-VLOOKUP(D14,Categorie!A$2:D$50,4,FALSE)</f>
        <v>8.5115740740244916E-2</v>
      </c>
      <c r="F14" s="34" t="str">
        <f>VLOOKUP(B14,Atleti!A$2:F$999,6,FALSE)</f>
        <v>ASD VIA ELISA</v>
      </c>
      <c r="G14" s="7" t="str">
        <f>VLOOKUP(B14,Atleti!A$2:G$999,7,FALSE)</f>
        <v>UISP</v>
      </c>
      <c r="H14" s="28" t="str">
        <f>T(VLOOKUP(B14,Atleti!A$2:H$999,8,FALSE))</f>
        <v>UISP COMITATO TERR.LE LUCCA VERSILIA APS</v>
      </c>
    </row>
    <row r="15" spans="1:8">
      <c r="A15" s="98">
        <v>0.48100694444292458</v>
      </c>
      <c r="B15" s="53">
        <v>332</v>
      </c>
      <c r="C15" t="str">
        <f>VLOOKUP(B15,Atleti!A$2:B$999,2,FALSE)</f>
        <v>CECCHI GABRIELE</v>
      </c>
      <c r="D15" s="27" t="str">
        <f>VLOOKUP(B15,Atleti!A$2:D$999,4,FALSE)</f>
        <v>M3</v>
      </c>
      <c r="E15" s="11">
        <f>A15-VLOOKUP(D15,Categorie!A$2:D$50,4,FALSE)</f>
        <v>8.5173611109591263E-2</v>
      </c>
      <c r="F15" s="34" t="str">
        <f>VLOOKUP(B15,Atleti!A$2:F$999,6,FALSE)</f>
        <v>A.S.D. GENETIK CYCLING TEAM</v>
      </c>
      <c r="G15" s="7" t="str">
        <f>VLOOKUP(B15,Atleti!A$2:G$999,7,FALSE)</f>
        <v>ACSI</v>
      </c>
      <c r="H15" s="28" t="str">
        <f>T(VLOOKUP(B15,Atleti!A$2:H$999,8,FALSE))</f>
        <v/>
      </c>
    </row>
    <row r="16" spans="1:8">
      <c r="A16" s="98">
        <v>0.48104166666598758</v>
      </c>
      <c r="B16" s="53">
        <v>316</v>
      </c>
      <c r="C16" t="str">
        <f>VLOOKUP(B16,Atleti!A$2:B$999,2,FALSE)</f>
        <v>VINCI DAVID</v>
      </c>
      <c r="D16" s="27" t="str">
        <f>VLOOKUP(B16,Atleti!A$2:D$999,4,FALSE)</f>
        <v>M4</v>
      </c>
      <c r="E16" s="11">
        <f>A16-VLOOKUP(D16,Categorie!A$2:D$50,4,FALSE)</f>
        <v>8.5208333332654262E-2</v>
      </c>
      <c r="F16" s="34" t="str">
        <f>VLOOKUP(B16,Atleti!A$2:F$999,6,FALSE)</f>
        <v>OLIMPIA CYCLING TEAM ASD</v>
      </c>
      <c r="G16" s="7" t="str">
        <f>VLOOKUP(B16,Atleti!A$2:G$999,7,FALSE)</f>
        <v>ACSI</v>
      </c>
      <c r="H16" s="28" t="str">
        <f>T(VLOOKUP(B16,Atleti!A$2:H$999,8,FALSE))</f>
        <v/>
      </c>
    </row>
    <row r="17" spans="1:8">
      <c r="A17" s="98">
        <v>0.48106481481227092</v>
      </c>
      <c r="B17" s="53">
        <v>204</v>
      </c>
      <c r="C17" t="str">
        <f>VLOOKUP(B17,Atleti!A$2:B$999,2,FALSE)</f>
        <v>RUPA ARMANDO</v>
      </c>
      <c r="D17" s="27" t="str">
        <f>VLOOKUP(B17,Atleti!A$2:D$999,4,FALSE)</f>
        <v>M3</v>
      </c>
      <c r="E17" s="11">
        <f>A17-VLOOKUP(D17,Categorie!A$2:D$50,4,FALSE)</f>
        <v>8.523148147893761E-2</v>
      </c>
      <c r="F17" s="34" t="str">
        <f>VLOOKUP(B17,Atleti!A$2:F$999,6,FALSE)</f>
        <v>TEAM PROMOTECH</v>
      </c>
      <c r="G17" s="7" t="str">
        <f>VLOOKUP(B17,Atleti!A$2:G$999,7,FALSE)</f>
        <v>FCI</v>
      </c>
      <c r="H17" s="28" t="str">
        <f>T(VLOOKUP(B17,Atleti!A$2:H$999,8,FALSE))</f>
        <v/>
      </c>
    </row>
    <row r="18" spans="1:8">
      <c r="A18" s="98">
        <v>0.48109953703533392</v>
      </c>
      <c r="B18" s="53">
        <v>37</v>
      </c>
      <c r="C18" t="str">
        <f>VLOOKUP(B18,Atleti!A$2:B$999,2,FALSE)</f>
        <v>FALSETTI DAVID</v>
      </c>
      <c r="D18" s="27" t="str">
        <f>VLOOKUP(B18,Atleti!A$2:D$999,4,FALSE)</f>
        <v>ELITESP-M1</v>
      </c>
      <c r="E18" s="11">
        <f>A18-VLOOKUP(D18,Categorie!A$2:D$50,4,FALSE)</f>
        <v>8.5266203702000609E-2</v>
      </c>
      <c r="F18" s="34" t="str">
        <f>VLOOKUP(B18,Atleti!A$2:F$999,6,FALSE)</f>
        <v>DONKEY BIKE CLUB A.S.D.</v>
      </c>
      <c r="G18" s="7" t="str">
        <f>VLOOKUP(B18,Atleti!A$2:G$999,7,FALSE)</f>
        <v>UISP</v>
      </c>
      <c r="H18" s="28" t="str">
        <f>T(VLOOKUP(B18,Atleti!A$2:H$999,8,FALSE))</f>
        <v>UISP COMITATO TERR.LE SIENA APS</v>
      </c>
    </row>
    <row r="19" spans="1:8">
      <c r="A19" s="98">
        <v>0.48113425925839692</v>
      </c>
      <c r="B19" s="53">
        <v>183</v>
      </c>
      <c r="C19" t="str">
        <f>VLOOKUP(B19,Atleti!A$2:B$999,2,FALSE)</f>
        <v>LAZZERONI MICHELE</v>
      </c>
      <c r="D19" s="27" t="str">
        <f>VLOOKUP(B19,Atleti!A$2:D$999,4,FALSE)</f>
        <v>M3</v>
      </c>
      <c r="E19" s="11">
        <f>A19-VLOOKUP(D19,Categorie!A$2:D$50,4,FALSE)</f>
        <v>8.5300925925063609E-2</v>
      </c>
      <c r="F19" s="34" t="str">
        <f>VLOOKUP(B19,Atleti!A$2:F$999,6,FALSE)</f>
        <v>A. S. DIL. TEAM CICLOWATT</v>
      </c>
      <c r="G19" s="7" t="str">
        <f>VLOOKUP(B19,Atleti!A$2:G$999,7,FALSE)</f>
        <v>UISP</v>
      </c>
      <c r="H19" s="28" t="str">
        <f>T(VLOOKUP(B19,Atleti!A$2:H$999,8,FALSE))</f>
        <v>UISP COMITATO TERR.LE SIENA APS</v>
      </c>
    </row>
    <row r="20" spans="1:8">
      <c r="A20" s="98">
        <v>0.48116898148145992</v>
      </c>
      <c r="B20" s="53">
        <v>109</v>
      </c>
      <c r="C20" t="str">
        <f>VLOOKUP(B20,Atleti!A$2:B$999,2,FALSE)</f>
        <v>BALDUCCI ERIK</v>
      </c>
      <c r="D20" s="27" t="str">
        <f>VLOOKUP(B20,Atleti!A$2:D$999,4,FALSE)</f>
        <v>M2</v>
      </c>
      <c r="E20" s="11">
        <f>A20-VLOOKUP(D20,Categorie!A$2:D$50,4,FALSE)</f>
        <v>8.5335648148126608E-2</v>
      </c>
      <c r="F20" s="34" t="str">
        <f>VLOOKUP(B20,Atleti!A$2:F$999,6,FALSE)</f>
        <v>A.S.D. IMOLA BIKE</v>
      </c>
      <c r="G20" s="7" t="str">
        <f>VLOOKUP(B20,Atleti!A$2:G$999,7,FALSE)</f>
        <v>UISP</v>
      </c>
      <c r="H20" s="28" t="str">
        <f>T(VLOOKUP(B20,Atleti!A$2:H$999,8,FALSE))</f>
        <v>UISP COMITATO TERR.LE IMOLA-FAENZA APS</v>
      </c>
    </row>
    <row r="21" spans="1:8">
      <c r="A21" s="98">
        <v>0.48120370370452292</v>
      </c>
      <c r="B21" s="53">
        <v>195</v>
      </c>
      <c r="C21" t="str">
        <f>VLOOKUP(B21,Atleti!A$2:B$999,2,FALSE)</f>
        <v>VIGNINI YURI</v>
      </c>
      <c r="D21" s="27" t="str">
        <f>VLOOKUP(B21,Atleti!A$2:D$999,4,FALSE)</f>
        <v>M3</v>
      </c>
      <c r="E21" s="11">
        <f>A21-VLOOKUP(D21,Categorie!A$2:D$50,4,FALSE)</f>
        <v>8.5370370371189608E-2</v>
      </c>
      <c r="F21" s="34" t="str">
        <f>VLOOKUP(B21,Atleti!A$2:F$999,6,FALSE)</f>
        <v>NEW M T BIKE TEAM 2001 ASD</v>
      </c>
      <c r="G21" s="7" t="str">
        <f>VLOOKUP(B21,Atleti!A$2:G$999,7,FALSE)</f>
        <v>UISP</v>
      </c>
      <c r="H21" s="28" t="str">
        <f>T(VLOOKUP(B21,Atleti!A$2:H$999,8,FALSE))</f>
        <v>UISP FIRENZE</v>
      </c>
    </row>
    <row r="22" spans="1:8">
      <c r="A22" s="98">
        <v>0.48123842592758592</v>
      </c>
      <c r="B22" s="53">
        <v>112</v>
      </c>
      <c r="C22" t="str">
        <f>VLOOKUP(B22,Atleti!A$2:B$999,2,FALSE)</f>
        <v>BASTIANI ALBERTO</v>
      </c>
      <c r="D22" s="27" t="str">
        <f>VLOOKUP(B22,Atleti!A$2:D$999,4,FALSE)</f>
        <v>M2</v>
      </c>
      <c r="E22" s="11">
        <f>A22-VLOOKUP(D22,Categorie!A$2:D$50,4,FALSE)</f>
        <v>8.5405092594252607E-2</v>
      </c>
      <c r="F22" s="34" t="str">
        <f>VLOOKUP(B22,Atleti!A$2:F$999,6,FALSE)</f>
        <v>OLIMPIA CYCLING TEAM A.S.D.</v>
      </c>
      <c r="G22" s="7" t="str">
        <f>VLOOKUP(B22,Atleti!A$2:G$999,7,FALSE)</f>
        <v>ACSI</v>
      </c>
      <c r="H22" s="28" t="str">
        <f>T(VLOOKUP(B22,Atleti!A$2:H$999,8,FALSE))</f>
        <v/>
      </c>
    </row>
    <row r="23" spans="1:8">
      <c r="A23" s="98">
        <v>0.48129629629693227</v>
      </c>
      <c r="B23" s="53">
        <v>322</v>
      </c>
      <c r="C23" t="str">
        <f>VLOOKUP(B23,Atleti!A$2:B$999,2,FALSE)</f>
        <v>ROSSI MASSIMO</v>
      </c>
      <c r="D23" s="27" t="str">
        <f>VLOOKUP(B23,Atleti!A$2:D$999,4,FALSE)</f>
        <v>M4</v>
      </c>
      <c r="E23" s="11">
        <f>A23-VLOOKUP(D23,Categorie!A$2:D$50,4,FALSE)</f>
        <v>8.5462962963598954E-2</v>
      </c>
      <c r="F23" s="34" t="str">
        <f>VLOOKUP(B23,Atleti!A$2:F$999,6,FALSE)</f>
        <v>A.C CAPANNOLESE</v>
      </c>
      <c r="G23" s="7" t="str">
        <f>VLOOKUP(B23,Atleti!A$2:G$999,7,FALSE)</f>
        <v>UISP</v>
      </c>
      <c r="H23" s="28" t="str">
        <f>T(VLOOKUP(B23,Atleti!A$2:H$999,8,FALSE))</f>
        <v>UISP COMITATO TERR.LE VALDERA APS</v>
      </c>
    </row>
    <row r="24" spans="1:8">
      <c r="A24" s="98">
        <v>0.48131944444321562</v>
      </c>
      <c r="B24" s="53">
        <v>30</v>
      </c>
      <c r="C24" t="str">
        <f>VLOOKUP(B24,Atleti!A$2:B$999,2,FALSE)</f>
        <v>FONTANELLI MATTEO</v>
      </c>
      <c r="D24" s="27" t="str">
        <f>VLOOKUP(B24,Atleti!A$2:D$999,4,FALSE)</f>
        <v>ELITESP-M1</v>
      </c>
      <c r="E24" s="11">
        <f>A24-VLOOKUP(D24,Categorie!A$2:D$50,4,FALSE)</f>
        <v>8.5486111109882301E-2</v>
      </c>
      <c r="F24" s="34" t="str">
        <f>VLOOKUP(B24,Atleti!A$2:F$999,6,FALSE)</f>
        <v>A.S.D. IMOLA BIKE</v>
      </c>
      <c r="G24" s="7" t="str">
        <f>VLOOKUP(B24,Atleti!A$2:G$999,7,FALSE)</f>
        <v>UISP</v>
      </c>
      <c r="H24" s="28" t="str">
        <f>T(VLOOKUP(B24,Atleti!A$2:H$999,8,FALSE))</f>
        <v>UISP COMITATO TERR.LE IMOLA-FAENZA APS</v>
      </c>
    </row>
    <row r="25" spans="1:8">
      <c r="A25" s="98">
        <v>0.48134259258949896</v>
      </c>
      <c r="B25" s="53">
        <v>190</v>
      </c>
      <c r="C25" t="str">
        <f>VLOOKUP(B25,Atleti!A$2:B$999,2,FALSE)</f>
        <v>PELOSIN DAVIDE</v>
      </c>
      <c r="D25" s="27" t="str">
        <f>VLOOKUP(B25,Atleti!A$2:D$999,4,FALSE)</f>
        <v>M3</v>
      </c>
      <c r="E25" s="11">
        <f>A25-VLOOKUP(D25,Categorie!A$2:D$50,4,FALSE)</f>
        <v>8.5509259256165648E-2</v>
      </c>
      <c r="F25" s="34" t="str">
        <f>VLOOKUP(B25,Atleti!A$2:F$999,6,FALSE)</f>
        <v>FONTANABUONA CYCLING ACADEMY</v>
      </c>
      <c r="G25" s="7" t="str">
        <f>VLOOKUP(B25,Atleti!A$2:G$999,7,FALSE)</f>
        <v>FCI</v>
      </c>
      <c r="H25" s="28" t="str">
        <f>T(VLOOKUP(B25,Atleti!A$2:H$999,8,FALSE))</f>
        <v/>
      </c>
    </row>
    <row r="26" spans="1:8">
      <c r="A26" s="98">
        <v>0.48136574074305827</v>
      </c>
      <c r="B26" s="53">
        <v>12</v>
      </c>
      <c r="C26" t="str">
        <f>VLOOKUP(B26,Atleti!A$2:B$999,2,FALSE)</f>
        <v>DEMMA GIUSEPPE</v>
      </c>
      <c r="D26" s="27" t="str">
        <f>VLOOKUP(B26,Atleti!A$2:D$999,4,FALSE)</f>
        <v>ELITESP-M1</v>
      </c>
      <c r="E26" s="11">
        <f>A26-VLOOKUP(D26,Categorie!A$2:D$50,4,FALSE)</f>
        <v>8.5532407409724953E-2</v>
      </c>
      <c r="F26" s="34" t="str">
        <f>VLOOKUP(B26,Atleti!A$2:F$999,6,FALSE)</f>
        <v>ASD CICLI FALASCHI</v>
      </c>
      <c r="G26" s="7" t="str">
        <f>VLOOKUP(B26,Atleti!A$2:G$999,7,FALSE)</f>
        <v>UISP</v>
      </c>
      <c r="H26" s="28" t="str">
        <f>T(VLOOKUP(B26,Atleti!A$2:H$999,8,FALSE))</f>
        <v>UISP COMITATO TERR.LE TERRE ETRUSCO LABRONICHE</v>
      </c>
    </row>
    <row r="27" spans="1:8">
      <c r="A27" s="98">
        <v>0.48138888888934162</v>
      </c>
      <c r="B27" s="53">
        <v>7</v>
      </c>
      <c r="C27" t="str">
        <f>VLOOKUP(B27,Atleti!A$2:B$999,2,FALSE)</f>
        <v>SCIAMANNO EMANUELE</v>
      </c>
      <c r="D27" s="27" t="str">
        <f>VLOOKUP(B27,Atleti!A$2:D$999,4,FALSE)</f>
        <v>EliteSP</v>
      </c>
      <c r="E27" s="11" t="e">
        <f>A27-VLOOKUP(D27,Categorie!A$2:D$50,4,FALSE)</f>
        <v>#N/A</v>
      </c>
      <c r="F27" s="34" t="str">
        <f>VLOOKUP(B27,Atleti!A$2:F$999,6,FALSE)</f>
        <v>ETRURIA HOME BIKE</v>
      </c>
      <c r="G27" s="7" t="str">
        <f>VLOOKUP(B27,Atleti!A$2:G$999,7,FALSE)</f>
        <v>C.S.A.in</v>
      </c>
      <c r="H27" s="28" t="str">
        <f>T(VLOOKUP(B27,Atleti!A$2:H$999,8,FALSE))</f>
        <v/>
      </c>
    </row>
    <row r="28" spans="1:8">
      <c r="A28" s="98">
        <v>0.48141203703562496</v>
      </c>
      <c r="B28" s="53">
        <v>20</v>
      </c>
      <c r="C28" t="str">
        <f>VLOOKUP(B28,Atleti!A$2:B$999,2,FALSE)</f>
        <v>LONZI ENNIO</v>
      </c>
      <c r="D28" s="27" t="str">
        <f>VLOOKUP(B28,Atleti!A$2:D$999,4,FALSE)</f>
        <v>ELITESP-M1</v>
      </c>
      <c r="E28" s="11">
        <f>A28-VLOOKUP(D28,Categorie!A$2:D$50,4,FALSE)</f>
        <v>8.5578703702291647E-2</v>
      </c>
      <c r="F28" s="34" t="str">
        <f>VLOOKUP(B28,Atleti!A$2:F$999,6,FALSE)</f>
        <v>ASD CICLI FALASCHI</v>
      </c>
      <c r="G28" s="7" t="str">
        <f>VLOOKUP(B28,Atleti!A$2:G$999,7,FALSE)</f>
        <v>UISP</v>
      </c>
      <c r="H28" s="28" t="str">
        <f>T(VLOOKUP(B28,Atleti!A$2:H$999,8,FALSE))</f>
        <v>UISP COMITATO TERR.LE ZONA DEL CUOIO APS</v>
      </c>
    </row>
    <row r="29" spans="1:8">
      <c r="A29" s="98">
        <v>0.48145833333546761</v>
      </c>
      <c r="B29" s="53">
        <v>38</v>
      </c>
      <c r="C29" t="str">
        <f>VLOOKUP(B29,Atleti!A$2:B$999,2,FALSE)</f>
        <v>GIGLIOLI ANDREA</v>
      </c>
      <c r="D29" s="27" t="str">
        <f>VLOOKUP(B29,Atleti!A$2:D$999,4,FALSE)</f>
        <v>ELITESP-M1</v>
      </c>
      <c r="E29" s="11">
        <f>A29-VLOOKUP(D29,Categorie!A$2:D$50,4,FALSE)</f>
        <v>8.5625000002134299E-2</v>
      </c>
      <c r="F29" s="34" t="str">
        <f>VLOOKUP(B29,Atleti!A$2:F$999,6,FALSE)</f>
        <v>AS ALL SPORT</v>
      </c>
      <c r="G29" s="7">
        <f>VLOOKUP(B29,Atleti!A$2:G$999,7,FALSE)</f>
        <v>0</v>
      </c>
      <c r="H29" s="28" t="str">
        <f>T(VLOOKUP(B29,Atleti!A$2:H$999,8,FALSE))</f>
        <v>UISP COMITATO TERR.LE TERRE ETRUSCO LABRONICHE</v>
      </c>
    </row>
    <row r="30" spans="1:8">
      <c r="A30" s="98">
        <v>0.48149305555853061</v>
      </c>
      <c r="B30" s="53">
        <v>106</v>
      </c>
      <c r="C30" t="str">
        <f>VLOOKUP(B30,Atleti!A$2:B$999,2,FALSE)</f>
        <v>MENCHINI MATTEO</v>
      </c>
      <c r="D30" s="27" t="str">
        <f>VLOOKUP(B30,Atleti!A$2:D$999,4,FALSE)</f>
        <v>M2</v>
      </c>
      <c r="E30" s="11">
        <f>A30-VLOOKUP(D30,Categorie!A$2:D$50,4,FALSE)</f>
        <v>8.5659722225197299E-2</v>
      </c>
      <c r="F30" s="34" t="str">
        <f>VLOOKUP(B30,Atleti!A$2:F$999,6,FALSE)</f>
        <v>ASD VIA ELISA</v>
      </c>
      <c r="G30" s="7" t="str">
        <f>VLOOKUP(B30,Atleti!A$2:G$999,7,FALSE)</f>
        <v>UISP</v>
      </c>
      <c r="H30" s="28" t="str">
        <f>T(VLOOKUP(B30,Atleti!A$2:H$999,8,FALSE))</f>
        <v>UISP COMITATO TERR.LE LUCCA VERSILIA APS</v>
      </c>
    </row>
    <row r="31" spans="1:8">
      <c r="A31" s="98">
        <v>0.48151620370481396</v>
      </c>
      <c r="B31" s="53">
        <v>49</v>
      </c>
      <c r="C31" t="str">
        <f>VLOOKUP(B31,Atleti!A$2:B$999,2,FALSE)</f>
        <v>GREGORI JACOPO</v>
      </c>
      <c r="D31" s="27" t="str">
        <f>VLOOKUP(B31,Atleti!A$2:D$999,4,FALSE)</f>
        <v>ELITESP-M1</v>
      </c>
      <c r="E31" s="11">
        <f>A31-VLOOKUP(D31,Categorie!A$2:D$50,4,FALSE)</f>
        <v>8.5682870371480646E-2</v>
      </c>
      <c r="F31" s="34" t="str">
        <f>VLOOKUP(B31,Atleti!A$2:F$999,6,FALSE)</f>
        <v>BIKEOFTIME</v>
      </c>
      <c r="G31" s="7" t="str">
        <f>VLOOKUP(B31,Atleti!A$2:G$999,7,FALSE)</f>
        <v>UISP</v>
      </c>
      <c r="H31" s="28" t="str">
        <f>T(VLOOKUP(B31,Atleti!A$2:H$999,8,FALSE))</f>
        <v/>
      </c>
    </row>
    <row r="32" spans="1:8">
      <c r="A32" s="98">
        <v>0.48155092592787696</v>
      </c>
      <c r="B32" s="53">
        <v>189</v>
      </c>
      <c r="C32" t="str">
        <f>VLOOKUP(B32,Atleti!A$2:B$999,2,FALSE)</f>
        <v>LISI ALESSIO</v>
      </c>
      <c r="D32" s="27" t="str">
        <f>VLOOKUP(B32,Atleti!A$2:D$999,4,FALSE)</f>
        <v>M3</v>
      </c>
      <c r="E32" s="11">
        <f>A32-VLOOKUP(D32,Categorie!A$2:D$50,4,FALSE)</f>
        <v>8.5717592594543646E-2</v>
      </c>
      <c r="F32" s="34" t="str">
        <f>VLOOKUP(B32,Atleti!A$2:F$999,6,FALSE)</f>
        <v>NEW M T BIKE TEAM 2001 ASD</v>
      </c>
      <c r="G32" s="7" t="str">
        <f>VLOOKUP(B32,Atleti!A$2:G$999,7,FALSE)</f>
        <v>UISP</v>
      </c>
      <c r="H32" s="28" t="str">
        <f>T(VLOOKUP(B32,Atleti!A$2:H$999,8,FALSE))</f>
        <v>UISP FIRENZE</v>
      </c>
    </row>
    <row r="33" spans="1:8">
      <c r="A33" s="98">
        <v>0.48157407407416031</v>
      </c>
      <c r="B33" s="53">
        <v>101</v>
      </c>
      <c r="C33" t="str">
        <f>VLOOKUP(B33,Atleti!A$2:B$999,2,FALSE)</f>
        <v>GIUNTOLI DIEGO ALEXANDER</v>
      </c>
      <c r="D33" s="27" t="str">
        <f>VLOOKUP(B33,Atleti!A$2:D$999,4,FALSE)</f>
        <v>M2</v>
      </c>
      <c r="E33" s="11">
        <f>A33-VLOOKUP(D33,Categorie!A$2:D$50,4,FALSE)</f>
        <v>8.5740740740826993E-2</v>
      </c>
      <c r="F33" s="34" t="str">
        <f>VLOOKUP(B33,Atleti!A$2:F$999,6,FALSE)</f>
        <v>ASD VIA ELISA</v>
      </c>
      <c r="G33" s="7" t="str">
        <f>VLOOKUP(B33,Atleti!A$2:G$999,7,FALSE)</f>
        <v>UISP</v>
      </c>
      <c r="H33" s="28" t="str">
        <f>T(VLOOKUP(B33,Atleti!A$2:H$999,8,FALSE))</f>
        <v>UISP COMITATO TERR.LE LUCCA VERSILIA APS</v>
      </c>
    </row>
    <row r="34" spans="1:8">
      <c r="A34" s="98">
        <v>0.48159722222044365</v>
      </c>
      <c r="B34" s="53">
        <v>207</v>
      </c>
      <c r="C34" t="str">
        <f>VLOOKUP(B34,Atleti!A$2:B$999,2,FALSE)</f>
        <v>PESI SIMONE</v>
      </c>
      <c r="D34" s="27" t="str">
        <f>VLOOKUP(B34,Atleti!A$2:D$999,4,FALSE)</f>
        <v>M3</v>
      </c>
      <c r="E34" s="11">
        <f>A34-VLOOKUP(D34,Categorie!A$2:D$50,4,FALSE)</f>
        <v>8.576388888711034E-2</v>
      </c>
      <c r="F34" s="34" t="str">
        <f>VLOOKUP(B34,Atleti!A$2:F$999,6,FALSE)</f>
        <v>HEART ON BIKE</v>
      </c>
      <c r="G34" s="7" t="str">
        <f>VLOOKUP(B34,Atleti!A$2:G$999,7,FALSE)</f>
        <v>UISP</v>
      </c>
      <c r="H34" s="28" t="str">
        <f>T(VLOOKUP(B34,Atleti!A$2:H$999,8,FALSE))</f>
        <v>UISP COMITATO TERR.LE ZONA DEL CUOIO APS</v>
      </c>
    </row>
    <row r="35" spans="1:8">
      <c r="A35" s="98">
        <v>0.48163194444350665</v>
      </c>
      <c r="B35" s="53">
        <v>35</v>
      </c>
      <c r="C35" t="str">
        <f>VLOOKUP(B35,Atleti!A$2:B$999,2,FALSE)</f>
        <v>PELUSI LUCA</v>
      </c>
      <c r="D35" s="27" t="str">
        <f>VLOOKUP(B35,Atleti!A$2:D$999,4,FALSE)</f>
        <v>ELITESP-M1</v>
      </c>
      <c r="E35" s="11">
        <f>A35-VLOOKUP(D35,Categorie!A$2:D$50,4,FALSE)</f>
        <v>8.579861111017334E-2</v>
      </c>
      <c r="F35" s="34" t="str">
        <f>VLOOKUP(B35,Atleti!A$2:F$999,6,FALSE)</f>
        <v>AS ALL SPORT</v>
      </c>
      <c r="G35" s="7" t="str">
        <f>VLOOKUP(B35,Atleti!A$2:G$999,7,FALSE)</f>
        <v>UISP</v>
      </c>
      <c r="H35" s="28" t="str">
        <f>T(VLOOKUP(B35,Atleti!A$2:H$999,8,FALSE))</f>
        <v/>
      </c>
    </row>
    <row r="36" spans="1:8">
      <c r="A36" s="98">
        <v>0.48165509258979</v>
      </c>
      <c r="B36" s="53">
        <v>328</v>
      </c>
      <c r="C36" t="str">
        <f>VLOOKUP(B36,Atleti!A$2:B$999,2,FALSE)</f>
        <v>GORGA GIANNI</v>
      </c>
      <c r="D36" s="27" t="str">
        <f>VLOOKUP(B36,Atleti!A$2:D$999,4,FALSE)</f>
        <v>M4</v>
      </c>
      <c r="E36" s="11">
        <f>A36-VLOOKUP(D36,Categorie!A$2:D$50,4,FALSE)</f>
        <v>8.5821759256456687E-2</v>
      </c>
      <c r="F36" s="34" t="str">
        <f>VLOOKUP(B36,Atleti!A$2:F$999,6,FALSE)</f>
        <v>AROMITALIA BASSO BIKES</v>
      </c>
      <c r="G36" s="7" t="str">
        <f>VLOOKUP(B36,Atleti!A$2:G$999,7,FALSE)</f>
        <v>FCI</v>
      </c>
      <c r="H36" s="28" t="str">
        <f>T(VLOOKUP(B36,Atleti!A$2:H$999,8,FALSE))</f>
        <v/>
      </c>
    </row>
    <row r="37" spans="1:8">
      <c r="A37" s="98">
        <v>0.481689814812853</v>
      </c>
      <c r="B37" s="53">
        <v>40</v>
      </c>
      <c r="C37" t="str">
        <f>VLOOKUP(B37,Atleti!A$2:B$999,2,FALSE)</f>
        <v>VITTORI LORENZO</v>
      </c>
      <c r="D37" s="27" t="str">
        <f>VLOOKUP(B37,Atleti!A$2:D$999,4,FALSE)</f>
        <v>ELITESP-M1</v>
      </c>
      <c r="E37" s="11">
        <f>A37-VLOOKUP(D37,Categorie!A$2:D$50,4,FALSE)</f>
        <v>8.5856481479519686E-2</v>
      </c>
      <c r="F37" s="34" t="str">
        <f>VLOOKUP(B37,Atleti!A$2:F$999,6,FALSE)</f>
        <v>ANGOLO DEL PIRATA A.S.D.</v>
      </c>
      <c r="G37" s="7" t="str">
        <f>VLOOKUP(B37,Atleti!A$2:G$999,7,FALSE)</f>
        <v>UISP</v>
      </c>
      <c r="H37" s="28" t="str">
        <f>T(VLOOKUP(B37,Atleti!A$2:H$999,8,FALSE))</f>
        <v>UISP COMITATO TERR.LE PISTOIA</v>
      </c>
    </row>
    <row r="38" spans="1:8">
      <c r="A38" s="98">
        <v>0.481724537035916</v>
      </c>
      <c r="B38" s="53">
        <v>86</v>
      </c>
      <c r="C38" t="str">
        <f>VLOOKUP(B38,Atleti!A$2:B$999,2,FALSE)</f>
        <v>BAMBI DAVIDE</v>
      </c>
      <c r="D38" s="27" t="str">
        <f>VLOOKUP(B38,Atleti!A$2:D$999,4,FALSE)</f>
        <v>M2</v>
      </c>
      <c r="E38" s="11">
        <f>A38-VLOOKUP(D38,Categorie!A$2:D$50,4,FALSE)</f>
        <v>8.5891203702582686E-2</v>
      </c>
      <c r="F38" s="34" t="str">
        <f>VLOOKUP(B38,Atleti!A$2:F$999,6,FALSE)</f>
        <v>ONTRAINO GS</v>
      </c>
      <c r="G38" s="7" t="str">
        <f>VLOOKUP(B38,Atleti!A$2:G$999,7,FALSE)</f>
        <v>UISP</v>
      </c>
      <c r="H38" s="28" t="str">
        <f>T(VLOOKUP(B38,Atleti!A$2:H$999,8,FALSE))</f>
        <v>UISP COMITATO TERR.LE ZONA DEL CUOIO APS</v>
      </c>
    </row>
    <row r="39" spans="1:8">
      <c r="A39" s="98">
        <v>0.48174768518219935</v>
      </c>
      <c r="B39" s="53">
        <v>39</v>
      </c>
      <c r="C39" t="str">
        <f>VLOOKUP(B39,Atleti!A$2:B$999,2,FALSE)</f>
        <v>VITTORI MATTEO</v>
      </c>
      <c r="D39" s="27" t="str">
        <f>VLOOKUP(B39,Atleti!A$2:D$999,4,FALSE)</f>
        <v>ELITESP-M1</v>
      </c>
      <c r="E39" s="11">
        <f>A39-VLOOKUP(D39,Categorie!A$2:D$50,4,FALSE)</f>
        <v>8.5914351848866033E-2</v>
      </c>
      <c r="F39" s="34" t="str">
        <f>VLOOKUP(B39,Atleti!A$2:F$999,6,FALSE)</f>
        <v>ANGOLO DEL PIRATA A.S.D.</v>
      </c>
      <c r="G39" s="7" t="str">
        <f>VLOOKUP(B39,Atleti!A$2:G$999,7,FALSE)</f>
        <v>UISP</v>
      </c>
      <c r="H39" s="28" t="str">
        <f>T(VLOOKUP(B39,Atleti!A$2:H$999,8,FALSE))</f>
        <v>UISP COMITATO TERR.LE PISTOIA</v>
      </c>
    </row>
    <row r="40" spans="1:8">
      <c r="A40" s="98">
        <v>0.48177083333575865</v>
      </c>
      <c r="B40" s="53">
        <v>11</v>
      </c>
      <c r="C40" t="str">
        <f>VLOOKUP(B40,Atleti!A$2:B$999,2,FALSE)</f>
        <v>NATALI LORENZO</v>
      </c>
      <c r="D40" s="27" t="str">
        <f>VLOOKUP(B40,Atleti!A$2:D$999,4,FALSE)</f>
        <v>ELITESP-M1</v>
      </c>
      <c r="E40" s="11">
        <f>A40-VLOOKUP(D40,Categorie!A$2:D$50,4,FALSE)</f>
        <v>8.5937500002425338E-2</v>
      </c>
      <c r="F40" s="34" t="str">
        <f>VLOOKUP(B40,Atleti!A$2:F$999,6,FALSE)</f>
        <v>CICLO TEAM S.GINESE</v>
      </c>
      <c r="G40" s="7" t="str">
        <f>VLOOKUP(B40,Atleti!A$2:G$999,7,FALSE)</f>
        <v>UISP</v>
      </c>
      <c r="H40" s="28" t="str">
        <f>T(VLOOKUP(B40,Atleti!A$2:H$999,8,FALSE))</f>
        <v>UISP COMITATO TERR.LE LUCCA VERSILIA APS</v>
      </c>
    </row>
    <row r="41" spans="1:8">
      <c r="A41" s="98">
        <v>0.48181712962832535</v>
      </c>
      <c r="B41" s="53">
        <v>94</v>
      </c>
      <c r="C41" t="str">
        <f>VLOOKUP(B41,Atleti!A$2:B$999,2,FALSE)</f>
        <v>CIALDI DAVID</v>
      </c>
      <c r="D41" s="27" t="str">
        <f>VLOOKUP(B41,Atleti!A$2:D$999,4,FALSE)</f>
        <v>M2</v>
      </c>
      <c r="E41" s="11">
        <f>A41-VLOOKUP(D41,Categorie!A$2:D$50,4,FALSE)</f>
        <v>8.5983796294992032E-2</v>
      </c>
      <c r="F41" s="34" t="str">
        <f>VLOOKUP(B41,Atleti!A$2:F$999,6,FALSE)</f>
        <v>A.S.D. QUARRATA BIKE</v>
      </c>
      <c r="G41" s="7" t="str">
        <f>VLOOKUP(B41,Atleti!A$2:G$999,7,FALSE)</f>
        <v>UISP</v>
      </c>
      <c r="H41" s="28" t="str">
        <f>T(VLOOKUP(B41,Atleti!A$2:H$999,8,FALSE))</f>
        <v>UISP COMITATO TERR.LE PISTOIA APS</v>
      </c>
    </row>
    <row r="42" spans="1:8">
      <c r="A42" s="98">
        <v>0.481828703705105</v>
      </c>
      <c r="B42" s="53">
        <v>6</v>
      </c>
      <c r="C42" t="str">
        <f>VLOOKUP(B42,Atleti!A$2:B$999,2,FALSE)</f>
        <v>FINOCCHI ALESSIO</v>
      </c>
      <c r="D42" s="27" t="str">
        <f>VLOOKUP(B42,Atleti!A$2:D$999,4,FALSE)</f>
        <v>ELITESP-M1</v>
      </c>
      <c r="E42" s="11">
        <f>A42-VLOOKUP(D42,Categorie!A$2:D$50,4,FALSE)</f>
        <v>8.5995370371771684E-2</v>
      </c>
      <c r="F42" s="34" t="str">
        <f>VLOOKUP(B42,Atleti!A$2:F$999,6,FALSE)</f>
        <v>TEAM STEFAN</v>
      </c>
      <c r="G42" s="7" t="str">
        <f>VLOOKUP(B42,Atleti!A$2:G$999,7,FALSE)</f>
        <v>UISP</v>
      </c>
      <c r="H42" s="28" t="str">
        <f>T(VLOOKUP(B42,Atleti!A$2:H$999,8,FALSE))</f>
        <v>UISP COMITATO TERR.LE LUCCA VERSILIA APS</v>
      </c>
    </row>
    <row r="43" spans="1:8">
      <c r="A43" s="98">
        <v>0.481863425928168</v>
      </c>
      <c r="B43" s="53">
        <v>22</v>
      </c>
      <c r="C43" t="str">
        <f>VLOOKUP(B43,Atleti!A$2:B$999,2,FALSE)</f>
        <v>CARLESI FEDERICO</v>
      </c>
      <c r="D43" s="27" t="str">
        <f>VLOOKUP(B43,Atleti!A$2:D$999,4,FALSE)</f>
        <v>ELITESP-M1</v>
      </c>
      <c r="E43" s="11">
        <f>A43-VLOOKUP(D43,Categorie!A$2:D$50,4,FALSE)</f>
        <v>8.6030092594834684E-2</v>
      </c>
      <c r="F43" s="34" t="str">
        <f>VLOOKUP(B43,Atleti!A$2:F$999,6,FALSE)</f>
        <v>AGLIANA CICLISMO U.S.D.</v>
      </c>
      <c r="G43" s="7" t="str">
        <f>VLOOKUP(B43,Atleti!A$2:G$999,7,FALSE)</f>
        <v>UISP</v>
      </c>
      <c r="H43" s="28" t="str">
        <f>T(VLOOKUP(B43,Atleti!A$2:H$999,8,FALSE))</f>
        <v>UISP COMITATO TERR.LE PISTOIA APS</v>
      </c>
    </row>
    <row r="44" spans="1:8">
      <c r="A44" s="98">
        <v>0.49975694444583496</v>
      </c>
      <c r="B44" s="53">
        <v>249</v>
      </c>
      <c r="C44" t="str">
        <f>VLOOKUP(B44,Atleti!A$2:B$999,2,FALSE)</f>
        <v>MARCHETTI STEFANO</v>
      </c>
      <c r="D44" s="27" t="str">
        <f>VLOOKUP(B44,Atleti!A$2:D$999,4,FALSE)</f>
        <v>M5</v>
      </c>
      <c r="E44" s="11">
        <f>A44-VLOOKUP(D44,Categorie!A$2:D$50,4,FALSE)</f>
        <v>0.10392361111250165</v>
      </c>
      <c r="F44" s="34" t="str">
        <f>VLOOKUP(B44,Atleti!A$2:F$999,6,FALSE)</f>
        <v>GARF.NA TEAM CICLI MORI</v>
      </c>
      <c r="G44" s="7" t="str">
        <f>VLOOKUP(B44,Atleti!A$2:G$999,7,FALSE)</f>
        <v>UISP</v>
      </c>
      <c r="H44" s="28" t="str">
        <f>T(VLOOKUP(B44,Atleti!A$2:H$999,8,FALSE))</f>
        <v>UISP COMITATO TERR.LE LUCCA VERSILIA APS</v>
      </c>
    </row>
    <row r="45" spans="1:8">
      <c r="A45" s="98">
        <v>0.49980324073840166</v>
      </c>
      <c r="B45" s="53">
        <v>262</v>
      </c>
      <c r="C45" t="str">
        <f>VLOOKUP(B45,Atleti!A$2:B$999,2,FALSE)</f>
        <v>RIGIROZZO VINCENZO</v>
      </c>
      <c r="D45" s="27" t="str">
        <f>VLOOKUP(B45,Atleti!A$2:D$999,4,FALSE)</f>
        <v>M5</v>
      </c>
      <c r="E45" s="11">
        <f>A45-VLOOKUP(D45,Categorie!A$2:D$50,4,FALSE)</f>
        <v>0.10396990740506834</v>
      </c>
      <c r="F45" s="34" t="str">
        <f>VLOOKUP(B45,Atleti!A$2:F$999,6,FALSE)</f>
        <v>ONTRAINO GS</v>
      </c>
      <c r="G45" s="7" t="str">
        <f>VLOOKUP(B45,Atleti!A$2:G$999,7,FALSE)</f>
        <v>UISP</v>
      </c>
      <c r="H45" s="28" t="str">
        <f>T(VLOOKUP(B45,Atleti!A$2:H$999,8,FALSE))</f>
        <v>UISP COMITATO TERR.LE ZONA DEL CUOIO APS</v>
      </c>
    </row>
    <row r="46" spans="1:8">
      <c r="A46" s="98">
        <v>0.49982638889196096</v>
      </c>
      <c r="B46" s="53">
        <v>217</v>
      </c>
      <c r="C46" t="str">
        <f>VLOOKUP(B46,Atleti!A$2:B$999,2,FALSE)</f>
        <v>FERRARI LORENZO</v>
      </c>
      <c r="D46" s="27" t="str">
        <f>VLOOKUP(B46,Atleti!A$2:D$999,4,FALSE)</f>
        <v>M5</v>
      </c>
      <c r="E46" s="11">
        <f>A46-VLOOKUP(D46,Categorie!A$2:D$50,4,FALSE)</f>
        <v>0.10399305555862765</v>
      </c>
      <c r="F46" s="34" t="str">
        <f>VLOOKUP(B46,Atleti!A$2:F$999,6,FALSE)</f>
        <v>DIPA FALASCA</v>
      </c>
      <c r="G46" s="7" t="str">
        <f>VLOOKUP(B46,Atleti!A$2:G$999,7,FALSE)</f>
        <v>UISP</v>
      </c>
      <c r="H46" s="28" t="str">
        <f>T(VLOOKUP(B46,Atleti!A$2:H$999,8,FALSE))</f>
        <v>UISP COMITATO TERR.LE AREZZO APS</v>
      </c>
    </row>
    <row r="47" spans="1:8">
      <c r="A47" s="98">
        <v>0.499861111107748</v>
      </c>
      <c r="B47" s="53">
        <v>346</v>
      </c>
      <c r="C47" t="str">
        <f>VLOOKUP(B47,Atleti!A$2:B$999,2,FALSE)</f>
        <v>SPAMPANI ALESSANDRO</v>
      </c>
      <c r="D47" s="27" t="str">
        <f>VLOOKUP(B47,Atleti!A$2:D$999,4,FALSE)</f>
        <v>M6</v>
      </c>
      <c r="E47" s="11">
        <f>A47-VLOOKUP(D47,Categorie!A$2:D$50,4,FALSE)</f>
        <v>0.10402777777441469</v>
      </c>
      <c r="F47" s="34">
        <f>VLOOKUP(B47,Atleti!A$2:F$999,6,FALSE)</f>
        <v>0</v>
      </c>
      <c r="G47" s="7" t="str">
        <f>VLOOKUP(B47,Atleti!A$2:G$999,7,FALSE)</f>
        <v>ASI</v>
      </c>
      <c r="H47" s="28" t="str">
        <f>T(VLOOKUP(B47,Atleti!A$2:H$999,8,FALSE))</f>
        <v/>
      </c>
    </row>
    <row r="48" spans="1:8">
      <c r="A48" s="98">
        <v>0.49991898148437031</v>
      </c>
      <c r="B48" s="53">
        <v>231</v>
      </c>
      <c r="C48" t="str">
        <f>VLOOKUP(B48,Atleti!A$2:B$999,2,FALSE)</f>
        <v>SALVINI ALEANDRO</v>
      </c>
      <c r="D48" s="27" t="str">
        <f>VLOOKUP(B48,Atleti!A$2:D$999,4,FALSE)</f>
        <v>M5</v>
      </c>
      <c r="E48" s="11">
        <f>A48-VLOOKUP(D48,Categorie!A$2:D$50,4,FALSE)</f>
        <v>0.10408564815103699</v>
      </c>
      <c r="F48" s="34" t="str">
        <f>VLOOKUP(B48,Atleti!A$2:F$999,6,FALSE)</f>
        <v>TBR CERTALDO</v>
      </c>
      <c r="G48" s="7" t="str">
        <f>VLOOKUP(B48,Atleti!A$2:G$999,7,FALSE)</f>
        <v>UISP</v>
      </c>
      <c r="H48" s="28" t="str">
        <f>T(VLOOKUP(B48,Atleti!A$2:H$999,8,FALSE))</f>
        <v>UISP COMITATO TERR.LE EMPOLI VALDELSA APS</v>
      </c>
    </row>
    <row r="49" spans="1:8">
      <c r="A49" s="98">
        <v>0.49995370370015735</v>
      </c>
      <c r="B49" s="53">
        <v>218</v>
      </c>
      <c r="C49" t="str">
        <f>VLOOKUP(B49,Atleti!A$2:B$999,2,FALSE)</f>
        <v>BIASCI SIMONE</v>
      </c>
      <c r="D49" s="27" t="str">
        <f>VLOOKUP(B49,Atleti!A$2:D$999,4,FALSE)</f>
        <v>M5</v>
      </c>
      <c r="E49" s="11">
        <f>A49-VLOOKUP(D49,Categorie!A$2:D$50,4,FALSE)</f>
        <v>0.10412037036682403</v>
      </c>
      <c r="F49" s="34" t="str">
        <f>VLOOKUP(B49,Atleti!A$2:F$999,6,FALSE)</f>
        <v>INKOSPORT TEAM</v>
      </c>
      <c r="G49" s="7" t="str">
        <f>VLOOKUP(B49,Atleti!A$2:G$999,7,FALSE)</f>
        <v>UISP</v>
      </c>
      <c r="H49" s="28" t="str">
        <f>T(VLOOKUP(B49,Atleti!A$2:H$999,8,FALSE))</f>
        <v>UISP COMITATO TERR.LE PISA APS</v>
      </c>
    </row>
    <row r="50" spans="1:8">
      <c r="A50" s="98">
        <v>0.49997685185371665</v>
      </c>
      <c r="B50" s="53">
        <v>275</v>
      </c>
      <c r="C50" t="str">
        <f>VLOOKUP(B50,Atleti!A$2:B$999,2,FALSE)</f>
        <v>TARDUCCI ROBERTO</v>
      </c>
      <c r="D50" s="27" t="str">
        <f>VLOOKUP(B50,Atleti!A$2:D$999,4,FALSE)</f>
        <v>M5</v>
      </c>
      <c r="E50" s="11">
        <f>A50-VLOOKUP(D50,Categorie!A$2:D$50,4,FALSE)</f>
        <v>0.10414351852038334</v>
      </c>
      <c r="F50" s="34" t="str">
        <f>VLOOKUP(B50,Atleti!A$2:F$999,6,FALSE)</f>
        <v>INKOSPORT TEAM</v>
      </c>
      <c r="G50" s="7" t="str">
        <f>VLOOKUP(B50,Atleti!A$2:G$999,7,FALSE)</f>
        <v>UISP</v>
      </c>
      <c r="H50" s="28" t="str">
        <f>T(VLOOKUP(B50,Atleti!A$2:H$999,8,FALSE))</f>
        <v>UISP COMITATO TERR.LE PISA APS</v>
      </c>
    </row>
    <row r="51" spans="1:8">
      <c r="A51" s="98">
        <v>0.50001157407677965</v>
      </c>
      <c r="B51" s="53">
        <v>215</v>
      </c>
      <c r="C51" t="str">
        <f>VLOOKUP(B51,Atleti!A$2:B$999,2,FALSE)</f>
        <v>MACCHIAROLI DANIELE</v>
      </c>
      <c r="D51" s="27" t="str">
        <f>VLOOKUP(B51,Atleti!A$2:D$999,4,FALSE)</f>
        <v>M5</v>
      </c>
      <c r="E51" s="11">
        <f>A51-VLOOKUP(D51,Categorie!A$2:D$50,4,FALSE)</f>
        <v>0.10417824074344634</v>
      </c>
      <c r="F51" s="34" t="str">
        <f>VLOOKUP(B51,Atleti!A$2:F$999,6,FALSE)</f>
        <v>GRUPPO SPORTIVO EMICICLI</v>
      </c>
      <c r="G51" s="7" t="str">
        <f>VLOOKUP(B51,Atleti!A$2:G$999,7,FALSE)</f>
        <v>UISP</v>
      </c>
      <c r="H51" s="28" t="str">
        <f>T(VLOOKUP(B51,Atleti!A$2:H$999,8,FALSE))</f>
        <v>UISP COMITATO TERR.LE TERRE ETRUSCO LABRONICHE</v>
      </c>
    </row>
    <row r="52" spans="1:8">
      <c r="A52" s="98">
        <v>0.50005787036934635</v>
      </c>
      <c r="B52" s="53">
        <v>362</v>
      </c>
      <c r="C52" t="str">
        <f>VLOOKUP(B52,Atleti!A$2:B$999,2,FALSE)</f>
        <v>TROSINO FRANCO</v>
      </c>
      <c r="D52" s="27" t="str">
        <f>VLOOKUP(B52,Atleti!A$2:D$999,4,FALSE)</f>
        <v>M6</v>
      </c>
      <c r="E52" s="11">
        <f>A52-VLOOKUP(D52,Categorie!A$2:D$50,4,FALSE)</f>
        <v>0.10422453703601303</v>
      </c>
      <c r="F52" s="34" t="str">
        <f>VLOOKUP(B52,Atleti!A$2:F$999,6,FALSE)</f>
        <v>GARF.NA TEAM CICLI MORI</v>
      </c>
      <c r="G52" s="7" t="str">
        <f>VLOOKUP(B52,Atleti!A$2:G$999,7,FALSE)</f>
        <v>UISP</v>
      </c>
      <c r="H52" s="28" t="str">
        <f>T(VLOOKUP(B52,Atleti!A$2:H$999,8,FALSE))</f>
        <v>UISP COMITATO TERR.LE LUCCA VERSILIA APS</v>
      </c>
    </row>
    <row r="53" spans="1:8">
      <c r="A53" s="98">
        <v>0.50008101851562969</v>
      </c>
      <c r="B53" s="53">
        <v>402</v>
      </c>
      <c r="C53" t="str">
        <f>VLOOKUP(B53,Atleti!A$2:B$999,2,FALSE)</f>
        <v>CASAGRANDE ADRIANO</v>
      </c>
      <c r="D53" s="27" t="str">
        <f>VLOOKUP(B53,Atleti!A$2:D$999,4,FALSE)</f>
        <v>M7-M8</v>
      </c>
      <c r="E53" s="11">
        <f>A53-VLOOKUP(D53,Categorie!A$2:D$50,4,FALSE)</f>
        <v>0.10424768518229638</v>
      </c>
      <c r="F53" s="34" t="str">
        <f>VLOOKUP(B53,Atleti!A$2:F$999,6,FALSE)</f>
        <v>TEAM STEFAN</v>
      </c>
      <c r="G53" s="7" t="str">
        <f>VLOOKUP(B53,Atleti!A$2:G$999,7,FALSE)</f>
        <v>UISP</v>
      </c>
      <c r="H53" s="28" t="str">
        <f>T(VLOOKUP(B53,Atleti!A$2:H$999,8,FALSE))</f>
        <v>UISP COMITATO TERR.LE LUCCA VERSILIA APS</v>
      </c>
    </row>
    <row r="54" spans="1:8">
      <c r="A54" s="98">
        <v>0.500104166669189</v>
      </c>
      <c r="B54" s="53">
        <v>404</v>
      </c>
      <c r="C54" t="str">
        <f>VLOOKUP(B54,Atleti!A$2:B$999,2,FALSE)</f>
        <v>BENSI FRANCO</v>
      </c>
      <c r="D54" s="27" t="str">
        <f>VLOOKUP(B54,Atleti!A$2:D$999,4,FALSE)</f>
        <v>M7-M8</v>
      </c>
      <c r="E54" s="11">
        <f>A54-VLOOKUP(D54,Categorie!A$2:D$50,4,FALSE)</f>
        <v>0.10427083333585568</v>
      </c>
      <c r="F54" s="34" t="str">
        <f>VLOOKUP(B54,Atleti!A$2:F$999,6,FALSE)</f>
        <v>TEAM STEFAN</v>
      </c>
      <c r="G54" s="7" t="str">
        <f>VLOOKUP(B54,Atleti!A$2:G$999,7,FALSE)</f>
        <v>UISP</v>
      </c>
      <c r="H54" s="28" t="str">
        <f>T(VLOOKUP(B54,Atleti!A$2:H$999,8,FALSE))</f>
        <v>UISP COMITATO TERR.LE LUCCA VERSILIA APS</v>
      </c>
    </row>
    <row r="55" spans="1:8">
      <c r="A55" s="98">
        <v>0.500138888892252</v>
      </c>
      <c r="B55" s="53">
        <v>412</v>
      </c>
      <c r="C55" t="str">
        <f>VLOOKUP(B55,Atleti!A$2:B$999,2,FALSE)</f>
        <v>BARSOTTI ALBERTO</v>
      </c>
      <c r="D55" s="27" t="str">
        <f>VLOOKUP(B55,Atleti!A$2:D$999,4,FALSE)</f>
        <v>M7-M8</v>
      </c>
      <c r="E55" s="11">
        <f>A55-VLOOKUP(D55,Categorie!A$2:D$50,4,FALSE)</f>
        <v>0.10430555555891868</v>
      </c>
      <c r="F55" s="34" t="str">
        <f>VLOOKUP(B55,Atleti!A$2:F$999,6,FALSE)</f>
        <v>CICLI PUCCINELLI</v>
      </c>
      <c r="G55" s="7" t="str">
        <f>VLOOKUP(B55,Atleti!A$2:G$999,7,FALSE)</f>
        <v>UISP</v>
      </c>
      <c r="H55" s="28" t="str">
        <f>T(VLOOKUP(B55,Atleti!A$2:H$999,8,FALSE))</f>
        <v>UISP COMITATO TERRE VALDERA APS</v>
      </c>
    </row>
    <row r="56" spans="1:8">
      <c r="A56" s="98">
        <v>0.50016203703853535</v>
      </c>
      <c r="B56" s="53">
        <v>411</v>
      </c>
      <c r="C56" t="str">
        <f>VLOOKUP(B56,Atleti!A$2:B$999,2,FALSE)</f>
        <v>SOTTILI MASSIMO</v>
      </c>
      <c r="D56" s="27" t="str">
        <f>VLOOKUP(B56,Atleti!A$2:D$999,4,FALSE)</f>
        <v>M7-M8</v>
      </c>
      <c r="E56" s="11">
        <f>A56-VLOOKUP(D56,Categorie!A$2:D$50,4,FALSE)</f>
        <v>0.10432870370520203</v>
      </c>
      <c r="F56" s="34" t="str">
        <f>VLOOKUP(B56,Atleti!A$2:F$999,6,FALSE)</f>
        <v>ANGOLO DEL PIRATA A.S.D.</v>
      </c>
      <c r="G56" s="7" t="str">
        <f>VLOOKUP(B56,Atleti!A$2:G$999,7,FALSE)</f>
        <v>UISP</v>
      </c>
      <c r="H56" s="28" t="str">
        <f>T(VLOOKUP(B56,Atleti!A$2:H$999,8,FALSE))</f>
        <v>UISP COMITATO TERR.LE PISTOIA APS</v>
      </c>
    </row>
    <row r="57" spans="1:8">
      <c r="A57" s="98">
        <v>0.50020833333110204</v>
      </c>
      <c r="B57" s="53">
        <v>221</v>
      </c>
      <c r="C57" t="str">
        <f>VLOOKUP(B57,Atleti!A$2:B$999,2,FALSE)</f>
        <v>LAMBERTI ALBERTO</v>
      </c>
      <c r="D57" s="27" t="str">
        <f>VLOOKUP(B57,Atleti!A$2:D$999,4,FALSE)</f>
        <v>M5</v>
      </c>
      <c r="E57" s="11">
        <f>A57-VLOOKUP(D57,Categorie!A$2:D$50,4,FALSE)</f>
        <v>0.10437499999776872</v>
      </c>
      <c r="F57" s="34" t="str">
        <f>VLOOKUP(B57,Atleti!A$2:F$999,6,FALSE)</f>
        <v>TEAM VALLONE CA</v>
      </c>
      <c r="G57" s="7" t="str">
        <f>VLOOKUP(B57,Atleti!A$2:G$999,7,FALSE)</f>
        <v>UISP</v>
      </c>
      <c r="H57" s="28" t="str">
        <f>T(VLOOKUP(B57,Atleti!A$2:H$999,8,FALSE))</f>
        <v>UISP COMITATO TERR.LE AREZZO APS</v>
      </c>
    </row>
    <row r="58" spans="1:8">
      <c r="A58" s="98">
        <v>0.50024305555416504</v>
      </c>
      <c r="B58" s="53">
        <v>369</v>
      </c>
      <c r="C58" t="str">
        <f>VLOOKUP(B58,Atleti!A$2:B$999,2,FALSE)</f>
        <v>ZOPPI MARCO</v>
      </c>
      <c r="D58" s="27" t="str">
        <f>VLOOKUP(B58,Atleti!A$2:D$999,4,FALSE)</f>
        <v>M6</v>
      </c>
      <c r="E58" s="11">
        <f>A58-VLOOKUP(D58,Categorie!A$2:D$50,4,FALSE)</f>
        <v>0.10440972222083172</v>
      </c>
      <c r="F58" s="34" t="str">
        <f>VLOOKUP(B58,Atleti!A$2:F$999,6,FALSE)</f>
        <v>ASD VIA ELISA</v>
      </c>
      <c r="G58" s="7" t="str">
        <f>VLOOKUP(B58,Atleti!A$2:G$999,7,FALSE)</f>
        <v>UISP</v>
      </c>
      <c r="H58" s="28" t="str">
        <f>T(VLOOKUP(B58,Atleti!A$2:H$999,8,FALSE))</f>
        <v>UISP COMITATO TERR.LE LUCCA VERSILIA APS</v>
      </c>
    </row>
    <row r="59" spans="1:8">
      <c r="A59" s="98">
        <v>0.50027777777722804</v>
      </c>
      <c r="B59" s="53">
        <v>257</v>
      </c>
      <c r="C59" t="str">
        <f>VLOOKUP(B59,Atleti!A$2:B$999,2,FALSE)</f>
        <v>SISMA FULVIO</v>
      </c>
      <c r="D59" s="27" t="str">
        <f>VLOOKUP(B59,Atleti!A$2:D$999,4,FALSE)</f>
        <v>M5</v>
      </c>
      <c r="E59" s="11">
        <f>A59-VLOOKUP(D59,Categorie!A$2:D$50,4,FALSE)</f>
        <v>0.10444444444389472</v>
      </c>
      <c r="F59" s="34" t="str">
        <f>VLOOKUP(B59,Atleti!A$2:F$999,6,FALSE)</f>
        <v>ASD VIA ELISA</v>
      </c>
      <c r="G59" s="7" t="str">
        <f>VLOOKUP(B59,Atleti!A$2:G$999,7,FALSE)</f>
        <v>UISP</v>
      </c>
      <c r="H59" s="28" t="str">
        <f>T(VLOOKUP(B59,Atleti!A$2:H$999,8,FALSE))</f>
        <v>UISP COMITATO TERR.LE LUCCA VERSILIA APS</v>
      </c>
    </row>
    <row r="60" spans="1:8">
      <c r="A60" s="98">
        <v>0.50030092592351139</v>
      </c>
      <c r="B60" s="53">
        <v>350</v>
      </c>
      <c r="C60" t="str">
        <f>VLOOKUP(B60,Atleti!A$2:B$999,2,FALSE)</f>
        <v>FORMIGLI NICOLA</v>
      </c>
      <c r="D60" s="27" t="str">
        <f>VLOOKUP(B60,Atleti!A$2:D$999,4,FALSE)</f>
        <v>M6</v>
      </c>
      <c r="E60" s="11">
        <f>A60-VLOOKUP(D60,Categorie!A$2:D$50,4,FALSE)</f>
        <v>0.10446759259017807</v>
      </c>
      <c r="F60" s="34" t="str">
        <f>VLOOKUP(B60,Atleti!A$2:F$999,6,FALSE)</f>
        <v>NEW M T BIKE TEAM 2001 ASD</v>
      </c>
      <c r="G60" s="7" t="str">
        <f>VLOOKUP(B60,Atleti!A$2:G$999,7,FALSE)</f>
        <v>UISP</v>
      </c>
      <c r="H60" s="28" t="str">
        <f>T(VLOOKUP(B60,Atleti!A$2:H$999,8,FALSE))</f>
        <v>UISP FIRENZE</v>
      </c>
    </row>
    <row r="61" spans="1:8">
      <c r="A61" s="98">
        <v>0.50033564814657439</v>
      </c>
      <c r="B61" s="53">
        <v>272</v>
      </c>
      <c r="C61" t="str">
        <f>VLOOKUP(B61,Atleti!A$2:B$999,2,FALSE)</f>
        <v xml:space="preserve">LUPPICCHINI ROBERTO </v>
      </c>
      <c r="D61" s="27" t="str">
        <f>VLOOKUP(B61,Atleti!A$2:D$999,4,FALSE)</f>
        <v>M5</v>
      </c>
      <c r="E61" s="11">
        <f>A61-VLOOKUP(D61,Categorie!A$2:D$50,4,FALSE)</f>
        <v>0.10450231481324107</v>
      </c>
      <c r="F61" s="34">
        <f>VLOOKUP(B61,Atleti!A$2:F$999,6,FALSE)</f>
        <v>0</v>
      </c>
      <c r="G61" s="7">
        <f>VLOOKUP(B61,Atleti!A$2:G$999,7,FALSE)</f>
        <v>0</v>
      </c>
      <c r="H61" s="28" t="str">
        <f>T(VLOOKUP(B61,Atleti!A$2:H$999,8,FALSE))</f>
        <v/>
      </c>
    </row>
    <row r="62" spans="1:8">
      <c r="A62" s="98">
        <v>0.50035879629285773</v>
      </c>
      <c r="B62" s="53">
        <v>416</v>
      </c>
      <c r="C62" t="str">
        <f>VLOOKUP(B62,Atleti!A$2:B$999,2,FALSE)</f>
        <v>PANCONI ANDREA</v>
      </c>
      <c r="D62" s="27" t="str">
        <f>VLOOKUP(B62,Atleti!A$2:D$999,4,FALSE)</f>
        <v>M7-M8</v>
      </c>
      <c r="E62" s="11">
        <f>A62-VLOOKUP(D62,Categorie!A$2:D$50,4,FALSE)</f>
        <v>0.10452546295952442</v>
      </c>
      <c r="F62" s="34" t="str">
        <f>VLOOKUP(B62,Atleti!A$2:F$999,6,FALSE)</f>
        <v>AGLIANA CICLISMO U.S.D.</v>
      </c>
      <c r="G62" s="7" t="str">
        <f>VLOOKUP(B62,Atleti!A$2:G$999,7,FALSE)</f>
        <v>UISP</v>
      </c>
      <c r="H62" s="28" t="str">
        <f>T(VLOOKUP(B62,Atleti!A$2:H$999,8,FALSE))</f>
        <v>UISP COMITATO TERR.LE PISTOIA APS</v>
      </c>
    </row>
    <row r="63" spans="1:8">
      <c r="A63" s="98">
        <v>0.50038194444641704</v>
      </c>
      <c r="B63" s="53">
        <v>212</v>
      </c>
      <c r="C63" t="str">
        <f>VLOOKUP(B63,Atleti!A$2:B$999,2,FALSE)</f>
        <v>POLI DAVIDE</v>
      </c>
      <c r="D63" s="27" t="str">
        <f>VLOOKUP(B63,Atleti!A$2:D$999,4,FALSE)</f>
        <v>M5</v>
      </c>
      <c r="E63" s="11">
        <f>A63-VLOOKUP(D63,Categorie!A$2:D$50,4,FALSE)</f>
        <v>0.10454861111308372</v>
      </c>
      <c r="F63" s="34" t="str">
        <f>VLOOKUP(B63,Atleti!A$2:F$999,6,FALSE)</f>
        <v>ASD LA BELLE EQUIPE</v>
      </c>
      <c r="G63" s="7" t="str">
        <f>VLOOKUP(B63,Atleti!A$2:G$999,7,FALSE)</f>
        <v>UISP</v>
      </c>
      <c r="H63" s="28" t="str">
        <f>T(VLOOKUP(B63,Atleti!A$2:H$999,8,FALSE))</f>
        <v>UISP COMITATO TERR.LE PISA APS</v>
      </c>
    </row>
    <row r="64" spans="1:8">
      <c r="A64" s="98">
        <v>0.50041666666948004</v>
      </c>
      <c r="B64" s="53">
        <v>367</v>
      </c>
      <c r="C64" t="str">
        <f>VLOOKUP(B64,Atleti!A$2:B$999,2,FALSE)</f>
        <v>PIRONE RICCARDO</v>
      </c>
      <c r="D64" s="27" t="str">
        <f>VLOOKUP(B64,Atleti!A$2:D$999,4,FALSE)</f>
        <v>M6</v>
      </c>
      <c r="E64" s="11">
        <f>A64-VLOOKUP(D64,Categorie!A$2:D$50,4,FALSE)</f>
        <v>0.10458333333614672</v>
      </c>
      <c r="F64" s="34" t="str">
        <f>VLOOKUP(B64,Atleti!A$2:F$999,6,FALSE)</f>
        <v>ASD CICLI FALASCHI</v>
      </c>
      <c r="G64" s="7" t="str">
        <f>VLOOKUP(B64,Atleti!A$2:G$999,7,FALSE)</f>
        <v>UISP</v>
      </c>
      <c r="H64" s="28" t="str">
        <f>T(VLOOKUP(B64,Atleti!A$2:H$999,8,FALSE))</f>
        <v>UISP COMITATO TERR.LE TERRE ETRUSCO LABRONICHE</v>
      </c>
    </row>
    <row r="65" spans="1:8">
      <c r="A65" s="98">
        <v>0.50043981481576338</v>
      </c>
      <c r="B65" s="53">
        <v>220</v>
      </c>
      <c r="C65" t="str">
        <f>VLOOKUP(B65,Atleti!A$2:B$999,2,FALSE)</f>
        <v>CRISTIANI MASSIMO</v>
      </c>
      <c r="D65" s="27" t="str">
        <f>VLOOKUP(B65,Atleti!A$2:D$999,4,FALSE)</f>
        <v>M5</v>
      </c>
      <c r="E65" s="11">
        <f>A65-VLOOKUP(D65,Categorie!A$2:D$50,4,FALSE)</f>
        <v>0.10460648148243007</v>
      </c>
      <c r="F65" s="34" t="str">
        <f>VLOOKUP(B65,Atleti!A$2:F$999,6,FALSE)</f>
        <v>A.S.D. TEAM MTB PRATO</v>
      </c>
      <c r="G65" s="7" t="str">
        <f>VLOOKUP(B65,Atleti!A$2:G$999,7,FALSE)</f>
        <v>UISP</v>
      </c>
      <c r="H65" s="28" t="str">
        <f>T(VLOOKUP(B65,Atleti!A$2:H$999,8,FALSE))</f>
        <v>UISP COMITATO TERR.LE PRATO APS</v>
      </c>
    </row>
    <row r="66" spans="1:8">
      <c r="A66" s="98">
        <v>0.50046296296204673</v>
      </c>
      <c r="B66" s="53">
        <v>373</v>
      </c>
      <c r="C66" t="str">
        <f>VLOOKUP(B66,Atleti!A$2:B$999,2,FALSE)</f>
        <v>ALIBRANDO FORTUNATO</v>
      </c>
      <c r="D66" s="27" t="str">
        <f>VLOOKUP(B66,Atleti!A$2:D$999,4,FALSE)</f>
        <v>M6</v>
      </c>
      <c r="E66" s="11">
        <f>A66-VLOOKUP(D66,Categorie!A$2:D$50,4,FALSE)</f>
        <v>0.10462962962871342</v>
      </c>
      <c r="F66" s="34" t="str">
        <f>VLOOKUP(B66,Atleti!A$2:F$999,6,FALSE)</f>
        <v>GC BG BIKE SOLIERA A.S.D.</v>
      </c>
      <c r="G66" s="7" t="str">
        <f>VLOOKUP(B66,Atleti!A$2:G$999,7,FALSE)</f>
        <v>UCI</v>
      </c>
      <c r="H66" s="28" t="str">
        <f>T(VLOOKUP(B66,Atleti!A$2:H$999,8,FALSE))</f>
        <v/>
      </c>
    </row>
    <row r="67" spans="1:8">
      <c r="A67" s="98">
        <v>0.50049768518510973</v>
      </c>
      <c r="B67" s="53">
        <v>378</v>
      </c>
      <c r="C67" t="str">
        <f>VLOOKUP(B67,Atleti!A$2:B$999,2,FALSE)</f>
        <v>PIATTELLI ROBERTO</v>
      </c>
      <c r="D67" s="27" t="str">
        <f>VLOOKUP(B67,Atleti!A$2:D$999,4,FALSE)</f>
        <v>M6</v>
      </c>
      <c r="E67" s="11">
        <f>A67-VLOOKUP(D67,Categorie!A$2:D$50,4,FALSE)</f>
        <v>0.10466435185177642</v>
      </c>
      <c r="F67" s="34" t="str">
        <f>VLOOKUP(B67,Atleti!A$2:F$999,6,FALSE)</f>
        <v>A.S.D. CICLISTICA SENESE</v>
      </c>
      <c r="G67" s="7" t="str">
        <f>VLOOKUP(B67,Atleti!A$2:G$999,7,FALSE)</f>
        <v>UCI</v>
      </c>
      <c r="H67" s="28" t="str">
        <f>T(VLOOKUP(B67,Atleti!A$2:H$999,8,FALSE))</f>
        <v/>
      </c>
    </row>
    <row r="68" spans="1:8">
      <c r="A68" s="98">
        <v>0.50053240740817273</v>
      </c>
      <c r="B68" s="53">
        <v>340</v>
      </c>
      <c r="C68" t="str">
        <f>VLOOKUP(B68,Atleti!A$2:B$999,2,FALSE)</f>
        <v>ALDROVANDI FRANCESCO</v>
      </c>
      <c r="D68" s="27" t="str">
        <f>VLOOKUP(B68,Atleti!A$2:D$999,4,FALSE)</f>
        <v>M6</v>
      </c>
      <c r="E68" s="11">
        <f>A68-VLOOKUP(D68,Categorie!A$2:D$50,4,FALSE)</f>
        <v>0.10469907407483942</v>
      </c>
      <c r="F68" s="34">
        <f>VLOOKUP(B68,Atleti!A$2:F$999,6,FALSE)</f>
        <v>0</v>
      </c>
      <c r="G68" s="7" t="str">
        <f>VLOOKUP(B68,Atleti!A$2:G$999,7,FALSE)</f>
        <v>FCI</v>
      </c>
      <c r="H68" s="28" t="str">
        <f>T(VLOOKUP(B68,Atleti!A$2:H$999,8,FALSE))</f>
        <v/>
      </c>
    </row>
    <row r="69" spans="1:8">
      <c r="A69" s="98">
        <v>0.50055555555445608</v>
      </c>
      <c r="B69" s="53">
        <v>277</v>
      </c>
      <c r="C69" t="str">
        <f>VLOOKUP(B69,Atleti!A$2:B$999,2,FALSE)</f>
        <v>MARINI MASSIMO</v>
      </c>
      <c r="D69" s="27" t="str">
        <f>VLOOKUP(B69,Atleti!A$2:D$999,4,FALSE)</f>
        <v>M5</v>
      </c>
      <c r="E69" s="11">
        <f>A69-VLOOKUP(D69,Categorie!A$2:D$50,4,FALSE)</f>
        <v>0.10472222222112276</v>
      </c>
      <c r="F69" s="34" t="str">
        <f>VLOOKUP(B69,Atleti!A$2:F$999,6,FALSE)</f>
        <v>POLISPORTIVA STAGGIA 53038</v>
      </c>
      <c r="G69" s="7" t="str">
        <f>VLOOKUP(B69,Atleti!A$2:G$999,7,FALSE)</f>
        <v>UISP</v>
      </c>
      <c r="H69" s="28" t="str">
        <f>T(VLOOKUP(B69,Atleti!A$2:H$999,8,FALSE))</f>
        <v/>
      </c>
    </row>
    <row r="70" spans="1:8">
      <c r="A70" s="98">
        <v>0.50059027777751908</v>
      </c>
      <c r="B70" s="53">
        <v>345</v>
      </c>
      <c r="C70" t="str">
        <f>VLOOKUP(B70,Atleti!A$2:B$999,2,FALSE)</f>
        <v>FORNARI ANDREA</v>
      </c>
      <c r="D70" s="27" t="str">
        <f>VLOOKUP(B70,Atleti!A$2:D$999,4,FALSE)</f>
        <v>M6</v>
      </c>
      <c r="E70" s="11">
        <f>A70-VLOOKUP(D70,Categorie!A$2:D$50,4,FALSE)</f>
        <v>0.10475694444418576</v>
      </c>
      <c r="F70" s="34">
        <f>VLOOKUP(B70,Atleti!A$2:F$999,6,FALSE)</f>
        <v>0</v>
      </c>
      <c r="G70" s="7" t="str">
        <f>VLOOKUP(B70,Atleti!A$2:G$999,7,FALSE)</f>
        <v>ACSI</v>
      </c>
      <c r="H70" s="28" t="str">
        <f>T(VLOOKUP(B70,Atleti!A$2:H$999,8,FALSE))</f>
        <v/>
      </c>
    </row>
    <row r="71" spans="1:8">
      <c r="A71" s="98">
        <v>0.50061342592380242</v>
      </c>
      <c r="B71" s="53">
        <v>214</v>
      </c>
      <c r="C71" t="str">
        <f>VLOOKUP(B71,Atleti!A$2:B$999,2,FALSE)</f>
        <v>ZACCARIA MAURIZIO</v>
      </c>
      <c r="D71" s="27" t="str">
        <f>VLOOKUP(B71,Atleti!A$2:D$999,4,FALSE)</f>
        <v>M5</v>
      </c>
      <c r="E71" s="11">
        <f>A71-VLOOKUP(D71,Categorie!A$2:D$50,4,FALSE)</f>
        <v>0.10478009259046911</v>
      </c>
      <c r="F71" s="34" t="str">
        <f>VLOOKUP(B71,Atleti!A$2:F$999,6,FALSE)</f>
        <v>GC BG BIKE SOLIERA A.S.D.</v>
      </c>
      <c r="G71" s="7" t="str">
        <f>VLOOKUP(B71,Atleti!A$2:G$999,7,FALSE)</f>
        <v>UCI</v>
      </c>
      <c r="H71" s="28" t="str">
        <f>T(VLOOKUP(B71,Atleti!A$2:H$999,8,FALSE))</f>
        <v/>
      </c>
    </row>
    <row r="72" spans="1:8">
      <c r="A72" s="98">
        <v>0.50064814814686542</v>
      </c>
      <c r="B72" s="53">
        <v>372</v>
      </c>
      <c r="C72" t="str">
        <f>VLOOKUP(B72,Atleti!A$2:B$999,2,FALSE)</f>
        <v>ALLORI DAVID</v>
      </c>
      <c r="D72" s="27" t="str">
        <f>VLOOKUP(B72,Atleti!A$2:D$999,4,FALSE)</f>
        <v>M6</v>
      </c>
      <c r="E72" s="11">
        <f>A72-VLOOKUP(D72,Categorie!A$2:D$50,4,FALSE)</f>
        <v>0.10481481481353211</v>
      </c>
      <c r="F72" s="34" t="str">
        <f>VLOOKUP(B72,Atleti!A$2:F$999,6,FALSE)</f>
        <v>BIKEOFTIME ASD</v>
      </c>
      <c r="G72" s="7" t="str">
        <f>VLOOKUP(B72,Atleti!A$2:G$999,7,FALSE)</f>
        <v>UISP</v>
      </c>
      <c r="H72" s="28" t="str">
        <f>T(VLOOKUP(B72,Atleti!A$2:H$999,8,FALSE))</f>
        <v>UISP FIRENZE</v>
      </c>
    </row>
    <row r="73" spans="1:8">
      <c r="A73" s="98">
        <v>0.50067129629314877</v>
      </c>
      <c r="B73" s="53">
        <v>375</v>
      </c>
      <c r="C73" t="str">
        <f>VLOOKUP(B73,Atleti!A$2:B$999,2,FALSE)</f>
        <v>MAZZONI CRISTIANO</v>
      </c>
      <c r="D73" s="27" t="str">
        <f>VLOOKUP(B73,Atleti!A$2:D$999,4,FALSE)</f>
        <v>M6</v>
      </c>
      <c r="E73" s="11">
        <f>A73-VLOOKUP(D73,Categorie!A$2:D$50,4,FALSE)</f>
        <v>0.10483796295981546</v>
      </c>
      <c r="F73" s="34" t="str">
        <f>VLOOKUP(B73,Atleti!A$2:F$999,6,FALSE)</f>
        <v>A.S.D. CICLI TADDEI</v>
      </c>
      <c r="G73" s="7" t="str">
        <f>VLOOKUP(B73,Atleti!A$2:G$999,7,FALSE)</f>
        <v>UCI</v>
      </c>
      <c r="H73" s="28" t="str">
        <f>T(VLOOKUP(B73,Atleti!A$2:H$999,8,FALSE))</f>
        <v/>
      </c>
    </row>
    <row r="74" spans="1:8">
      <c r="A74" s="98">
        <v>0.50070601851621177</v>
      </c>
      <c r="B74" s="53">
        <v>365</v>
      </c>
      <c r="C74" t="str">
        <f>VLOOKUP(B74,Atleti!A$2:B$999,2,FALSE)</f>
        <v>BERNI MASSIMO</v>
      </c>
      <c r="D74" s="27" t="str">
        <f>VLOOKUP(B74,Atleti!A$2:D$999,4,FALSE)</f>
        <v>M6</v>
      </c>
      <c r="E74" s="11">
        <f>A74-VLOOKUP(D74,Categorie!A$2:D$50,4,FALSE)</f>
        <v>0.10487268518287846</v>
      </c>
      <c r="F74" s="34" t="str">
        <f>VLOOKUP(B74,Atleti!A$2:F$999,6,FALSE)</f>
        <v>GARF.NA TEAM CICLI MORI</v>
      </c>
      <c r="G74" s="7" t="str">
        <f>VLOOKUP(B74,Atleti!A$2:G$999,7,FALSE)</f>
        <v>UISP</v>
      </c>
      <c r="H74" s="28" t="str">
        <f>T(VLOOKUP(B74,Atleti!A$2:H$999,8,FALSE))</f>
        <v>UISP COMITATO TERR.LE LUCCA VERSILIA APS</v>
      </c>
    </row>
    <row r="75" spans="1:8">
      <c r="A75" s="98">
        <v>0.50072916666977108</v>
      </c>
      <c r="B75" s="53">
        <v>216</v>
      </c>
      <c r="C75" t="str">
        <f>VLOOKUP(B75,Atleti!A$2:B$999,2,FALSE)</f>
        <v>BONAMICI GIANNI</v>
      </c>
      <c r="D75" s="27" t="str">
        <f>VLOOKUP(B75,Atleti!A$2:D$999,4,FALSE)</f>
        <v>M5</v>
      </c>
      <c r="E75" s="11">
        <f>A75-VLOOKUP(D75,Categorie!A$2:D$50,4,FALSE)</f>
        <v>0.10489583333643776</v>
      </c>
      <c r="F75" s="34" t="str">
        <f>VLOOKUP(B75,Atleti!A$2:F$999,6,FALSE)</f>
        <v>GRUPPO SPORTIVO EMICICLI</v>
      </c>
      <c r="G75" s="7" t="str">
        <f>VLOOKUP(B75,Atleti!A$2:G$999,7,FALSE)</f>
        <v>UISP</v>
      </c>
      <c r="H75" s="28" t="str">
        <f>T(VLOOKUP(B75,Atleti!A$2:H$999,8,FALSE))</f>
        <v>UISP COMITATO TERR.LE TERRE ETRUSCO LABRONICHE</v>
      </c>
    </row>
    <row r="76" spans="1:8">
      <c r="A76" s="98">
        <v>0.50076388888555812</v>
      </c>
      <c r="B76" s="53">
        <v>261</v>
      </c>
      <c r="C76" t="str">
        <f>VLOOKUP(B76,Atleti!A$2:B$999,2,FALSE)</f>
        <v>MATTEUCCI CARLO</v>
      </c>
      <c r="D76" s="27" t="str">
        <f>VLOOKUP(B76,Atleti!A$2:D$999,4,FALSE)</f>
        <v>M5</v>
      </c>
      <c r="E76" s="11">
        <f>A76-VLOOKUP(D76,Categorie!A$2:D$50,4,FALSE)</f>
        <v>0.1049305555522248</v>
      </c>
      <c r="F76" s="34" t="str">
        <f>VLOOKUP(B76,Atleti!A$2:F$999,6,FALSE)</f>
        <v>ONTRAINO GS</v>
      </c>
      <c r="G76" s="7" t="str">
        <f>VLOOKUP(B76,Atleti!A$2:G$999,7,FALSE)</f>
        <v>UISP</v>
      </c>
      <c r="H76" s="28" t="str">
        <f>T(VLOOKUP(B76,Atleti!A$2:H$999,8,FALSE))</f>
        <v>UISP COMITATO TERR.LE ZONA DEL CUOIO APS</v>
      </c>
    </row>
    <row r="77" spans="1:8">
      <c r="A77" s="98">
        <v>0.50079861110862112</v>
      </c>
      <c r="B77" s="53">
        <v>342</v>
      </c>
      <c r="C77" t="str">
        <f>VLOOKUP(B77,Atleti!A$2:B$999,2,FALSE)</f>
        <v>BURCHIETTI ENRICO</v>
      </c>
      <c r="D77" s="27" t="str">
        <f>VLOOKUP(B77,Atleti!A$2:D$999,4,FALSE)</f>
        <v>M6</v>
      </c>
      <c r="E77" s="11">
        <f>A77-VLOOKUP(D77,Categorie!A$2:D$50,4,FALSE)</f>
        <v>0.1049652777752878</v>
      </c>
      <c r="F77" s="34" t="str">
        <f>VLOOKUP(B77,Atleti!A$2:F$999,6,FALSE)</f>
        <v>TEAM STEFAN</v>
      </c>
      <c r="G77" s="7" t="str">
        <f>VLOOKUP(B77,Atleti!A$2:G$999,7,FALSE)</f>
        <v>UISP</v>
      </c>
      <c r="H77" s="28" t="str">
        <f>T(VLOOKUP(B77,Atleti!A$2:H$999,8,FALSE))</f>
        <v>UISP COMITATO TERR.LE LUCCA VERSILIA APS</v>
      </c>
    </row>
    <row r="78" spans="1:8">
      <c r="A78" s="98">
        <v>0.50082175926218042</v>
      </c>
      <c r="B78" s="53">
        <v>347</v>
      </c>
      <c r="C78" t="str">
        <f>VLOOKUP(B78,Atleti!A$2:B$999,2,FALSE)</f>
        <v>GUARINI GABRIELE</v>
      </c>
      <c r="D78" s="27" t="str">
        <f>VLOOKUP(B78,Atleti!A$2:D$999,4,FALSE)</f>
        <v>M6</v>
      </c>
      <c r="E78" s="11">
        <f>A78-VLOOKUP(D78,Categorie!A$2:D$50,4,FALSE)</f>
        <v>0.10498842592884711</v>
      </c>
      <c r="F78" s="34" t="str">
        <f>VLOOKUP(B78,Atleti!A$2:F$999,6,FALSE)</f>
        <v>A.S.D. PEDALE BIANCAZZURRO</v>
      </c>
      <c r="G78" s="7" t="str">
        <f>VLOOKUP(B78,Atleti!A$2:G$999,7,FALSE)</f>
        <v>UISP</v>
      </c>
      <c r="H78" s="28" t="str">
        <f>T(VLOOKUP(B78,Atleti!A$2:H$999,8,FALSE))</f>
        <v>UISP COMITATO TERR.LE PRATO APS</v>
      </c>
    </row>
    <row r="79" spans="1:8">
      <c r="A79" s="98">
        <v>0.50085648147796746</v>
      </c>
      <c r="B79" s="53">
        <v>222</v>
      </c>
      <c r="C79" t="str">
        <f>VLOOKUP(B79,Atleti!A$2:B$999,2,FALSE)</f>
        <v>FORNER ALESSANDRO</v>
      </c>
      <c r="D79" s="27" t="str">
        <f>VLOOKUP(B79,Atleti!A$2:D$999,4,FALSE)</f>
        <v>M5</v>
      </c>
      <c r="E79" s="11">
        <f>A79-VLOOKUP(D79,Categorie!A$2:D$50,4,FALSE)</f>
        <v>0.10502314814463415</v>
      </c>
      <c r="F79" s="34" t="str">
        <f>VLOOKUP(B79,Atleti!A$2:F$999,6,FALSE)</f>
        <v>HEART ON BIKE</v>
      </c>
      <c r="G79" s="7" t="str">
        <f>VLOOKUP(B79,Atleti!A$2:G$999,7,FALSE)</f>
        <v>UISP</v>
      </c>
      <c r="H79" s="28" t="str">
        <f>T(VLOOKUP(B79,Atleti!A$2:H$999,8,FALSE))</f>
        <v>UISP COMITATO TERR.LE ZONA DEL CUOIO APS</v>
      </c>
    </row>
    <row r="80" spans="1:8">
      <c r="A80" s="98">
        <v>0.50087962963152677</v>
      </c>
      <c r="B80" s="53">
        <v>253</v>
      </c>
      <c r="C80" t="str">
        <f>VLOOKUP(B80,Atleti!A$2:B$999,2,FALSE)</f>
        <v>MACCIONI ENRICO</v>
      </c>
      <c r="D80" s="27" t="str">
        <f>VLOOKUP(B80,Atleti!A$2:D$999,4,FALSE)</f>
        <v>M5</v>
      </c>
      <c r="E80" s="11">
        <f>A80-VLOOKUP(D80,Categorie!A$2:D$50,4,FALSE)</f>
        <v>0.10504629629819345</v>
      </c>
      <c r="F80" s="34" t="str">
        <f>VLOOKUP(B80,Atleti!A$2:F$999,6,FALSE)</f>
        <v>ASD VIA ELISA</v>
      </c>
      <c r="G80" s="7" t="str">
        <f>VLOOKUP(B80,Atleti!A$2:G$999,7,FALSE)</f>
        <v>UISP</v>
      </c>
      <c r="H80" s="28" t="str">
        <f>T(VLOOKUP(B80,Atleti!A$2:H$999,8,FALSE))</f>
        <v>UISP COMITATO TERR.LE LUCCA VERSILIA APS</v>
      </c>
    </row>
    <row r="81" spans="1:8">
      <c r="A81" s="98">
        <v>0.50091435185458977</v>
      </c>
      <c r="B81" s="53">
        <v>256</v>
      </c>
      <c r="C81" t="str">
        <f>VLOOKUP(B81,Atleti!A$2:B$999,2,FALSE)</f>
        <v>PARLANTI LUCIANO</v>
      </c>
      <c r="D81" s="27" t="str">
        <f>VLOOKUP(B81,Atleti!A$2:D$999,4,FALSE)</f>
        <v>M5</v>
      </c>
      <c r="E81" s="11">
        <f>A81-VLOOKUP(D81,Categorie!A$2:D$50,4,FALSE)</f>
        <v>0.10508101852125645</v>
      </c>
      <c r="F81" s="34" t="str">
        <f>VLOOKUP(B81,Atleti!A$2:F$999,6,FALSE)</f>
        <v>ASD VIA ELISA</v>
      </c>
      <c r="G81" s="7" t="str">
        <f>VLOOKUP(B81,Atleti!A$2:G$999,7,FALSE)</f>
        <v>UISP</v>
      </c>
      <c r="H81" s="28" t="str">
        <f>T(VLOOKUP(B81,Atleti!A$2:H$999,8,FALSE))</f>
        <v>UISP COMITATO TERR.LE LUCCA VERSILIA APS</v>
      </c>
    </row>
    <row r="82" spans="1:8">
      <c r="A82" s="98">
        <v>0.50093750000087311</v>
      </c>
      <c r="B82" s="53">
        <v>230</v>
      </c>
      <c r="C82" t="str">
        <f>VLOOKUP(B82,Atleti!A$2:B$999,2,FALSE)</f>
        <v>LOMBARDI SERGIO</v>
      </c>
      <c r="D82" s="27" t="str">
        <f>VLOOKUP(B82,Atleti!A$2:D$999,4,FALSE)</f>
        <v>M5</v>
      </c>
      <c r="E82" s="11">
        <f>A82-VLOOKUP(D82,Categorie!A$2:D$50,4,FALSE)</f>
        <v>0.1051041666675398</v>
      </c>
      <c r="F82" s="34" t="str">
        <f>VLOOKUP(B82,Atleti!A$2:F$999,6,FALSE)</f>
        <v>TEAM STEFAN</v>
      </c>
      <c r="G82" s="7" t="str">
        <f>VLOOKUP(B82,Atleti!A$2:G$999,7,FALSE)</f>
        <v>UISP</v>
      </c>
      <c r="H82" s="28" t="str">
        <f>T(VLOOKUP(B82,Atleti!A$2:H$999,8,FALSE))</f>
        <v>UISP COMITATO TERR.LE LUCCA VERSILIA APS</v>
      </c>
    </row>
    <row r="83" spans="1:8">
      <c r="A83" s="98">
        <v>0.50097222222393611</v>
      </c>
      <c r="B83" s="53">
        <v>242</v>
      </c>
      <c r="C83" t="str">
        <f>VLOOKUP(B83,Atleti!A$2:B$999,2,FALSE)</f>
        <v>GENTILI LUCA</v>
      </c>
      <c r="D83" s="27" t="str">
        <f>VLOOKUP(B83,Atleti!A$2:D$999,4,FALSE)</f>
        <v>M5</v>
      </c>
      <c r="E83" s="11">
        <f>A83-VLOOKUP(D83,Categorie!A$2:D$50,4,FALSE)</f>
        <v>0.1051388888906028</v>
      </c>
      <c r="F83" s="34" t="str">
        <f>VLOOKUP(B83,Atleti!A$2:F$999,6,FALSE)</f>
        <v>A.S.D. FREE BIKERS PEDALE FOLLONICHESE</v>
      </c>
      <c r="G83" s="7" t="str">
        <f>VLOOKUP(B83,Atleti!A$2:G$999,7,FALSE)</f>
        <v>UISP</v>
      </c>
      <c r="H83" s="28" t="str">
        <f>T(VLOOKUP(B83,Atleti!A$2:H$999,8,FALSE))</f>
        <v>UISP COMITATO TERR.LE GROSSETO APS</v>
      </c>
    </row>
    <row r="84" spans="1:8">
      <c r="A84" s="98">
        <v>0.50101851851650281</v>
      </c>
      <c r="B84" s="53">
        <v>360</v>
      </c>
      <c r="C84" t="str">
        <f>VLOOKUP(B84,Atleti!A$2:B$999,2,FALSE)</f>
        <v>ROSSETTI CLAUDIO</v>
      </c>
      <c r="D84" s="27" t="str">
        <f>VLOOKUP(B84,Atleti!A$2:D$999,4,FALSE)</f>
        <v>M6</v>
      </c>
      <c r="E84" s="11">
        <f>A84-VLOOKUP(D84,Categorie!A$2:D$50,4,FALSE)</f>
        <v>0.10518518518316949</v>
      </c>
      <c r="F84" s="34" t="str">
        <f>VLOOKUP(B84,Atleti!A$2:F$999,6,FALSE)</f>
        <v>ONTRAINO GS</v>
      </c>
      <c r="G84" s="7" t="str">
        <f>VLOOKUP(B84,Atleti!A$2:G$999,7,FALSE)</f>
        <v>UISP</v>
      </c>
      <c r="H84" s="28" t="str">
        <f>T(VLOOKUP(B84,Atleti!A$2:H$999,8,FALSE))</f>
        <v>UISP COMITATO TERR.LE ZONA DEL CUOIO APS</v>
      </c>
    </row>
    <row r="85" spans="1:8">
      <c r="A85" s="98">
        <v>0.50104166667006211</v>
      </c>
      <c r="B85" s="53">
        <v>244</v>
      </c>
      <c r="C85" t="str">
        <f>VLOOKUP(B85,Atleti!A$2:B$999,2,FALSE)</f>
        <v>SBRANA FEDERICO</v>
      </c>
      <c r="D85" s="27" t="str">
        <f>VLOOKUP(B85,Atleti!A$2:D$999,4,FALSE)</f>
        <v>M5</v>
      </c>
      <c r="E85" s="11">
        <f>A85-VLOOKUP(D85,Categorie!A$2:D$50,4,FALSE)</f>
        <v>0.1052083333367288</v>
      </c>
      <c r="F85" s="34" t="str">
        <f>VLOOKUP(B85,Atleti!A$2:F$999,6,FALSE)</f>
        <v>TEAM STEFAN</v>
      </c>
      <c r="G85" s="7" t="str">
        <f>VLOOKUP(B85,Atleti!A$2:G$999,7,FALSE)</f>
        <v>UISP</v>
      </c>
      <c r="H85" s="28" t="str">
        <f>T(VLOOKUP(B85,Atleti!A$2:H$999,8,FALSE))</f>
        <v>UISP COMITATO TERR.LE LUCCA VERSILIA APS</v>
      </c>
    </row>
    <row r="86" spans="1:8">
      <c r="A86" s="98">
        <v>0.50108796296262881</v>
      </c>
      <c r="B86" s="53">
        <v>264</v>
      </c>
      <c r="C86" t="str">
        <f>VLOOKUP(B86,Atleti!A$2:B$999,2,FALSE)</f>
        <v>MARTINI MARCO</v>
      </c>
      <c r="D86" s="27" t="str">
        <f>VLOOKUP(B86,Atleti!A$2:D$999,4,FALSE)</f>
        <v>M5</v>
      </c>
      <c r="E86" s="11">
        <f>A86-VLOOKUP(D86,Categorie!A$2:D$50,4,FALSE)</f>
        <v>0.10525462962929549</v>
      </c>
      <c r="F86" s="34" t="str">
        <f>VLOOKUP(B86,Atleti!A$2:F$999,6,FALSE)</f>
        <v>VITAM-IN CYCLING TEAM ASD</v>
      </c>
      <c r="G86" s="7" t="str">
        <f>VLOOKUP(B86,Atleti!A$2:G$999,7,FALSE)</f>
        <v>UISP</v>
      </c>
      <c r="H86" s="28" t="str">
        <f>T(VLOOKUP(B86,Atleti!A$2:H$999,8,FALSE))</f>
        <v>UISP FIRENZE</v>
      </c>
    </row>
    <row r="87" spans="1:8">
      <c r="A87" s="98">
        <v>0.50111111110891216</v>
      </c>
      <c r="B87" s="53">
        <v>451</v>
      </c>
      <c r="C87" t="str">
        <f>VLOOKUP(B87,Atleti!A$2:B$999,2,FALSE)</f>
        <v>VLASOVA NADEZDA</v>
      </c>
      <c r="D87" s="27" t="str">
        <f>VLOOKUP(B87,Atleti!A$2:D$999,4,FALSE)</f>
        <v>W</v>
      </c>
      <c r="E87" s="11">
        <f>A87-VLOOKUP(D87,Categorie!A$2:D$50,4,FALSE)</f>
        <v>0.10527777777557884</v>
      </c>
      <c r="F87" s="34" t="str">
        <f>VLOOKUP(B87,Atleti!A$2:F$999,6,FALSE)</f>
        <v>HEART ON BIKE</v>
      </c>
      <c r="G87" s="7" t="str">
        <f>VLOOKUP(B87,Atleti!A$2:G$999,7,FALSE)</f>
        <v>UISP</v>
      </c>
      <c r="H87" s="28" t="str">
        <f>T(VLOOKUP(B87,Atleti!A$2:H$999,8,FALSE))</f>
        <v>UISP COMITATO TERR.LE ZONA DEL CUOIO APS</v>
      </c>
    </row>
    <row r="88" spans="1:8">
      <c r="A88" s="98">
        <v>0.50114583333197515</v>
      </c>
      <c r="B88" s="53">
        <v>371</v>
      </c>
      <c r="C88" t="str">
        <f>VLOOKUP(B88,Atleti!A$2:B$999,2,FALSE)</f>
        <v>BELLUCCI MARSILIO</v>
      </c>
      <c r="D88" s="27" t="str">
        <f>VLOOKUP(B88,Atleti!A$2:D$999,4,FALSE)</f>
        <v>M6</v>
      </c>
      <c r="E88" s="11">
        <f>A88-VLOOKUP(D88,Categorie!A$2:D$50,4,FALSE)</f>
        <v>0.10531249999864184</v>
      </c>
      <c r="F88" s="34" t="str">
        <f>VLOOKUP(B88,Atleti!A$2:F$999,6,FALSE)</f>
        <v>RACING TEAM FANELLI</v>
      </c>
      <c r="G88" s="7" t="str">
        <f>VLOOKUP(B88,Atleti!A$2:G$999,7,FALSE)</f>
        <v>UCI</v>
      </c>
      <c r="H88" s="28" t="str">
        <f>T(VLOOKUP(B88,Atleti!A$2:H$999,8,FALSE))</f>
        <v/>
      </c>
    </row>
    <row r="89" spans="1:8">
      <c r="A89" s="98">
        <v>0.50119212963181781</v>
      </c>
      <c r="B89" s="53">
        <v>407</v>
      </c>
      <c r="C89" t="str">
        <f>VLOOKUP(B89,Atleti!A$2:B$999,2,FALSE)</f>
        <v>IACOPONI GIANLUCA</v>
      </c>
      <c r="D89" s="27" t="str">
        <f>VLOOKUP(B89,Atleti!A$2:D$999,4,FALSE)</f>
        <v>M7-M8</v>
      </c>
      <c r="E89" s="11">
        <f>A89-VLOOKUP(D89,Categorie!A$2:D$50,4,FALSE)</f>
        <v>0.10535879629848449</v>
      </c>
      <c r="F89" s="34" t="str">
        <f>VLOOKUP(B89,Atleti!A$2:F$999,6,FALSE)</f>
        <v>ASD SPORTING CLUB ROSIGNANO M.MO</v>
      </c>
      <c r="G89" s="7" t="str">
        <f>VLOOKUP(B89,Atleti!A$2:G$999,7,FALSE)</f>
        <v>UISP</v>
      </c>
      <c r="H89" s="28" t="str">
        <f>T(VLOOKUP(B89,Atleti!A$2:H$999,8,FALSE))</f>
        <v>UISP COMITATO TERR.LE TERRE ETRUSCO LABRONICHE</v>
      </c>
    </row>
    <row r="90" spans="1:8">
      <c r="A90" s="98">
        <v>0.50122685185488081</v>
      </c>
      <c r="B90" s="53">
        <v>410</v>
      </c>
      <c r="C90" t="str">
        <f>VLOOKUP(B90,Atleti!A$2:B$999,2,FALSE)</f>
        <v>LENZI ALESSANDRO</v>
      </c>
      <c r="D90" s="27" t="str">
        <f>VLOOKUP(B90,Atleti!A$2:D$999,4,FALSE)</f>
        <v>M7-M8</v>
      </c>
      <c r="E90" s="11">
        <f>A90-VLOOKUP(D90,Categorie!A$2:D$50,4,FALSE)</f>
        <v>0.10539351852154749</v>
      </c>
      <c r="F90" s="34" t="str">
        <f>VLOOKUP(B90,Atleti!A$2:F$999,6,FALSE)</f>
        <v>NEW M T BIKE TEAM 2001 ASD</v>
      </c>
      <c r="G90" s="7" t="str">
        <f>VLOOKUP(B90,Atleti!A$2:G$999,7,FALSE)</f>
        <v>UISP</v>
      </c>
      <c r="H90" s="28" t="str">
        <f>T(VLOOKUP(B90,Atleti!A$2:H$999,8,FALSE))</f>
        <v>UISP FIRENZE</v>
      </c>
    </row>
  </sheetData>
  <sortState ref="A2:H87">
    <sortCondition ref="A31"/>
  </sortState>
  <dataConsolidate/>
  <phoneticPr fontId="0" type="noConversion"/>
  <printOptions gridLines="1"/>
  <pageMargins left="0.51181102362204722" right="0.47244094488188981" top="1.3385826771653544" bottom="0.98425196850393704" header="0.51181102362204722" footer="0.51181102362204722"/>
  <pageSetup paperSize="9" scale="60"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sheetPr codeName="Class"/>
  <dimension ref="A1:M90"/>
  <sheetViews>
    <sheetView workbookViewId="0">
      <pane ySplit="2" topLeftCell="A3" activePane="bottomLeft" state="frozen"/>
      <selection pane="bottomLeft" sqref="A1:B1"/>
    </sheetView>
  </sheetViews>
  <sheetFormatPr defaultRowHeight="12.75"/>
  <cols>
    <col min="1" max="2" width="4.85546875" style="7" bestFit="1" customWidth="1"/>
    <col min="3" max="3" width="3.85546875" style="7" bestFit="1" customWidth="1"/>
    <col min="4" max="4" width="4.42578125" style="7" bestFit="1" customWidth="1"/>
    <col min="5" max="5" width="27.85546875" style="16" bestFit="1" customWidth="1"/>
    <col min="6" max="6" width="11.7109375" style="7" bestFit="1" customWidth="1"/>
    <col min="7" max="7" width="43.42578125" style="16" bestFit="1" customWidth="1"/>
    <col min="8" max="8" width="5.42578125" style="11" bestFit="1" customWidth="1"/>
    <col min="9" max="9" width="8.140625" style="7" bestFit="1" customWidth="1"/>
    <col min="10" max="10" width="8.42578125" style="7" bestFit="1" customWidth="1"/>
    <col min="11" max="11" width="7.5703125" style="7" bestFit="1" customWidth="1"/>
    <col min="12" max="12" width="6.42578125" style="7" bestFit="1" customWidth="1"/>
    <col min="13" max="13" width="9.140625" style="47"/>
  </cols>
  <sheetData>
    <row r="1" spans="1:13">
      <c r="A1" s="112" t="s">
        <v>14</v>
      </c>
      <c r="B1" s="112"/>
      <c r="C1" s="95"/>
      <c r="D1" s="95"/>
      <c r="E1" s="15"/>
      <c r="F1" s="95"/>
      <c r="G1" s="15"/>
      <c r="H1" s="8"/>
      <c r="I1" s="20" t="s">
        <v>37</v>
      </c>
      <c r="J1" s="113" t="s">
        <v>0</v>
      </c>
      <c r="K1" s="113"/>
      <c r="L1" s="96" t="s">
        <v>15</v>
      </c>
      <c r="M1" s="45"/>
    </row>
    <row r="2" spans="1:13">
      <c r="A2" s="6" t="s">
        <v>6</v>
      </c>
      <c r="B2" s="6" t="s">
        <v>60</v>
      </c>
      <c r="C2" s="6" t="s">
        <v>24</v>
      </c>
      <c r="D2" s="6" t="s">
        <v>49</v>
      </c>
      <c r="E2" s="10" t="s">
        <v>10</v>
      </c>
      <c r="F2" s="6" t="s">
        <v>11</v>
      </c>
      <c r="G2" s="10" t="s">
        <v>5</v>
      </c>
      <c r="H2" s="6" t="s">
        <v>50</v>
      </c>
      <c r="I2" s="21" t="s">
        <v>43</v>
      </c>
      <c r="J2" s="9" t="s">
        <v>1</v>
      </c>
      <c r="K2" s="9" t="s">
        <v>2</v>
      </c>
      <c r="L2" s="9" t="s">
        <v>3</v>
      </c>
      <c r="M2" s="46" t="s">
        <v>86</v>
      </c>
    </row>
    <row r="3" spans="1:13">
      <c r="A3" s="7">
        <v>2</v>
      </c>
      <c r="B3" s="7">
        <v>1</v>
      </c>
      <c r="C3" s="7">
        <v>5</v>
      </c>
      <c r="D3" s="7">
        <v>23</v>
      </c>
      <c r="E3" s="16" t="s">
        <v>236</v>
      </c>
      <c r="F3" s="7" t="s">
        <v>829</v>
      </c>
      <c r="G3" s="89" t="s">
        <v>240</v>
      </c>
      <c r="H3" s="90" t="s">
        <v>237</v>
      </c>
      <c r="I3" s="91">
        <v>0.466064814812853</v>
      </c>
      <c r="J3" s="91">
        <v>7.0231481479519686E-2</v>
      </c>
      <c r="K3" s="92">
        <v>2.314814628334716E-5</v>
      </c>
      <c r="L3" s="93">
        <v>17.798286091466181</v>
      </c>
      <c r="M3" s="47" t="s">
        <v>239</v>
      </c>
    </row>
    <row r="4" spans="1:13">
      <c r="A4" s="7">
        <v>4</v>
      </c>
      <c r="B4" s="7">
        <v>2</v>
      </c>
      <c r="C4" s="7">
        <v>4</v>
      </c>
      <c r="D4" s="7">
        <v>50</v>
      </c>
      <c r="E4" s="16" t="s">
        <v>786</v>
      </c>
      <c r="F4" s="7" t="s">
        <v>829</v>
      </c>
      <c r="G4" s="89" t="s">
        <v>765</v>
      </c>
      <c r="H4" s="90">
        <v>0</v>
      </c>
      <c r="I4" s="91">
        <v>0.46715277777548181</v>
      </c>
      <c r="J4" s="91">
        <v>7.1319444442148494E-2</v>
      </c>
      <c r="K4" s="92">
        <v>1.111111108912155E-3</v>
      </c>
      <c r="L4" s="93">
        <v>17.526777021012137</v>
      </c>
    </row>
    <row r="5" spans="1:13">
      <c r="A5" s="7">
        <v>5</v>
      </c>
      <c r="B5" s="7">
        <v>3</v>
      </c>
      <c r="C5" s="7">
        <v>3</v>
      </c>
      <c r="D5" s="7">
        <v>28</v>
      </c>
      <c r="E5" s="16" t="s">
        <v>402</v>
      </c>
      <c r="F5" s="7" t="s">
        <v>829</v>
      </c>
      <c r="G5" s="89" t="s">
        <v>404</v>
      </c>
      <c r="H5" s="90" t="s">
        <v>237</v>
      </c>
      <c r="I5" s="91">
        <v>0.4675810185217415</v>
      </c>
      <c r="J5" s="91">
        <v>7.1747685188408183E-2</v>
      </c>
      <c r="K5" s="92">
        <v>1.5393518551718444E-3</v>
      </c>
      <c r="L5" s="93">
        <v>17.42216486451823</v>
      </c>
      <c r="M5" s="47" t="s">
        <v>403</v>
      </c>
    </row>
    <row r="6" spans="1:13">
      <c r="A6" s="7">
        <v>7</v>
      </c>
      <c r="B6" s="7">
        <v>4</v>
      </c>
      <c r="C6" s="7">
        <v>2</v>
      </c>
      <c r="D6" s="7">
        <v>2</v>
      </c>
      <c r="E6" s="16" t="s">
        <v>420</v>
      </c>
      <c r="F6" s="7" t="s">
        <v>829</v>
      </c>
      <c r="G6" s="89" t="s">
        <v>242</v>
      </c>
      <c r="H6" s="90" t="s">
        <v>237</v>
      </c>
      <c r="I6" s="91">
        <v>0.46837962963036261</v>
      </c>
      <c r="J6" s="91">
        <v>7.25462962970293E-2</v>
      </c>
      <c r="K6" s="92">
        <v>2.3379629637929611E-3</v>
      </c>
      <c r="L6" s="93">
        <v>17.230376515460875</v>
      </c>
      <c r="M6" s="47" t="s">
        <v>239</v>
      </c>
    </row>
    <row r="7" spans="1:13">
      <c r="A7" s="7">
        <v>17</v>
      </c>
      <c r="B7" s="7">
        <v>5</v>
      </c>
      <c r="C7" s="7">
        <v>1</v>
      </c>
      <c r="D7" s="7">
        <v>37</v>
      </c>
      <c r="E7" s="16" t="s">
        <v>703</v>
      </c>
      <c r="F7" s="7" t="s">
        <v>829</v>
      </c>
      <c r="G7" s="89" t="s">
        <v>705</v>
      </c>
      <c r="H7" s="90" t="s">
        <v>237</v>
      </c>
      <c r="I7" s="91">
        <v>0.48109953703533392</v>
      </c>
      <c r="J7" s="91">
        <v>8.5266203702000609E-2</v>
      </c>
      <c r="K7" s="92">
        <v>1.505787036876427E-2</v>
      </c>
      <c r="L7" s="93">
        <v>14.659970137390685</v>
      </c>
      <c r="M7" s="47" t="s">
        <v>320</v>
      </c>
    </row>
    <row r="8" spans="1:13">
      <c r="A8" s="7">
        <v>23</v>
      </c>
      <c r="B8" s="7">
        <v>6</v>
      </c>
      <c r="D8" s="7">
        <v>30</v>
      </c>
      <c r="E8" s="16" t="s">
        <v>604</v>
      </c>
      <c r="F8" s="7" t="s">
        <v>829</v>
      </c>
      <c r="G8" s="89" t="s">
        <v>404</v>
      </c>
      <c r="H8" s="90" t="s">
        <v>237</v>
      </c>
      <c r="I8" s="91">
        <v>0.48131944444321562</v>
      </c>
      <c r="J8" s="91">
        <v>8.5486111109882301E-2</v>
      </c>
      <c r="K8" s="92">
        <v>1.5277777776645962E-2</v>
      </c>
      <c r="L8" s="93">
        <v>14.622258326773956</v>
      </c>
      <c r="M8" s="47" t="s">
        <v>403</v>
      </c>
    </row>
    <row r="9" spans="1:13">
      <c r="A9" s="7">
        <v>25</v>
      </c>
      <c r="B9" s="7">
        <v>7</v>
      </c>
      <c r="D9" s="7">
        <v>12</v>
      </c>
      <c r="E9" s="16" t="s">
        <v>457</v>
      </c>
      <c r="F9" s="7" t="s">
        <v>829</v>
      </c>
      <c r="G9" s="89" t="s">
        <v>264</v>
      </c>
      <c r="H9" s="90" t="s">
        <v>237</v>
      </c>
      <c r="I9" s="91">
        <v>0.48136574074305827</v>
      </c>
      <c r="J9" s="91">
        <v>8.5532407409724953E-2</v>
      </c>
      <c r="K9" s="92">
        <v>1.5324074076488614E-2</v>
      </c>
      <c r="L9" s="93">
        <v>14.614343707317142</v>
      </c>
      <c r="M9" s="47" t="s">
        <v>263</v>
      </c>
    </row>
    <row r="10" spans="1:13">
      <c r="A10" s="7">
        <v>26</v>
      </c>
      <c r="B10" s="7">
        <v>8</v>
      </c>
      <c r="D10" s="7">
        <v>20</v>
      </c>
      <c r="E10" s="16" t="s">
        <v>272</v>
      </c>
      <c r="F10" s="7" t="s">
        <v>829</v>
      </c>
      <c r="G10" s="89" t="s">
        <v>264</v>
      </c>
      <c r="H10" s="90" t="s">
        <v>237</v>
      </c>
      <c r="I10" s="91">
        <v>0.48141203703562496</v>
      </c>
      <c r="J10" s="91">
        <v>8.5578703702291647E-2</v>
      </c>
      <c r="K10" s="92">
        <v>1.5370370369055308E-2</v>
      </c>
      <c r="L10" s="93">
        <v>14.606437652391399</v>
      </c>
      <c r="M10" s="47" t="s">
        <v>268</v>
      </c>
    </row>
    <row r="11" spans="1:13">
      <c r="A11" s="7">
        <v>27</v>
      </c>
      <c r="B11" s="7">
        <v>9</v>
      </c>
      <c r="D11" s="7">
        <v>38</v>
      </c>
      <c r="E11" s="16" t="s">
        <v>709</v>
      </c>
      <c r="F11" s="7" t="s">
        <v>829</v>
      </c>
      <c r="G11" s="89" t="s">
        <v>547</v>
      </c>
      <c r="H11" s="90">
        <v>0</v>
      </c>
      <c r="I11" s="91">
        <v>0.48145833333546761</v>
      </c>
      <c r="J11" s="91">
        <v>8.5625000002134299E-2</v>
      </c>
      <c r="K11" s="92">
        <v>1.541666666889796E-2</v>
      </c>
      <c r="L11" s="93">
        <v>14.598540145621516</v>
      </c>
      <c r="M11" s="47" t="s">
        <v>263</v>
      </c>
    </row>
    <row r="12" spans="1:13">
      <c r="A12" s="7">
        <v>29</v>
      </c>
      <c r="B12" s="7">
        <v>10</v>
      </c>
      <c r="D12" s="7">
        <v>49</v>
      </c>
      <c r="E12" s="16" t="s">
        <v>776</v>
      </c>
      <c r="F12" s="7" t="s">
        <v>829</v>
      </c>
      <c r="G12" s="89" t="s">
        <v>765</v>
      </c>
      <c r="H12" s="90" t="s">
        <v>237</v>
      </c>
      <c r="I12" s="91">
        <v>0.48151620370481396</v>
      </c>
      <c r="J12" s="91">
        <v>8.5682870371480646E-2</v>
      </c>
      <c r="K12" s="92">
        <v>1.5474537038244307E-2</v>
      </c>
      <c r="L12" s="93">
        <v>14.588680264568492</v>
      </c>
    </row>
    <row r="13" spans="1:13">
      <c r="A13" s="7">
        <v>33</v>
      </c>
      <c r="B13" s="7">
        <v>11</v>
      </c>
      <c r="D13" s="7">
        <v>35</v>
      </c>
      <c r="E13" s="16" t="s">
        <v>657</v>
      </c>
      <c r="F13" s="7" t="s">
        <v>829</v>
      </c>
      <c r="G13" s="89" t="s">
        <v>547</v>
      </c>
      <c r="H13" s="90" t="s">
        <v>237</v>
      </c>
      <c r="I13" s="91">
        <v>0.48163194444350665</v>
      </c>
      <c r="J13" s="91">
        <v>8.579861111017334E-2</v>
      </c>
      <c r="K13" s="92">
        <v>1.5590277776937E-2</v>
      </c>
      <c r="L13" s="93">
        <v>14.569000404853695</v>
      </c>
    </row>
    <row r="14" spans="1:13">
      <c r="A14" s="7">
        <v>35</v>
      </c>
      <c r="B14" s="7">
        <v>12</v>
      </c>
      <c r="D14" s="7">
        <v>40</v>
      </c>
      <c r="E14" s="16" t="s">
        <v>716</v>
      </c>
      <c r="F14" s="7" t="s">
        <v>829</v>
      </c>
      <c r="G14" s="89" t="s">
        <v>271</v>
      </c>
      <c r="H14" s="90" t="s">
        <v>237</v>
      </c>
      <c r="I14" s="91">
        <v>0.481689814812853</v>
      </c>
      <c r="J14" s="91">
        <v>8.5856481479519686E-2</v>
      </c>
      <c r="K14" s="92">
        <v>1.5648148146283347E-2</v>
      </c>
      <c r="L14" s="93">
        <v>14.559180372400617</v>
      </c>
      <c r="M14" s="47" t="s">
        <v>717</v>
      </c>
    </row>
    <row r="15" spans="1:13">
      <c r="A15" s="7">
        <v>37</v>
      </c>
      <c r="B15" s="7">
        <v>13</v>
      </c>
      <c r="D15" s="7">
        <v>39</v>
      </c>
      <c r="E15" s="16" t="s">
        <v>715</v>
      </c>
      <c r="F15" s="7" t="s">
        <v>829</v>
      </c>
      <c r="G15" s="89" t="s">
        <v>271</v>
      </c>
      <c r="H15" s="90" t="s">
        <v>237</v>
      </c>
      <c r="I15" s="91">
        <v>0.48174768518219935</v>
      </c>
      <c r="J15" s="91">
        <v>8.5914351848866033E-2</v>
      </c>
      <c r="K15" s="92">
        <v>1.5706018515629694E-2</v>
      </c>
      <c r="L15" s="93">
        <v>14.549373569143658</v>
      </c>
      <c r="M15" s="47" t="s">
        <v>717</v>
      </c>
    </row>
    <row r="16" spans="1:13">
      <c r="A16" s="7">
        <v>38</v>
      </c>
      <c r="B16" s="7">
        <v>14</v>
      </c>
      <c r="D16" s="7">
        <v>11</v>
      </c>
      <c r="E16" s="16" t="s">
        <v>337</v>
      </c>
      <c r="F16" s="7" t="s">
        <v>829</v>
      </c>
      <c r="G16" s="89" t="s">
        <v>306</v>
      </c>
      <c r="H16" s="90" t="s">
        <v>237</v>
      </c>
      <c r="I16" s="91">
        <v>0.48177083333575865</v>
      </c>
      <c r="J16" s="91">
        <v>8.5937500002425338E-2</v>
      </c>
      <c r="K16" s="92">
        <v>1.5729166669188999E-2</v>
      </c>
      <c r="L16" s="93">
        <v>14.545454545044041</v>
      </c>
      <c r="M16" s="47" t="s">
        <v>245</v>
      </c>
    </row>
    <row r="17" spans="1:13">
      <c r="A17" s="7">
        <v>40</v>
      </c>
      <c r="B17" s="7">
        <v>15</v>
      </c>
      <c r="D17" s="7">
        <v>6</v>
      </c>
      <c r="E17" s="16" t="s">
        <v>431</v>
      </c>
      <c r="F17" s="7" t="s">
        <v>829</v>
      </c>
      <c r="G17" s="89" t="s">
        <v>258</v>
      </c>
      <c r="H17" s="90" t="s">
        <v>237</v>
      </c>
      <c r="I17" s="91">
        <v>0.481828703705105</v>
      </c>
      <c r="J17" s="91">
        <v>8.5995370371771684E-2</v>
      </c>
      <c r="K17" s="92">
        <v>1.5787037038535345E-2</v>
      </c>
      <c r="L17" s="93">
        <v>14.535666217798131</v>
      </c>
      <c r="M17" s="47" t="s">
        <v>245</v>
      </c>
    </row>
    <row r="18" spans="1:13">
      <c r="A18" s="7">
        <v>41</v>
      </c>
      <c r="B18" s="7">
        <v>16</v>
      </c>
      <c r="D18" s="7">
        <v>22</v>
      </c>
      <c r="E18" s="16" t="s">
        <v>549</v>
      </c>
      <c r="F18" s="7" t="s">
        <v>829</v>
      </c>
      <c r="G18" s="89" t="s">
        <v>309</v>
      </c>
      <c r="H18" s="90" t="s">
        <v>237</v>
      </c>
      <c r="I18" s="91">
        <v>0.481863425928168</v>
      </c>
      <c r="J18" s="91">
        <v>8.6030092594834684E-2</v>
      </c>
      <c r="K18" s="92">
        <v>1.5821759261598345E-2</v>
      </c>
      <c r="L18" s="93">
        <v>14.529799542201713</v>
      </c>
      <c r="M18" s="47" t="s">
        <v>270</v>
      </c>
    </row>
    <row r="19" spans="1:13">
      <c r="A19" s="7">
        <v>1</v>
      </c>
      <c r="B19" s="7">
        <v>1</v>
      </c>
      <c r="C19" s="7">
        <v>5</v>
      </c>
      <c r="D19" s="7">
        <v>95</v>
      </c>
      <c r="E19" s="16" t="s">
        <v>405</v>
      </c>
      <c r="F19" s="7" t="s">
        <v>212</v>
      </c>
      <c r="G19" s="89" t="s">
        <v>404</v>
      </c>
      <c r="H19" s="90" t="s">
        <v>237</v>
      </c>
      <c r="I19" s="91">
        <v>0.46604166666656965</v>
      </c>
      <c r="J19" s="91">
        <v>7.0208333333236339E-2</v>
      </c>
      <c r="K19" s="92">
        <v>0</v>
      </c>
      <c r="L19" s="93">
        <v>17.80415430269522</v>
      </c>
      <c r="M19" s="47" t="s">
        <v>403</v>
      </c>
    </row>
    <row r="20" spans="1:13">
      <c r="A20" s="7">
        <v>3</v>
      </c>
      <c r="B20" s="7">
        <v>2</v>
      </c>
      <c r="C20" s="7">
        <v>4</v>
      </c>
      <c r="D20" s="7">
        <v>87</v>
      </c>
      <c r="E20" s="16" t="s">
        <v>345</v>
      </c>
      <c r="F20" s="7" t="s">
        <v>212</v>
      </c>
      <c r="G20" s="89" t="s">
        <v>242</v>
      </c>
      <c r="H20" s="90" t="s">
        <v>237</v>
      </c>
      <c r="I20" s="91">
        <v>0.46710648148291511</v>
      </c>
      <c r="J20" s="91">
        <v>7.12731481495818E-2</v>
      </c>
      <c r="K20" s="92">
        <v>1.0648148163454607E-3</v>
      </c>
      <c r="L20" s="93">
        <v>17.538161740472166</v>
      </c>
      <c r="M20" s="47" t="s">
        <v>239</v>
      </c>
    </row>
    <row r="21" spans="1:13">
      <c r="A21" s="7">
        <v>6</v>
      </c>
      <c r="B21" s="7">
        <v>3</v>
      </c>
      <c r="C21" s="7">
        <v>3</v>
      </c>
      <c r="D21" s="7">
        <v>102</v>
      </c>
      <c r="E21" s="16" t="s">
        <v>353</v>
      </c>
      <c r="F21" s="7" t="s">
        <v>212</v>
      </c>
      <c r="G21" s="89" t="s">
        <v>347</v>
      </c>
      <c r="H21" s="90" t="s">
        <v>237</v>
      </c>
      <c r="I21" s="91">
        <v>0.46815972222248092</v>
      </c>
      <c r="J21" s="91">
        <v>7.2326388889147608E-2</v>
      </c>
      <c r="K21" s="92">
        <v>2.118055555911269E-3</v>
      </c>
      <c r="L21" s="93">
        <v>17.282765242376968</v>
      </c>
      <c r="M21" s="47" t="s">
        <v>245</v>
      </c>
    </row>
    <row r="22" spans="1:13">
      <c r="A22" s="7">
        <v>11</v>
      </c>
      <c r="B22" s="7">
        <v>4</v>
      </c>
      <c r="C22" s="7">
        <v>2</v>
      </c>
      <c r="D22" s="7">
        <v>89</v>
      </c>
      <c r="E22" s="16" t="s">
        <v>308</v>
      </c>
      <c r="F22" s="7" t="s">
        <v>212</v>
      </c>
      <c r="G22" s="89" t="s">
        <v>309</v>
      </c>
      <c r="H22" s="90" t="s">
        <v>237</v>
      </c>
      <c r="I22" s="91">
        <v>0.48089120370423188</v>
      </c>
      <c r="J22" s="91">
        <v>8.505787037089857E-2</v>
      </c>
      <c r="K22" s="92">
        <v>1.484953703766223E-2</v>
      </c>
      <c r="L22" s="93">
        <v>14.695876989975416</v>
      </c>
      <c r="M22" s="47" t="s">
        <v>270</v>
      </c>
    </row>
    <row r="23" spans="1:13">
      <c r="A23" s="7">
        <v>13</v>
      </c>
      <c r="B23" s="7">
        <v>5</v>
      </c>
      <c r="C23" s="7">
        <v>1</v>
      </c>
      <c r="D23" s="7">
        <v>104</v>
      </c>
      <c r="E23" s="16" t="s">
        <v>409</v>
      </c>
      <c r="F23" s="7" t="s">
        <v>212</v>
      </c>
      <c r="G23" s="89" t="s">
        <v>347</v>
      </c>
      <c r="H23" s="90" t="s">
        <v>237</v>
      </c>
      <c r="I23" s="91">
        <v>0.48094907407357823</v>
      </c>
      <c r="J23" s="91">
        <v>8.5115740740244916E-2</v>
      </c>
      <c r="K23" s="92">
        <v>1.4907407407008577E-2</v>
      </c>
      <c r="L23" s="93">
        <v>14.685885232612065</v>
      </c>
      <c r="M23" s="47" t="s">
        <v>245</v>
      </c>
    </row>
    <row r="24" spans="1:13">
      <c r="A24" s="7">
        <v>19</v>
      </c>
      <c r="B24" s="7">
        <v>6</v>
      </c>
      <c r="D24" s="7">
        <v>109</v>
      </c>
      <c r="E24" s="16" t="s">
        <v>602</v>
      </c>
      <c r="F24" s="7" t="s">
        <v>212</v>
      </c>
      <c r="G24" s="89" t="s">
        <v>404</v>
      </c>
      <c r="H24" s="90" t="s">
        <v>237</v>
      </c>
      <c r="I24" s="91">
        <v>0.48116898148145992</v>
      </c>
      <c r="J24" s="91">
        <v>8.5335648148126608E-2</v>
      </c>
      <c r="K24" s="92">
        <v>1.5127314814890269E-2</v>
      </c>
      <c r="L24" s="93">
        <v>14.648040146484099</v>
      </c>
      <c r="M24" s="47" t="s">
        <v>403</v>
      </c>
    </row>
    <row r="25" spans="1:13">
      <c r="A25" s="7">
        <v>21</v>
      </c>
      <c r="B25" s="7">
        <v>7</v>
      </c>
      <c r="D25" s="7">
        <v>112</v>
      </c>
      <c r="E25" s="16" t="s">
        <v>781</v>
      </c>
      <c r="F25" s="7" t="s">
        <v>212</v>
      </c>
      <c r="G25" s="89" t="s">
        <v>782</v>
      </c>
      <c r="H25" s="90" t="s">
        <v>317</v>
      </c>
      <c r="I25" s="91">
        <v>0.48123842592758592</v>
      </c>
      <c r="J25" s="91">
        <v>8.5405092594252607E-2</v>
      </c>
      <c r="K25" s="92">
        <v>1.5196759261016268E-2</v>
      </c>
      <c r="L25" s="93">
        <v>14.63612955656604</v>
      </c>
    </row>
    <row r="26" spans="1:13">
      <c r="A26" s="7">
        <v>28</v>
      </c>
      <c r="B26" s="7">
        <v>8</v>
      </c>
      <c r="D26" s="7">
        <v>106</v>
      </c>
      <c r="E26" s="16" t="s">
        <v>690</v>
      </c>
      <c r="F26" s="7" t="s">
        <v>212</v>
      </c>
      <c r="G26" s="89" t="s">
        <v>347</v>
      </c>
      <c r="H26" s="90" t="s">
        <v>237</v>
      </c>
      <c r="I26" s="91">
        <v>0.48149305555853061</v>
      </c>
      <c r="J26" s="91">
        <v>8.5659722225197299E-2</v>
      </c>
      <c r="K26" s="92">
        <v>1.545138889196096E-2</v>
      </c>
      <c r="L26" s="93">
        <v>14.592622618058238</v>
      </c>
      <c r="M26" s="47" t="s">
        <v>245</v>
      </c>
    </row>
    <row r="27" spans="1:13">
      <c r="A27" s="7">
        <v>31</v>
      </c>
      <c r="B27" s="7">
        <v>9</v>
      </c>
      <c r="D27" s="7">
        <v>101</v>
      </c>
      <c r="E27" s="16" t="s">
        <v>352</v>
      </c>
      <c r="F27" s="7" t="s">
        <v>212</v>
      </c>
      <c r="G27" s="89" t="s">
        <v>347</v>
      </c>
      <c r="H27" s="90" t="s">
        <v>237</v>
      </c>
      <c r="I27" s="91">
        <v>0.48157407407416031</v>
      </c>
      <c r="J27" s="91">
        <v>8.5740740740826993E-2</v>
      </c>
      <c r="K27" s="92">
        <v>1.5532407407590654E-2</v>
      </c>
      <c r="L27" s="93">
        <v>14.578833693289869</v>
      </c>
      <c r="M27" s="47" t="s">
        <v>245</v>
      </c>
    </row>
    <row r="28" spans="1:13">
      <c r="A28" s="7">
        <v>36</v>
      </c>
      <c r="B28" s="7">
        <v>10</v>
      </c>
      <c r="D28" s="7">
        <v>86</v>
      </c>
      <c r="E28" s="16" t="s">
        <v>462</v>
      </c>
      <c r="F28" s="7" t="s">
        <v>212</v>
      </c>
      <c r="G28" s="89" t="s">
        <v>279</v>
      </c>
      <c r="H28" s="90" t="s">
        <v>237</v>
      </c>
      <c r="I28" s="91">
        <v>0.481724537035916</v>
      </c>
      <c r="J28" s="91">
        <v>8.5891203702582686E-2</v>
      </c>
      <c r="K28" s="92">
        <v>1.5682870369346347E-2</v>
      </c>
      <c r="L28" s="93">
        <v>14.553294704407705</v>
      </c>
      <c r="M28" s="47" t="s">
        <v>268</v>
      </c>
    </row>
    <row r="29" spans="1:13">
      <c r="A29" s="7">
        <v>39</v>
      </c>
      <c r="B29" s="7">
        <v>11</v>
      </c>
      <c r="D29" s="7">
        <v>94</v>
      </c>
      <c r="E29" s="16" t="s">
        <v>597</v>
      </c>
      <c r="F29" s="7" t="s">
        <v>212</v>
      </c>
      <c r="G29" s="89" t="s">
        <v>599</v>
      </c>
      <c r="H29" s="90" t="s">
        <v>237</v>
      </c>
      <c r="I29" s="91">
        <v>0.48181712962832535</v>
      </c>
      <c r="J29" s="91">
        <v>8.5983796294992032E-2</v>
      </c>
      <c r="K29" s="92">
        <v>1.5775462961755693E-2</v>
      </c>
      <c r="L29" s="93">
        <v>14.537622829672664</v>
      </c>
      <c r="M29" s="47" t="s">
        <v>270</v>
      </c>
    </row>
    <row r="30" spans="1:13">
      <c r="A30" s="7">
        <v>9</v>
      </c>
      <c r="B30" s="7">
        <v>1</v>
      </c>
      <c r="C30" s="7">
        <v>5</v>
      </c>
      <c r="D30" s="7">
        <v>191</v>
      </c>
      <c r="E30" s="16" t="s">
        <v>502</v>
      </c>
      <c r="F30" s="7" t="s">
        <v>213</v>
      </c>
      <c r="G30" s="89" t="s">
        <v>509</v>
      </c>
      <c r="H30" s="90" t="s">
        <v>328</v>
      </c>
      <c r="I30" s="91">
        <v>0.46953703703911742</v>
      </c>
      <c r="J30" s="91">
        <v>7.3703703705784107E-2</v>
      </c>
      <c r="K30" s="92">
        <v>3.4953703725477681E-3</v>
      </c>
      <c r="L30" s="93">
        <v>16.959798994496158</v>
      </c>
    </row>
    <row r="31" spans="1:13">
      <c r="A31" s="7">
        <v>10</v>
      </c>
      <c r="B31" s="7">
        <v>2</v>
      </c>
      <c r="C31" s="7">
        <v>4</v>
      </c>
      <c r="D31" s="7">
        <v>184</v>
      </c>
      <c r="E31" s="16" t="s">
        <v>301</v>
      </c>
      <c r="F31" s="7" t="s">
        <v>213</v>
      </c>
      <c r="G31" s="89" t="s">
        <v>264</v>
      </c>
      <c r="H31" s="90" t="s">
        <v>237</v>
      </c>
      <c r="I31" s="91">
        <v>0.48064814815006685</v>
      </c>
      <c r="J31" s="91">
        <v>8.481481481673353E-2</v>
      </c>
      <c r="K31" s="92">
        <v>1.4606481483497191E-2</v>
      </c>
      <c r="L31" s="93">
        <v>14.737991266042137</v>
      </c>
      <c r="M31" s="47" t="s">
        <v>263</v>
      </c>
    </row>
    <row r="32" spans="1:13">
      <c r="A32" s="7">
        <v>14</v>
      </c>
      <c r="B32" s="7">
        <v>3</v>
      </c>
      <c r="C32" s="7">
        <v>3</v>
      </c>
      <c r="D32" s="7">
        <v>332</v>
      </c>
      <c r="E32" s="16" t="s">
        <v>819</v>
      </c>
      <c r="F32" s="7" t="s">
        <v>213</v>
      </c>
      <c r="G32" s="89" t="s">
        <v>400</v>
      </c>
      <c r="H32" s="90" t="s">
        <v>317</v>
      </c>
      <c r="I32" s="91">
        <v>0.48100694444292458</v>
      </c>
      <c r="J32" s="91">
        <v>8.5173611109591263E-2</v>
      </c>
      <c r="K32" s="92">
        <v>1.4965277776354924E-2</v>
      </c>
      <c r="L32" s="93">
        <v>14.675907052850546</v>
      </c>
    </row>
    <row r="33" spans="1:13">
      <c r="A33" s="7">
        <v>16</v>
      </c>
      <c r="B33" s="7">
        <v>4</v>
      </c>
      <c r="C33" s="7">
        <v>2</v>
      </c>
      <c r="D33" s="7">
        <v>204</v>
      </c>
      <c r="E33" s="16" t="s">
        <v>632</v>
      </c>
      <c r="F33" s="7" t="s">
        <v>213</v>
      </c>
      <c r="G33" s="89" t="s">
        <v>365</v>
      </c>
      <c r="H33" s="90" t="s">
        <v>328</v>
      </c>
      <c r="I33" s="91">
        <v>0.48106481481227092</v>
      </c>
      <c r="J33" s="91">
        <v>8.523148147893761E-2</v>
      </c>
      <c r="K33" s="92">
        <v>1.5023148145701271E-2</v>
      </c>
      <c r="L33" s="93">
        <v>14.665942423034144</v>
      </c>
    </row>
    <row r="34" spans="1:13">
      <c r="A34" s="7">
        <v>18</v>
      </c>
      <c r="B34" s="7">
        <v>5</v>
      </c>
      <c r="C34" s="7">
        <v>1</v>
      </c>
      <c r="D34" s="7">
        <v>183</v>
      </c>
      <c r="E34" s="16" t="s">
        <v>318</v>
      </c>
      <c r="F34" s="7" t="s">
        <v>213</v>
      </c>
      <c r="G34" s="89" t="s">
        <v>321</v>
      </c>
      <c r="H34" s="90" t="s">
        <v>237</v>
      </c>
      <c r="I34" s="91">
        <v>0.48113425925839692</v>
      </c>
      <c r="J34" s="91">
        <v>8.5300925925063609E-2</v>
      </c>
      <c r="K34" s="92">
        <v>1.509259259182727E-2</v>
      </c>
      <c r="L34" s="93">
        <v>14.654002713852345</v>
      </c>
      <c r="M34" s="47" t="s">
        <v>320</v>
      </c>
    </row>
    <row r="35" spans="1:13">
      <c r="A35" s="7">
        <v>20</v>
      </c>
      <c r="B35" s="7">
        <v>6</v>
      </c>
      <c r="D35" s="7">
        <v>195</v>
      </c>
      <c r="E35" s="16" t="s">
        <v>537</v>
      </c>
      <c r="F35" s="7" t="s">
        <v>213</v>
      </c>
      <c r="G35" s="89" t="s">
        <v>242</v>
      </c>
      <c r="H35" s="90" t="s">
        <v>237</v>
      </c>
      <c r="I35" s="91">
        <v>0.48120370370452292</v>
      </c>
      <c r="J35" s="91">
        <v>8.5370370371189608E-2</v>
      </c>
      <c r="K35" s="92">
        <v>1.5162037037953269E-2</v>
      </c>
      <c r="L35" s="93">
        <v>14.642082429360576</v>
      </c>
      <c r="M35" s="47" t="s">
        <v>239</v>
      </c>
    </row>
    <row r="36" spans="1:13">
      <c r="A36" s="7">
        <v>24</v>
      </c>
      <c r="B36" s="7">
        <v>7</v>
      </c>
      <c r="D36" s="7">
        <v>190</v>
      </c>
      <c r="E36" s="16" t="s">
        <v>500</v>
      </c>
      <c r="F36" s="7" t="s">
        <v>213</v>
      </c>
      <c r="G36" s="89" t="s">
        <v>510</v>
      </c>
      <c r="H36" s="90" t="s">
        <v>328</v>
      </c>
      <c r="I36" s="91">
        <v>0.48134259258949896</v>
      </c>
      <c r="J36" s="91">
        <v>8.5509259256165648E-2</v>
      </c>
      <c r="K36" s="92">
        <v>1.5300925922929309E-2</v>
      </c>
      <c r="L36" s="93">
        <v>14.618299946387019</v>
      </c>
    </row>
    <row r="37" spans="1:13">
      <c r="A37" s="7">
        <v>30</v>
      </c>
      <c r="B37" s="7">
        <v>8</v>
      </c>
      <c r="D37" s="7">
        <v>189</v>
      </c>
      <c r="E37" s="16" t="s">
        <v>344</v>
      </c>
      <c r="F37" s="7" t="s">
        <v>213</v>
      </c>
      <c r="G37" s="89" t="s">
        <v>242</v>
      </c>
      <c r="H37" s="90" t="s">
        <v>237</v>
      </c>
      <c r="I37" s="91">
        <v>0.48155092592787696</v>
      </c>
      <c r="J37" s="91">
        <v>8.5717592594543646E-2</v>
      </c>
      <c r="K37" s="92">
        <v>1.5509259261307307E-2</v>
      </c>
      <c r="L37" s="93">
        <v>14.5827707261061</v>
      </c>
      <c r="M37" s="47" t="s">
        <v>239</v>
      </c>
    </row>
    <row r="38" spans="1:13">
      <c r="A38" s="7">
        <v>32</v>
      </c>
      <c r="B38" s="7">
        <v>9</v>
      </c>
      <c r="D38" s="7">
        <v>207</v>
      </c>
      <c r="E38" s="16" t="s">
        <v>339</v>
      </c>
      <c r="F38" s="7" t="s">
        <v>213</v>
      </c>
      <c r="G38" s="89" t="s">
        <v>235</v>
      </c>
      <c r="H38" s="90" t="s">
        <v>237</v>
      </c>
      <c r="I38" s="91">
        <v>0.48159722222044365</v>
      </c>
      <c r="J38" s="91">
        <v>8.576388888711034E-2</v>
      </c>
      <c r="K38" s="92">
        <v>1.5555555553874001E-2</v>
      </c>
      <c r="L38" s="93">
        <v>14.574898785727351</v>
      </c>
      <c r="M38" s="47" t="s">
        <v>268</v>
      </c>
    </row>
    <row r="39" spans="1:13">
      <c r="A39" s="7">
        <v>8</v>
      </c>
      <c r="B39" s="7">
        <v>1</v>
      </c>
      <c r="C39" s="7">
        <v>5</v>
      </c>
      <c r="D39" s="7">
        <v>305</v>
      </c>
      <c r="E39" s="16" t="s">
        <v>322</v>
      </c>
      <c r="F39" s="7" t="s">
        <v>214</v>
      </c>
      <c r="G39" s="89" t="s">
        <v>279</v>
      </c>
      <c r="H39" s="90" t="s">
        <v>237</v>
      </c>
      <c r="I39" s="91">
        <v>0.46856481481518131</v>
      </c>
      <c r="J39" s="91">
        <v>7.2731481481847993E-2</v>
      </c>
      <c r="K39" s="92">
        <v>2.5231481486116536E-3</v>
      </c>
      <c r="L39" s="93">
        <v>17.18650541047991</v>
      </c>
      <c r="M39" s="47" t="s">
        <v>268</v>
      </c>
    </row>
    <row r="40" spans="1:13">
      <c r="A40" s="7">
        <v>12</v>
      </c>
      <c r="B40" s="7">
        <v>2</v>
      </c>
      <c r="C40" s="7">
        <v>4</v>
      </c>
      <c r="D40" s="7">
        <v>303</v>
      </c>
      <c r="E40" s="16" t="s">
        <v>315</v>
      </c>
      <c r="F40" s="7" t="s">
        <v>214</v>
      </c>
      <c r="G40" s="89" t="s">
        <v>264</v>
      </c>
      <c r="H40" s="90" t="s">
        <v>237</v>
      </c>
      <c r="I40" s="91">
        <v>0.48091435185051523</v>
      </c>
      <c r="J40" s="91">
        <v>8.5081018517181917E-2</v>
      </c>
      <c r="K40" s="92">
        <v>1.4872685183945578E-2</v>
      </c>
      <c r="L40" s="93">
        <v>14.69187865619598</v>
      </c>
      <c r="M40" s="47" t="s">
        <v>263</v>
      </c>
    </row>
    <row r="41" spans="1:13">
      <c r="A41" s="7">
        <v>15</v>
      </c>
      <c r="B41" s="7">
        <v>3</v>
      </c>
      <c r="C41" s="7">
        <v>3</v>
      </c>
      <c r="D41" s="7">
        <v>316</v>
      </c>
      <c r="E41" s="16" t="s">
        <v>579</v>
      </c>
      <c r="F41" s="7" t="s">
        <v>214</v>
      </c>
      <c r="G41" s="89" t="s">
        <v>332</v>
      </c>
      <c r="H41" s="90" t="s">
        <v>317</v>
      </c>
      <c r="I41" s="91">
        <v>0.48104166666598758</v>
      </c>
      <c r="J41" s="91">
        <v>8.5208333332654262E-2</v>
      </c>
      <c r="K41" s="92">
        <v>1.4999999999417923E-2</v>
      </c>
      <c r="L41" s="93">
        <v>14.66992665048366</v>
      </c>
    </row>
    <row r="42" spans="1:13">
      <c r="A42" s="7">
        <v>22</v>
      </c>
      <c r="B42" s="7">
        <v>4</v>
      </c>
      <c r="C42" s="7">
        <v>2</v>
      </c>
      <c r="D42" s="7">
        <v>322</v>
      </c>
      <c r="E42" s="16" t="s">
        <v>635</v>
      </c>
      <c r="F42" s="7" t="s">
        <v>214</v>
      </c>
      <c r="G42" s="89" t="s">
        <v>637</v>
      </c>
      <c r="H42" s="90" t="s">
        <v>237</v>
      </c>
      <c r="I42" s="91">
        <v>0.48129629629693227</v>
      </c>
      <c r="J42" s="91">
        <v>8.5462962963598954E-2</v>
      </c>
      <c r="K42" s="92">
        <v>1.5254629630362615E-2</v>
      </c>
      <c r="L42" s="93">
        <v>14.62621885146212</v>
      </c>
      <c r="M42" s="47" t="s">
        <v>275</v>
      </c>
    </row>
    <row r="43" spans="1:13">
      <c r="A43" s="7">
        <v>34</v>
      </c>
      <c r="B43" s="7">
        <v>5</v>
      </c>
      <c r="C43" s="7">
        <v>1</v>
      </c>
      <c r="D43" s="7">
        <v>328</v>
      </c>
      <c r="E43" s="16" t="s">
        <v>706</v>
      </c>
      <c r="F43" s="7" t="s">
        <v>214</v>
      </c>
      <c r="G43" s="89" t="s">
        <v>708</v>
      </c>
      <c r="H43" s="90" t="s">
        <v>328</v>
      </c>
      <c r="I43" s="91">
        <v>0.48165509258979</v>
      </c>
      <c r="J43" s="91">
        <v>8.5821759256456687E-2</v>
      </c>
      <c r="K43" s="92">
        <v>1.5613425923220348E-2</v>
      </c>
      <c r="L43" s="93">
        <v>14.565070802903145</v>
      </c>
    </row>
    <row r="44" spans="1:13">
      <c r="A44" s="7">
        <v>42</v>
      </c>
      <c r="B44" s="7">
        <v>1</v>
      </c>
      <c r="C44" s="7">
        <v>5</v>
      </c>
      <c r="D44" s="7">
        <v>249</v>
      </c>
      <c r="E44" s="16" t="s">
        <v>244</v>
      </c>
      <c r="F44" s="7" t="s">
        <v>215</v>
      </c>
      <c r="G44" s="89" t="s">
        <v>247</v>
      </c>
      <c r="H44" s="90" t="s">
        <v>237</v>
      </c>
      <c r="I44" s="91">
        <v>0.49975694444583496</v>
      </c>
      <c r="J44" s="91">
        <v>0.10392361111250165</v>
      </c>
      <c r="K44" s="92">
        <v>3.3715277779265307E-2</v>
      </c>
      <c r="L44" s="93">
        <v>12.028065485973373</v>
      </c>
      <c r="M44" s="47" t="s">
        <v>245</v>
      </c>
    </row>
    <row r="45" spans="1:13">
      <c r="A45" s="7">
        <v>43</v>
      </c>
      <c r="B45" s="7">
        <v>2</v>
      </c>
      <c r="C45" s="7">
        <v>4</v>
      </c>
      <c r="D45" s="7">
        <v>262</v>
      </c>
      <c r="E45" s="16" t="s">
        <v>401</v>
      </c>
      <c r="F45" s="7" t="s">
        <v>215</v>
      </c>
      <c r="G45" s="89" t="s">
        <v>279</v>
      </c>
      <c r="H45" s="90" t="s">
        <v>237</v>
      </c>
      <c r="I45" s="91">
        <v>0.49980324073840166</v>
      </c>
      <c r="J45" s="91">
        <v>0.10396990740506834</v>
      </c>
      <c r="K45" s="92">
        <v>3.3761574071832001E-2</v>
      </c>
      <c r="L45" s="93">
        <v>12.02270956277744</v>
      </c>
      <c r="M45" s="47" t="s">
        <v>268</v>
      </c>
    </row>
    <row r="46" spans="1:13">
      <c r="A46" s="7">
        <v>44</v>
      </c>
      <c r="B46" s="7">
        <v>3</v>
      </c>
      <c r="C46" s="7">
        <v>3</v>
      </c>
      <c r="D46" s="7">
        <v>217</v>
      </c>
      <c r="E46" s="16" t="s">
        <v>770</v>
      </c>
      <c r="F46" s="7" t="s">
        <v>215</v>
      </c>
      <c r="G46" s="89" t="s">
        <v>772</v>
      </c>
      <c r="H46" s="90" t="s">
        <v>237</v>
      </c>
      <c r="I46" s="91">
        <v>0.49982638889196096</v>
      </c>
      <c r="J46" s="91">
        <v>0.10399305555862765</v>
      </c>
      <c r="K46" s="92">
        <v>3.3784722225391306E-2</v>
      </c>
      <c r="L46" s="93">
        <v>12.020033388626549</v>
      </c>
      <c r="M46" s="47" t="s">
        <v>255</v>
      </c>
    </row>
    <row r="47" spans="1:13">
      <c r="A47" s="7">
        <v>46</v>
      </c>
      <c r="B47" s="7">
        <v>4</v>
      </c>
      <c r="C47" s="7">
        <v>2</v>
      </c>
      <c r="D47" s="7">
        <v>231</v>
      </c>
      <c r="E47" s="16" t="s">
        <v>441</v>
      </c>
      <c r="F47" s="7" t="s">
        <v>215</v>
      </c>
      <c r="G47" s="89" t="s">
        <v>443</v>
      </c>
      <c r="H47" s="90" t="s">
        <v>237</v>
      </c>
      <c r="I47" s="91">
        <v>0.49991898148437031</v>
      </c>
      <c r="J47" s="91">
        <v>0.10408564815103699</v>
      </c>
      <c r="K47" s="92">
        <v>3.3877314817800652E-2</v>
      </c>
      <c r="L47" s="93">
        <v>12.009340597909764</v>
      </c>
      <c r="M47" s="47" t="s">
        <v>338</v>
      </c>
    </row>
    <row r="48" spans="1:13">
      <c r="A48" s="7">
        <v>47</v>
      </c>
      <c r="B48" s="7">
        <v>5</v>
      </c>
      <c r="C48" s="7">
        <v>1</v>
      </c>
      <c r="D48" s="7">
        <v>218</v>
      </c>
      <c r="E48" s="16" t="s">
        <v>750</v>
      </c>
      <c r="F48" s="7" t="s">
        <v>215</v>
      </c>
      <c r="G48" s="89" t="s">
        <v>740</v>
      </c>
      <c r="H48" s="90" t="s">
        <v>237</v>
      </c>
      <c r="I48" s="91">
        <v>0.49995370370015735</v>
      </c>
      <c r="J48" s="91">
        <v>0.10412037036682403</v>
      </c>
      <c r="K48" s="92">
        <v>3.3912037033587694E-2</v>
      </c>
      <c r="L48" s="93">
        <v>12.005335705166571</v>
      </c>
      <c r="M48" s="47" t="s">
        <v>341</v>
      </c>
    </row>
    <row r="49" spans="1:13">
      <c r="A49" s="7">
        <v>48</v>
      </c>
      <c r="B49" s="7">
        <v>6</v>
      </c>
      <c r="D49" s="7">
        <v>275</v>
      </c>
      <c r="E49" s="16" t="s">
        <v>748</v>
      </c>
      <c r="F49" s="7" t="s">
        <v>215</v>
      </c>
      <c r="G49" s="89" t="s">
        <v>740</v>
      </c>
      <c r="H49" s="90" t="s">
        <v>237</v>
      </c>
      <c r="I49" s="91">
        <v>0.49997685185371665</v>
      </c>
      <c r="J49" s="91">
        <v>0.10414351852038334</v>
      </c>
      <c r="K49" s="92">
        <v>3.3935185187146999E-2</v>
      </c>
      <c r="L49" s="93">
        <v>12.002667259176054</v>
      </c>
      <c r="M49" s="47" t="s">
        <v>341</v>
      </c>
    </row>
    <row r="50" spans="1:13">
      <c r="A50" s="7">
        <v>49</v>
      </c>
      <c r="B50" s="7">
        <v>7</v>
      </c>
      <c r="D50" s="7">
        <v>215</v>
      </c>
      <c r="E50" s="16" t="s">
        <v>777</v>
      </c>
      <c r="F50" s="7" t="s">
        <v>215</v>
      </c>
      <c r="G50" s="89" t="s">
        <v>277</v>
      </c>
      <c r="H50" s="90" t="s">
        <v>237</v>
      </c>
      <c r="I50" s="91">
        <v>0.50001157407677965</v>
      </c>
      <c r="J50" s="91">
        <v>0.10417824074344634</v>
      </c>
      <c r="K50" s="92">
        <v>3.3969907410209998E-2</v>
      </c>
      <c r="L50" s="93">
        <v>11.998666814486739</v>
      </c>
      <c r="M50" s="47" t="s">
        <v>263</v>
      </c>
    </row>
    <row r="51" spans="1:13">
      <c r="A51" s="7">
        <v>55</v>
      </c>
      <c r="B51" s="7">
        <v>8</v>
      </c>
      <c r="D51" s="7">
        <v>221</v>
      </c>
      <c r="E51" s="16" t="s">
        <v>253</v>
      </c>
      <c r="F51" s="7" t="s">
        <v>215</v>
      </c>
      <c r="G51" s="89" t="s">
        <v>256</v>
      </c>
      <c r="H51" s="90" t="s">
        <v>237</v>
      </c>
      <c r="I51" s="91">
        <v>0.50020833333110204</v>
      </c>
      <c r="J51" s="91">
        <v>0.10437499999776872</v>
      </c>
      <c r="K51" s="92">
        <v>3.4166666664532386E-2</v>
      </c>
      <c r="L51" s="93">
        <v>11.976047904447634</v>
      </c>
      <c r="M51" s="47" t="s">
        <v>255</v>
      </c>
    </row>
    <row r="52" spans="1:13">
      <c r="A52" s="7">
        <v>57</v>
      </c>
      <c r="B52" s="7">
        <v>9</v>
      </c>
      <c r="D52" s="7">
        <v>257</v>
      </c>
      <c r="E52" s="16" t="s">
        <v>681</v>
      </c>
      <c r="F52" s="7" t="s">
        <v>215</v>
      </c>
      <c r="G52" s="89" t="s">
        <v>347</v>
      </c>
      <c r="H52" s="90" t="s">
        <v>237</v>
      </c>
      <c r="I52" s="91">
        <v>0.50027777777722804</v>
      </c>
      <c r="J52" s="91">
        <v>0.10444444444389472</v>
      </c>
      <c r="K52" s="92">
        <v>3.4236111110658385E-2</v>
      </c>
      <c r="L52" s="93">
        <v>11.968085106445971</v>
      </c>
      <c r="M52" s="47" t="s">
        <v>245</v>
      </c>
    </row>
    <row r="53" spans="1:13">
      <c r="A53" s="7">
        <v>59</v>
      </c>
      <c r="B53" s="7">
        <v>10</v>
      </c>
      <c r="D53" s="7">
        <v>272</v>
      </c>
      <c r="E53" s="16" t="s">
        <v>743</v>
      </c>
      <c r="F53" s="7" t="s">
        <v>215</v>
      </c>
      <c r="G53" s="89">
        <v>0</v>
      </c>
      <c r="H53" s="90">
        <v>0</v>
      </c>
      <c r="I53" s="91">
        <v>0.50033564814657439</v>
      </c>
      <c r="J53" s="91">
        <v>0.10450231481324107</v>
      </c>
      <c r="K53" s="92">
        <v>3.4293981480004732E-2</v>
      </c>
      <c r="L53" s="93">
        <v>11.961457525930493</v>
      </c>
    </row>
    <row r="54" spans="1:13">
      <c r="A54" s="7">
        <v>61</v>
      </c>
      <c r="B54" s="7">
        <v>11</v>
      </c>
      <c r="D54" s="7">
        <v>212</v>
      </c>
      <c r="E54" s="16" t="s">
        <v>783</v>
      </c>
      <c r="F54" s="7" t="s">
        <v>215</v>
      </c>
      <c r="G54" s="89" t="s">
        <v>785</v>
      </c>
      <c r="H54" s="90" t="s">
        <v>237</v>
      </c>
      <c r="I54" s="91">
        <v>0.50038194444641704</v>
      </c>
      <c r="J54" s="91">
        <v>0.10454861111308372</v>
      </c>
      <c r="K54" s="92">
        <v>3.4340277779847383E-2</v>
      </c>
      <c r="L54" s="93">
        <v>11.956160743713303</v>
      </c>
      <c r="M54" s="47" t="s">
        <v>341</v>
      </c>
    </row>
    <row r="55" spans="1:13">
      <c r="A55" s="7">
        <v>63</v>
      </c>
      <c r="B55" s="7">
        <v>12</v>
      </c>
      <c r="D55" s="7">
        <v>220</v>
      </c>
      <c r="E55" s="16" t="s">
        <v>410</v>
      </c>
      <c r="F55" s="7" t="s">
        <v>215</v>
      </c>
      <c r="G55" s="89" t="s">
        <v>412</v>
      </c>
      <c r="H55" s="90" t="s">
        <v>237</v>
      </c>
      <c r="I55" s="91">
        <v>0.50043981481576338</v>
      </c>
      <c r="J55" s="91">
        <v>0.10460648148243007</v>
      </c>
      <c r="K55" s="92">
        <v>3.439814814919373E-2</v>
      </c>
      <c r="L55" s="93">
        <v>11.949546359705758</v>
      </c>
      <c r="M55" s="47" t="s">
        <v>313</v>
      </c>
    </row>
    <row r="56" spans="1:13">
      <c r="A56" s="7">
        <v>67</v>
      </c>
      <c r="B56" s="7">
        <v>13</v>
      </c>
      <c r="D56" s="7">
        <v>277</v>
      </c>
      <c r="E56" s="16" t="s">
        <v>486</v>
      </c>
      <c r="F56" s="7" t="s">
        <v>215</v>
      </c>
      <c r="G56" s="89" t="s">
        <v>799</v>
      </c>
      <c r="H56" s="90" t="s">
        <v>237</v>
      </c>
      <c r="I56" s="91">
        <v>0.50055555555445608</v>
      </c>
      <c r="J56" s="91">
        <v>0.10472222222112276</v>
      </c>
      <c r="K56" s="92">
        <v>3.4513888887886424E-2</v>
      </c>
      <c r="L56" s="93">
        <v>11.936339522671737</v>
      </c>
    </row>
    <row r="57" spans="1:13">
      <c r="A57" s="7">
        <v>69</v>
      </c>
      <c r="B57" s="7">
        <v>14</v>
      </c>
      <c r="D57" s="7">
        <v>214</v>
      </c>
      <c r="E57" s="16" t="s">
        <v>794</v>
      </c>
      <c r="F57" s="7" t="s">
        <v>215</v>
      </c>
      <c r="G57" s="89" t="s">
        <v>793</v>
      </c>
      <c r="H57" s="90" t="s">
        <v>769</v>
      </c>
      <c r="I57" s="91">
        <v>0.50061342592380242</v>
      </c>
      <c r="J57" s="91">
        <v>0.10478009259046911</v>
      </c>
      <c r="K57" s="92">
        <v>3.457175925723277E-2</v>
      </c>
      <c r="L57" s="93">
        <v>11.929747045420163</v>
      </c>
    </row>
    <row r="58" spans="1:13">
      <c r="A58" s="7">
        <v>73</v>
      </c>
      <c r="B58" s="7">
        <v>15</v>
      </c>
      <c r="D58" s="7">
        <v>216</v>
      </c>
      <c r="E58" s="16" t="s">
        <v>779</v>
      </c>
      <c r="F58" s="7" t="s">
        <v>215</v>
      </c>
      <c r="G58" s="89" t="s">
        <v>277</v>
      </c>
      <c r="H58" s="90" t="s">
        <v>237</v>
      </c>
      <c r="I58" s="91">
        <v>0.50072916666977108</v>
      </c>
      <c r="J58" s="91">
        <v>0.10489583333643776</v>
      </c>
      <c r="K58" s="92">
        <v>3.4687500003201421E-2</v>
      </c>
      <c r="L58" s="93">
        <v>11.916583912259043</v>
      </c>
      <c r="M58" s="47" t="s">
        <v>263</v>
      </c>
    </row>
    <row r="59" spans="1:13">
      <c r="A59" s="7">
        <v>74</v>
      </c>
      <c r="B59" s="7">
        <v>16</v>
      </c>
      <c r="D59" s="7">
        <v>261</v>
      </c>
      <c r="E59" s="16" t="s">
        <v>361</v>
      </c>
      <c r="F59" s="7" t="s">
        <v>215</v>
      </c>
      <c r="G59" s="89" t="s">
        <v>279</v>
      </c>
      <c r="H59" s="90" t="s">
        <v>237</v>
      </c>
      <c r="I59" s="91">
        <v>0.50076388888555812</v>
      </c>
      <c r="J59" s="91">
        <v>0.1049305555522248</v>
      </c>
      <c r="K59" s="92">
        <v>3.4722222218988463E-2</v>
      </c>
      <c r="L59" s="93">
        <v>11.91264063571897</v>
      </c>
      <c r="M59" s="47" t="s">
        <v>268</v>
      </c>
    </row>
    <row r="60" spans="1:13">
      <c r="A60" s="7">
        <v>77</v>
      </c>
      <c r="B60" s="7">
        <v>17</v>
      </c>
      <c r="D60" s="7">
        <v>222</v>
      </c>
      <c r="E60" s="16" t="s">
        <v>282</v>
      </c>
      <c r="F60" s="7" t="s">
        <v>215</v>
      </c>
      <c r="G60" s="89" t="s">
        <v>235</v>
      </c>
      <c r="H60" s="90" t="s">
        <v>237</v>
      </c>
      <c r="I60" s="91">
        <v>0.50085648147796746</v>
      </c>
      <c r="J60" s="91">
        <v>0.10502314814463415</v>
      </c>
      <c r="K60" s="92">
        <v>3.481481481139781E-2</v>
      </c>
      <c r="L60" s="93">
        <v>11.902137977034782</v>
      </c>
      <c r="M60" s="47" t="s">
        <v>268</v>
      </c>
    </row>
    <row r="61" spans="1:13">
      <c r="A61" s="7">
        <v>78</v>
      </c>
      <c r="B61" s="7">
        <v>18</v>
      </c>
      <c r="D61" s="7">
        <v>253</v>
      </c>
      <c r="E61" s="16" t="s">
        <v>674</v>
      </c>
      <c r="F61" s="7" t="s">
        <v>215</v>
      </c>
      <c r="G61" s="89" t="s">
        <v>347</v>
      </c>
      <c r="H61" s="90" t="s">
        <v>237</v>
      </c>
      <c r="I61" s="91">
        <v>0.50087962963152677</v>
      </c>
      <c r="J61" s="91">
        <v>0.10504629629819345</v>
      </c>
      <c r="K61" s="92">
        <v>3.4837962964957114E-2</v>
      </c>
      <c r="L61" s="93">
        <v>11.899515204721187</v>
      </c>
      <c r="M61" s="47" t="s">
        <v>245</v>
      </c>
    </row>
    <row r="62" spans="1:13">
      <c r="A62" s="7">
        <v>79</v>
      </c>
      <c r="B62" s="7">
        <v>19</v>
      </c>
      <c r="D62" s="7">
        <v>256</v>
      </c>
      <c r="E62" s="16" t="s">
        <v>350</v>
      </c>
      <c r="F62" s="7" t="s">
        <v>215</v>
      </c>
      <c r="G62" s="89" t="s">
        <v>347</v>
      </c>
      <c r="H62" s="90" t="s">
        <v>237</v>
      </c>
      <c r="I62" s="91">
        <v>0.50091435185458977</v>
      </c>
      <c r="J62" s="91">
        <v>0.10508101852125645</v>
      </c>
      <c r="K62" s="92">
        <v>3.4872685188020114E-2</v>
      </c>
      <c r="L62" s="93">
        <v>11.895583213700409</v>
      </c>
      <c r="M62" s="47" t="s">
        <v>245</v>
      </c>
    </row>
    <row r="63" spans="1:13">
      <c r="A63" s="7">
        <v>80</v>
      </c>
      <c r="B63" s="7">
        <v>20</v>
      </c>
      <c r="D63" s="7">
        <v>230</v>
      </c>
      <c r="E63" s="16" t="s">
        <v>293</v>
      </c>
      <c r="F63" s="7" t="s">
        <v>215</v>
      </c>
      <c r="G63" s="89" t="s">
        <v>258</v>
      </c>
      <c r="H63" s="90" t="s">
        <v>237</v>
      </c>
      <c r="I63" s="91">
        <v>0.50093750000087311</v>
      </c>
      <c r="J63" s="91">
        <v>0.1051041666675398</v>
      </c>
      <c r="K63" s="92">
        <v>3.4895833334303461E-2</v>
      </c>
      <c r="L63" s="93">
        <v>11.892963329930934</v>
      </c>
      <c r="M63" s="47" t="s">
        <v>245</v>
      </c>
    </row>
    <row r="64" spans="1:13">
      <c r="A64" s="7">
        <v>81</v>
      </c>
      <c r="B64" s="7">
        <v>21</v>
      </c>
      <c r="D64" s="7">
        <v>242</v>
      </c>
      <c r="E64" s="16" t="s">
        <v>286</v>
      </c>
      <c r="F64" s="7" t="s">
        <v>215</v>
      </c>
      <c r="G64" s="89" t="s">
        <v>287</v>
      </c>
      <c r="H64" s="90" t="s">
        <v>237</v>
      </c>
      <c r="I64" s="91">
        <v>0.50097222222393611</v>
      </c>
      <c r="J64" s="91">
        <v>0.1051388888906028</v>
      </c>
      <c r="K64" s="92">
        <v>3.4930555557366461E-2</v>
      </c>
      <c r="L64" s="93">
        <v>11.889035666913193</v>
      </c>
      <c r="M64" s="47" t="s">
        <v>285</v>
      </c>
    </row>
    <row r="65" spans="1:13">
      <c r="A65" s="7">
        <v>83</v>
      </c>
      <c r="B65" s="7">
        <v>22</v>
      </c>
      <c r="D65" s="7">
        <v>244</v>
      </c>
      <c r="E65" s="16" t="s">
        <v>381</v>
      </c>
      <c r="F65" s="7" t="s">
        <v>215</v>
      </c>
      <c r="G65" s="89" t="s">
        <v>258</v>
      </c>
      <c r="H65" s="90" t="s">
        <v>237</v>
      </c>
      <c r="I65" s="91">
        <v>0.50104166667006211</v>
      </c>
      <c r="J65" s="91">
        <v>0.1052083333367288</v>
      </c>
      <c r="K65" s="92">
        <v>3.500000000349246E-2</v>
      </c>
      <c r="L65" s="93">
        <v>11.881188118428431</v>
      </c>
      <c r="M65" s="47" t="s">
        <v>245</v>
      </c>
    </row>
    <row r="66" spans="1:13">
      <c r="A66" s="7">
        <v>84</v>
      </c>
      <c r="B66" s="7">
        <v>23</v>
      </c>
      <c r="D66" s="7">
        <v>264</v>
      </c>
      <c r="E66" s="16" t="s">
        <v>711</v>
      </c>
      <c r="F66" s="7" t="s">
        <v>215</v>
      </c>
      <c r="G66" s="89" t="s">
        <v>240</v>
      </c>
      <c r="H66" s="90" t="s">
        <v>237</v>
      </c>
      <c r="I66" s="91">
        <v>0.50108796296262881</v>
      </c>
      <c r="J66" s="91">
        <v>0.10525462962929549</v>
      </c>
      <c r="K66" s="92">
        <v>3.5046296296059154E-2</v>
      </c>
      <c r="L66" s="93">
        <v>11.875962172898928</v>
      </c>
      <c r="M66" s="47" t="s">
        <v>239</v>
      </c>
    </row>
    <row r="67" spans="1:13">
      <c r="A67" s="7">
        <v>45</v>
      </c>
      <c r="B67" s="7">
        <v>1</v>
      </c>
      <c r="C67" s="7">
        <v>5</v>
      </c>
      <c r="D67" s="7">
        <v>346</v>
      </c>
      <c r="E67" s="16" t="s">
        <v>459</v>
      </c>
      <c r="F67" s="7" t="s">
        <v>216</v>
      </c>
      <c r="G67" s="89">
        <v>0</v>
      </c>
      <c r="H67" s="90" t="s">
        <v>460</v>
      </c>
      <c r="I67" s="91">
        <v>0.499861111107748</v>
      </c>
      <c r="J67" s="91">
        <v>0.10402777777441469</v>
      </c>
      <c r="K67" s="92">
        <v>3.3819444441178348E-2</v>
      </c>
      <c r="L67" s="93">
        <v>12.016021362204217</v>
      </c>
    </row>
    <row r="68" spans="1:13">
      <c r="A68" s="7">
        <v>50</v>
      </c>
      <c r="B68" s="7">
        <v>2</v>
      </c>
      <c r="C68" s="7">
        <v>4</v>
      </c>
      <c r="D68" s="7">
        <v>362</v>
      </c>
      <c r="E68" s="16" t="s">
        <v>246</v>
      </c>
      <c r="F68" s="7" t="s">
        <v>216</v>
      </c>
      <c r="G68" s="89" t="s">
        <v>247</v>
      </c>
      <c r="H68" s="90" t="s">
        <v>237</v>
      </c>
      <c r="I68" s="91">
        <v>0.50005787036934635</v>
      </c>
      <c r="J68" s="91">
        <v>0.10422453703601303</v>
      </c>
      <c r="K68" s="92">
        <v>3.4016203702776693E-2</v>
      </c>
      <c r="L68" s="93">
        <v>11.993337035098401</v>
      </c>
      <c r="M68" s="47" t="s">
        <v>245</v>
      </c>
    </row>
    <row r="69" spans="1:13">
      <c r="A69" s="7">
        <v>56</v>
      </c>
      <c r="B69" s="7">
        <v>3</v>
      </c>
      <c r="C69" s="7">
        <v>3</v>
      </c>
      <c r="D69" s="7">
        <v>369</v>
      </c>
      <c r="E69" s="16" t="s">
        <v>351</v>
      </c>
      <c r="F69" s="7" t="s">
        <v>216</v>
      </c>
      <c r="G69" s="89" t="s">
        <v>347</v>
      </c>
      <c r="H69" s="90" t="s">
        <v>237</v>
      </c>
      <c r="I69" s="91">
        <v>0.50024305555416504</v>
      </c>
      <c r="J69" s="91">
        <v>0.10440972222083172</v>
      </c>
      <c r="K69" s="92">
        <v>3.4201388887595385E-2</v>
      </c>
      <c r="L69" s="93">
        <v>11.972065181403204</v>
      </c>
      <c r="M69" s="47" t="s">
        <v>245</v>
      </c>
    </row>
    <row r="70" spans="1:13">
      <c r="A70" s="7">
        <v>58</v>
      </c>
      <c r="B70" s="7">
        <v>4</v>
      </c>
      <c r="C70" s="7">
        <v>2</v>
      </c>
      <c r="D70" s="7">
        <v>350</v>
      </c>
      <c r="E70" s="16" t="s">
        <v>241</v>
      </c>
      <c r="F70" s="7" t="s">
        <v>216</v>
      </c>
      <c r="G70" s="89" t="s">
        <v>242</v>
      </c>
      <c r="H70" s="90" t="s">
        <v>237</v>
      </c>
      <c r="I70" s="91">
        <v>0.50030092592351139</v>
      </c>
      <c r="J70" s="91">
        <v>0.10446759259017807</v>
      </c>
      <c r="K70" s="92">
        <v>3.4259259256941732E-2</v>
      </c>
      <c r="L70" s="93">
        <v>11.965433193274558</v>
      </c>
      <c r="M70" s="47" t="s">
        <v>239</v>
      </c>
    </row>
    <row r="71" spans="1:13">
      <c r="A71" s="7">
        <v>62</v>
      </c>
      <c r="B71" s="7">
        <v>5</v>
      </c>
      <c r="C71" s="7">
        <v>1</v>
      </c>
      <c r="D71" s="7">
        <v>367</v>
      </c>
      <c r="E71" s="16" t="s">
        <v>660</v>
      </c>
      <c r="F71" s="7" t="s">
        <v>216</v>
      </c>
      <c r="G71" s="89" t="s">
        <v>264</v>
      </c>
      <c r="H71" s="90" t="s">
        <v>237</v>
      </c>
      <c r="I71" s="91">
        <v>0.50041666666948004</v>
      </c>
      <c r="J71" s="91">
        <v>0.10458333333614672</v>
      </c>
      <c r="K71" s="92">
        <v>3.4375000002910383E-2</v>
      </c>
      <c r="L71" s="93">
        <v>11.952191234738235</v>
      </c>
      <c r="M71" s="47" t="s">
        <v>263</v>
      </c>
    </row>
    <row r="72" spans="1:13">
      <c r="A72" s="7">
        <v>64</v>
      </c>
      <c r="B72" s="7">
        <v>6</v>
      </c>
      <c r="D72" s="7">
        <v>373</v>
      </c>
      <c r="E72" s="16" t="s">
        <v>797</v>
      </c>
      <c r="F72" s="7" t="s">
        <v>216</v>
      </c>
      <c r="G72" s="89" t="s">
        <v>793</v>
      </c>
      <c r="H72" s="90" t="s">
        <v>769</v>
      </c>
      <c r="I72" s="91">
        <v>0.50046296296204673</v>
      </c>
      <c r="J72" s="91">
        <v>0.10462962962871342</v>
      </c>
      <c r="K72" s="92">
        <v>3.4421296295477077E-2</v>
      </c>
      <c r="L72" s="93">
        <v>11.946902654971872</v>
      </c>
    </row>
    <row r="73" spans="1:13">
      <c r="A73" s="7">
        <v>65</v>
      </c>
      <c r="B73" s="7">
        <v>7</v>
      </c>
      <c r="D73" s="7">
        <v>378</v>
      </c>
      <c r="E73" s="16" t="s">
        <v>817</v>
      </c>
      <c r="F73" s="7" t="s">
        <v>216</v>
      </c>
      <c r="G73" s="89" t="s">
        <v>542</v>
      </c>
      <c r="H73" s="90" t="s">
        <v>769</v>
      </c>
      <c r="I73" s="91">
        <v>0.50049768518510973</v>
      </c>
      <c r="J73" s="91">
        <v>0.10466435185177642</v>
      </c>
      <c r="K73" s="92">
        <v>3.4456018518540077E-2</v>
      </c>
      <c r="L73" s="93">
        <v>11.942939290067217</v>
      </c>
    </row>
    <row r="74" spans="1:13">
      <c r="A74" s="7">
        <v>66</v>
      </c>
      <c r="B74" s="7">
        <v>8</v>
      </c>
      <c r="D74" s="7">
        <v>340</v>
      </c>
      <c r="E74" s="16" t="s">
        <v>327</v>
      </c>
      <c r="F74" s="7" t="s">
        <v>216</v>
      </c>
      <c r="G74" s="89">
        <v>0</v>
      </c>
      <c r="H74" s="90" t="s">
        <v>328</v>
      </c>
      <c r="I74" s="91">
        <v>0.50053240740817273</v>
      </c>
      <c r="J74" s="91">
        <v>0.10469907407483942</v>
      </c>
      <c r="K74" s="92">
        <v>3.4490740741603076E-2</v>
      </c>
      <c r="L74" s="93">
        <v>11.938978553969768</v>
      </c>
    </row>
    <row r="75" spans="1:13">
      <c r="A75" s="7">
        <v>68</v>
      </c>
      <c r="B75" s="7">
        <v>9</v>
      </c>
      <c r="D75" s="7">
        <v>345</v>
      </c>
      <c r="E75" s="16" t="s">
        <v>450</v>
      </c>
      <c r="F75" s="7" t="s">
        <v>216</v>
      </c>
      <c r="G75" s="89">
        <v>0</v>
      </c>
      <c r="H75" s="90" t="s">
        <v>317</v>
      </c>
      <c r="I75" s="91">
        <v>0.50059027777751908</v>
      </c>
      <c r="J75" s="91">
        <v>0.10475694444418576</v>
      </c>
      <c r="K75" s="92">
        <v>3.4548611110949423E-2</v>
      </c>
      <c r="L75" s="93">
        <v>11.932383162111003</v>
      </c>
    </row>
    <row r="76" spans="1:13">
      <c r="A76" s="7">
        <v>70</v>
      </c>
      <c r="B76" s="7">
        <v>10</v>
      </c>
      <c r="D76" s="7">
        <v>372</v>
      </c>
      <c r="E76" s="16" t="s">
        <v>787</v>
      </c>
      <c r="F76" s="7" t="s">
        <v>216</v>
      </c>
      <c r="G76" s="89" t="s">
        <v>789</v>
      </c>
      <c r="H76" s="90" t="s">
        <v>237</v>
      </c>
      <c r="I76" s="91">
        <v>0.50064814814686542</v>
      </c>
      <c r="J76" s="91">
        <v>0.10481481481353211</v>
      </c>
      <c r="K76" s="92">
        <v>3.460648148029577E-2</v>
      </c>
      <c r="L76" s="93">
        <v>11.92579505314948</v>
      </c>
      <c r="M76" s="47" t="s">
        <v>239</v>
      </c>
    </row>
    <row r="77" spans="1:13">
      <c r="A77" s="7">
        <v>71</v>
      </c>
      <c r="B77" s="7">
        <v>11</v>
      </c>
      <c r="D77" s="7">
        <v>375</v>
      </c>
      <c r="E77" s="16" t="s">
        <v>800</v>
      </c>
      <c r="F77" s="7" t="s">
        <v>216</v>
      </c>
      <c r="G77" s="89" t="s">
        <v>801</v>
      </c>
      <c r="H77" s="90" t="s">
        <v>769</v>
      </c>
      <c r="I77" s="91">
        <v>0.50067129629314877</v>
      </c>
      <c r="J77" s="91">
        <v>0.10483796295981546</v>
      </c>
      <c r="K77" s="92">
        <v>3.4629629626579117E-2</v>
      </c>
      <c r="L77" s="93">
        <v>11.923161846240058</v>
      </c>
    </row>
    <row r="78" spans="1:13">
      <c r="A78" s="7">
        <v>72</v>
      </c>
      <c r="B78" s="7">
        <v>12</v>
      </c>
      <c r="D78" s="7">
        <v>365</v>
      </c>
      <c r="E78" s="16" t="s">
        <v>252</v>
      </c>
      <c r="F78" s="7" t="s">
        <v>216</v>
      </c>
      <c r="G78" s="89" t="s">
        <v>247</v>
      </c>
      <c r="H78" s="90" t="s">
        <v>237</v>
      </c>
      <c r="I78" s="91">
        <v>0.50070601851621177</v>
      </c>
      <c r="J78" s="91">
        <v>0.10487268518287846</v>
      </c>
      <c r="K78" s="92">
        <v>3.4664351849642117E-2</v>
      </c>
      <c r="L78" s="93">
        <v>11.919214215028751</v>
      </c>
      <c r="M78" s="47" t="s">
        <v>245</v>
      </c>
    </row>
    <row r="79" spans="1:13">
      <c r="A79" s="7">
        <v>75</v>
      </c>
      <c r="B79" s="7">
        <v>13</v>
      </c>
      <c r="D79" s="7">
        <v>342</v>
      </c>
      <c r="E79" s="16" t="s">
        <v>429</v>
      </c>
      <c r="F79" s="7" t="s">
        <v>216</v>
      </c>
      <c r="G79" s="89" t="s">
        <v>258</v>
      </c>
      <c r="H79" s="90" t="s">
        <v>237</v>
      </c>
      <c r="I79" s="91">
        <v>0.50079861110862112</v>
      </c>
      <c r="J79" s="91">
        <v>0.1049652777752878</v>
      </c>
      <c r="K79" s="92">
        <v>3.4756944442051463E-2</v>
      </c>
      <c r="L79" s="93">
        <v>11.908699967202775</v>
      </c>
      <c r="M79" s="47" t="s">
        <v>245</v>
      </c>
    </row>
    <row r="80" spans="1:13">
      <c r="A80" s="7">
        <v>76</v>
      </c>
      <c r="B80" s="7">
        <v>14</v>
      </c>
      <c r="D80" s="7">
        <v>347</v>
      </c>
      <c r="E80" s="16" t="s">
        <v>312</v>
      </c>
      <c r="F80" s="7" t="s">
        <v>216</v>
      </c>
      <c r="G80" s="89" t="s">
        <v>314</v>
      </c>
      <c r="H80" s="90" t="s">
        <v>237</v>
      </c>
      <c r="I80" s="91">
        <v>0.50082175926218042</v>
      </c>
      <c r="J80" s="91">
        <v>0.10498842592884711</v>
      </c>
      <c r="K80" s="92">
        <v>3.4780092595610768E-2</v>
      </c>
      <c r="L80" s="93">
        <v>11.906074302391691</v>
      </c>
      <c r="M80" s="47" t="s">
        <v>313</v>
      </c>
    </row>
    <row r="81" spans="1:13">
      <c r="A81" s="7">
        <v>82</v>
      </c>
      <c r="B81" s="7">
        <v>15</v>
      </c>
      <c r="D81" s="7">
        <v>360</v>
      </c>
      <c r="E81" s="16" t="s">
        <v>364</v>
      </c>
      <c r="F81" s="7" t="s">
        <v>216</v>
      </c>
      <c r="G81" s="89" t="s">
        <v>279</v>
      </c>
      <c r="H81" s="90" t="s">
        <v>237</v>
      </c>
      <c r="I81" s="91">
        <v>0.50101851851650281</v>
      </c>
      <c r="J81" s="91">
        <v>0.10518518518316949</v>
      </c>
      <c r="K81" s="92">
        <v>3.4976851849933155E-2</v>
      </c>
      <c r="L81" s="93">
        <v>11.883802817129141</v>
      </c>
      <c r="M81" s="47" t="s">
        <v>268</v>
      </c>
    </row>
    <row r="82" spans="1:13">
      <c r="A82" s="7">
        <v>86</v>
      </c>
      <c r="B82" s="7">
        <v>16</v>
      </c>
      <c r="D82" s="7">
        <v>371</v>
      </c>
      <c r="E82" s="16" t="s">
        <v>767</v>
      </c>
      <c r="F82" s="7" t="s">
        <v>216</v>
      </c>
      <c r="G82" s="89" t="s">
        <v>768</v>
      </c>
      <c r="H82" s="90" t="s">
        <v>769</v>
      </c>
      <c r="I82" s="91">
        <v>0.50114583333197515</v>
      </c>
      <c r="J82" s="91">
        <v>0.10531249999864184</v>
      </c>
      <c r="K82" s="92">
        <v>3.5104166665405501E-2</v>
      </c>
      <c r="L82" s="93">
        <v>11.869436201933489</v>
      </c>
    </row>
    <row r="83" spans="1:13">
      <c r="A83" s="7">
        <v>51</v>
      </c>
      <c r="B83" s="7">
        <v>1</v>
      </c>
      <c r="C83" s="7">
        <v>5</v>
      </c>
      <c r="D83" s="7">
        <v>402</v>
      </c>
      <c r="E83" s="16" t="s">
        <v>370</v>
      </c>
      <c r="F83" s="7" t="s">
        <v>762</v>
      </c>
      <c r="G83" s="89" t="s">
        <v>258</v>
      </c>
      <c r="H83" s="90" t="s">
        <v>237</v>
      </c>
      <c r="I83" s="91">
        <v>0.50008101851562969</v>
      </c>
      <c r="J83" s="91">
        <v>0.10424768518229638</v>
      </c>
      <c r="K83" s="92">
        <v>3.403935184906004E-2</v>
      </c>
      <c r="L83" s="93">
        <v>11.990673920616496</v>
      </c>
      <c r="M83" s="47" t="s">
        <v>245</v>
      </c>
    </row>
    <row r="84" spans="1:13">
      <c r="A84" s="7">
        <v>52</v>
      </c>
      <c r="B84" s="7">
        <v>2</v>
      </c>
      <c r="C84" s="7">
        <v>4</v>
      </c>
      <c r="D84" s="7">
        <v>404</v>
      </c>
      <c r="E84" s="16" t="s">
        <v>407</v>
      </c>
      <c r="F84" s="7" t="s">
        <v>762</v>
      </c>
      <c r="G84" s="89" t="s">
        <v>258</v>
      </c>
      <c r="H84" s="90" t="s">
        <v>237</v>
      </c>
      <c r="I84" s="91">
        <v>0.500104166669189</v>
      </c>
      <c r="J84" s="91">
        <v>0.10427083333585568</v>
      </c>
      <c r="K84" s="92">
        <v>3.4062500002619345E-2</v>
      </c>
      <c r="L84" s="93">
        <v>11.988011987721993</v>
      </c>
      <c r="M84" s="47" t="s">
        <v>245</v>
      </c>
    </row>
    <row r="85" spans="1:13">
      <c r="A85" s="7">
        <v>53</v>
      </c>
      <c r="B85" s="7">
        <v>3</v>
      </c>
      <c r="C85" s="7">
        <v>3</v>
      </c>
      <c r="D85" s="7">
        <v>412</v>
      </c>
      <c r="E85" s="16" t="s">
        <v>259</v>
      </c>
      <c r="F85" s="7" t="s">
        <v>762</v>
      </c>
      <c r="G85" s="89" t="s">
        <v>490</v>
      </c>
      <c r="H85" s="90" t="s">
        <v>237</v>
      </c>
      <c r="I85" s="91">
        <v>0.500138888892252</v>
      </c>
      <c r="J85" s="91">
        <v>0.10430555555891868</v>
      </c>
      <c r="K85" s="92">
        <v>3.4097222225682344E-2</v>
      </c>
      <c r="L85" s="93">
        <v>11.984021304540363</v>
      </c>
      <c r="M85" s="47" t="s">
        <v>544</v>
      </c>
    </row>
    <row r="86" spans="1:13">
      <c r="A86" s="7">
        <v>54</v>
      </c>
      <c r="B86" s="7">
        <v>4</v>
      </c>
      <c r="C86" s="7">
        <v>2</v>
      </c>
      <c r="D86" s="7">
        <v>411</v>
      </c>
      <c r="E86" s="16" t="s">
        <v>284</v>
      </c>
      <c r="F86" s="7" t="s">
        <v>762</v>
      </c>
      <c r="G86" s="89" t="s">
        <v>271</v>
      </c>
      <c r="H86" s="90" t="s">
        <v>237</v>
      </c>
      <c r="I86" s="91">
        <v>0.50016203703853535</v>
      </c>
      <c r="J86" s="91">
        <v>0.10432870370520203</v>
      </c>
      <c r="K86" s="92">
        <v>3.4120370371965691E-2</v>
      </c>
      <c r="L86" s="93">
        <v>11.981362325099727</v>
      </c>
      <c r="M86" s="47" t="s">
        <v>270</v>
      </c>
    </row>
    <row r="87" spans="1:13">
      <c r="A87" s="7">
        <v>60</v>
      </c>
      <c r="B87" s="7">
        <v>5</v>
      </c>
      <c r="C87" s="7">
        <v>1</v>
      </c>
      <c r="D87" s="7">
        <v>416</v>
      </c>
      <c r="E87" s="16" t="s">
        <v>754</v>
      </c>
      <c r="F87" s="7" t="s">
        <v>762</v>
      </c>
      <c r="G87" s="89" t="s">
        <v>309</v>
      </c>
      <c r="H87" s="90" t="s">
        <v>237</v>
      </c>
      <c r="I87" s="91">
        <v>0.50035879629285773</v>
      </c>
      <c r="J87" s="91">
        <v>0.10452546295952442</v>
      </c>
      <c r="K87" s="92">
        <v>3.4317129626288079E-2</v>
      </c>
      <c r="L87" s="93">
        <v>11.958808548726923</v>
      </c>
      <c r="M87" s="47" t="s">
        <v>270</v>
      </c>
    </row>
    <row r="88" spans="1:13">
      <c r="A88" s="7">
        <v>87</v>
      </c>
      <c r="B88" s="7">
        <v>6</v>
      </c>
      <c r="D88" s="7">
        <v>407</v>
      </c>
      <c r="E88" s="16" t="s">
        <v>467</v>
      </c>
      <c r="F88" s="7" t="s">
        <v>762</v>
      </c>
      <c r="G88" s="89" t="s">
        <v>469</v>
      </c>
      <c r="H88" s="90" t="s">
        <v>237</v>
      </c>
      <c r="I88" s="91">
        <v>0.50119212963181781</v>
      </c>
      <c r="J88" s="91">
        <v>0.10535879629848449</v>
      </c>
      <c r="K88" s="92">
        <v>3.5150462965248153E-2</v>
      </c>
      <c r="L88" s="93">
        <v>11.864220586373388</v>
      </c>
      <c r="M88" s="47" t="s">
        <v>263</v>
      </c>
    </row>
    <row r="89" spans="1:13">
      <c r="A89" s="7">
        <v>88</v>
      </c>
      <c r="B89" s="7">
        <v>7</v>
      </c>
      <c r="D89" s="7">
        <v>410</v>
      </c>
      <c r="E89" s="16" t="s">
        <v>300</v>
      </c>
      <c r="F89" s="7" t="s">
        <v>762</v>
      </c>
      <c r="G89" s="89" t="s">
        <v>242</v>
      </c>
      <c r="H89" s="90" t="s">
        <v>237</v>
      </c>
      <c r="I89" s="91">
        <v>0.50122685185488081</v>
      </c>
      <c r="J89" s="91">
        <v>0.10539351852154749</v>
      </c>
      <c r="K89" s="92">
        <v>3.5185185188311152E-2</v>
      </c>
      <c r="L89" s="93">
        <v>11.860311881934562</v>
      </c>
      <c r="M89" s="47" t="s">
        <v>239</v>
      </c>
    </row>
    <row r="90" spans="1:13">
      <c r="A90" s="7">
        <v>85</v>
      </c>
      <c r="B90" s="7">
        <v>1</v>
      </c>
      <c r="C90" s="7">
        <v>5</v>
      </c>
      <c r="D90" s="7">
        <v>451</v>
      </c>
      <c r="E90" s="16" t="s">
        <v>389</v>
      </c>
      <c r="F90" s="7" t="s">
        <v>232</v>
      </c>
      <c r="G90" s="89" t="s">
        <v>235</v>
      </c>
      <c r="H90" s="90" t="s">
        <v>237</v>
      </c>
      <c r="I90" s="91">
        <v>0.50111111110891216</v>
      </c>
      <c r="J90" s="91">
        <v>0.10527777777557884</v>
      </c>
      <c r="K90" s="92">
        <v>3.5069444442342501E-2</v>
      </c>
      <c r="L90" s="93">
        <v>11.873350923730849</v>
      </c>
      <c r="M90" s="47" t="s">
        <v>268</v>
      </c>
    </row>
  </sheetData>
  <sortState ref="A3:M90">
    <sortCondition ref="F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sheetPr codeName="ClSoc"/>
  <dimension ref="A1:F1"/>
  <sheetViews>
    <sheetView workbookViewId="0">
      <pane ySplit="1" topLeftCell="A2" activePane="bottomLeft" state="frozen"/>
      <selection pane="bottomLeft" activeCell="A2" sqref="A2"/>
    </sheetView>
  </sheetViews>
  <sheetFormatPr defaultRowHeight="12.75"/>
  <cols>
    <col min="1" max="1" width="5.42578125" style="7" bestFit="1" customWidth="1"/>
    <col min="2" max="2" width="26.7109375" style="16" bestFit="1" customWidth="1"/>
    <col min="3" max="3" width="5.85546875" style="7" bestFit="1" customWidth="1"/>
    <col min="4" max="4" width="19.140625" bestFit="1" customWidth="1"/>
  </cols>
  <sheetData>
    <row r="1" spans="1:6" s="4" customFormat="1">
      <c r="A1" s="18" t="s">
        <v>40</v>
      </c>
      <c r="B1" s="5" t="s">
        <v>5</v>
      </c>
      <c r="C1" s="18" t="s">
        <v>26</v>
      </c>
      <c r="D1" s="4" t="s">
        <v>41</v>
      </c>
      <c r="E1" s="4" t="s">
        <v>76</v>
      </c>
      <c r="F1" s="4" t="s">
        <v>77</v>
      </c>
    </row>
  </sheetData>
  <sortState ref="A2:F2">
    <sortCondition descending="1" ref="C2"/>
    <sortCondition ref="D2"/>
  </sortState>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sheetPr codeName="Configur"/>
  <dimension ref="A1:W137"/>
  <sheetViews>
    <sheetView zoomScaleNormal="100" workbookViewId="0">
      <selection activeCell="C26" sqref="C26"/>
    </sheetView>
  </sheetViews>
  <sheetFormatPr defaultRowHeight="12.75"/>
  <cols>
    <col min="1" max="1" width="30.28515625" style="77" customWidth="1"/>
    <col min="2" max="2" width="13.42578125" style="77" customWidth="1"/>
    <col min="3" max="3" width="63" style="17" customWidth="1"/>
    <col min="4" max="4" width="17" style="17" customWidth="1"/>
    <col min="5" max="5" width="8.28515625" style="17" customWidth="1"/>
    <col min="6" max="6" width="6.7109375" customWidth="1"/>
    <col min="7" max="7" width="8.140625" style="17" customWidth="1"/>
    <col min="8" max="8" width="9" style="17" customWidth="1"/>
    <col min="9" max="9" width="5.28515625" style="17" customWidth="1"/>
    <col min="10" max="10" width="5.7109375" style="17" customWidth="1"/>
    <col min="11" max="12" width="8" style="17" customWidth="1"/>
    <col min="13" max="13" width="7.28515625" style="17" customWidth="1"/>
    <col min="14" max="16384" width="9.140625" style="17"/>
  </cols>
  <sheetData>
    <row r="1" spans="1:10">
      <c r="A1" s="76" t="s">
        <v>28</v>
      </c>
    </row>
    <row r="2" spans="1:10">
      <c r="A2" s="77" t="s">
        <v>8</v>
      </c>
      <c r="B2" s="77" t="s">
        <v>29</v>
      </c>
      <c r="C2" s="22" t="s">
        <v>30</v>
      </c>
      <c r="D2" s="22" t="s">
        <v>31</v>
      </c>
      <c r="E2" s="56" t="s">
        <v>39</v>
      </c>
      <c r="F2" s="56" t="s">
        <v>48</v>
      </c>
      <c r="G2" s="56" t="s">
        <v>46</v>
      </c>
      <c r="H2" s="56" t="s">
        <v>47</v>
      </c>
      <c r="I2" s="56" t="s">
        <v>80</v>
      </c>
      <c r="J2" s="56" t="s">
        <v>81</v>
      </c>
    </row>
    <row r="3" spans="1:10">
      <c r="A3" s="77" t="s">
        <v>85</v>
      </c>
      <c r="B3" s="77" t="s">
        <v>27</v>
      </c>
      <c r="C3" s="29" t="s">
        <v>224</v>
      </c>
      <c r="D3" s="17" t="s">
        <v>19</v>
      </c>
      <c r="E3" s="40" t="s">
        <v>52</v>
      </c>
      <c r="F3" t="s">
        <v>17</v>
      </c>
      <c r="I3" s="77">
        <v>1</v>
      </c>
    </row>
    <row r="4" spans="1:10">
      <c r="A4" s="77" t="s">
        <v>225</v>
      </c>
      <c r="B4" s="77" t="s">
        <v>27</v>
      </c>
      <c r="C4" s="29" t="s">
        <v>231</v>
      </c>
      <c r="D4" s="17" t="s">
        <v>16</v>
      </c>
      <c r="E4" s="40"/>
      <c r="I4" s="77"/>
    </row>
    <row r="5" spans="1:10">
      <c r="A5" s="77" t="s">
        <v>53</v>
      </c>
      <c r="B5" s="77" t="s">
        <v>32</v>
      </c>
      <c r="C5" s="29" t="s">
        <v>226</v>
      </c>
      <c r="D5" s="17" t="s">
        <v>38</v>
      </c>
      <c r="E5" s="40" t="s">
        <v>52</v>
      </c>
      <c r="F5" s="29" t="s">
        <v>17</v>
      </c>
      <c r="G5" s="56" t="s">
        <v>45</v>
      </c>
      <c r="H5" s="40" t="s">
        <v>44</v>
      </c>
      <c r="I5" s="77">
        <v>1</v>
      </c>
    </row>
    <row r="6" spans="1:10">
      <c r="A6" s="77" t="s">
        <v>75</v>
      </c>
      <c r="B6" s="77" t="s">
        <v>32</v>
      </c>
      <c r="C6" s="29" t="s">
        <v>226</v>
      </c>
      <c r="D6" s="17" t="s">
        <v>16</v>
      </c>
      <c r="F6" s="50"/>
      <c r="G6" s="77"/>
      <c r="H6" s="77"/>
    </row>
    <row r="7" spans="1:10">
      <c r="A7" s="77" t="s">
        <v>78</v>
      </c>
      <c r="B7" s="77" t="s">
        <v>33</v>
      </c>
      <c r="C7" s="17" t="s">
        <v>54</v>
      </c>
      <c r="D7" s="17" t="s">
        <v>82</v>
      </c>
      <c r="F7" s="29" t="s">
        <v>17</v>
      </c>
      <c r="G7" s="56" t="s">
        <v>45</v>
      </c>
      <c r="H7" s="40" t="s">
        <v>44</v>
      </c>
      <c r="J7" s="82" t="s">
        <v>18</v>
      </c>
    </row>
    <row r="8" spans="1:10">
      <c r="A8" s="77" t="s">
        <v>79</v>
      </c>
      <c r="B8" s="77" t="s">
        <v>33</v>
      </c>
      <c r="C8" s="17" t="s">
        <v>84</v>
      </c>
      <c r="D8" s="17" t="s">
        <v>83</v>
      </c>
    </row>
    <row r="9" spans="1:10">
      <c r="A9" s="77" t="s">
        <v>190</v>
      </c>
      <c r="B9" s="77" t="s">
        <v>191</v>
      </c>
      <c r="C9" s="29" t="s">
        <v>192</v>
      </c>
    </row>
    <row r="17" spans="1:22">
      <c r="A17" s="22"/>
    </row>
    <row r="18" spans="1:22">
      <c r="A18" s="22" t="s">
        <v>34</v>
      </c>
      <c r="B18" s="77">
        <v>9999</v>
      </c>
    </row>
    <row r="19" spans="1:22">
      <c r="A19" s="22" t="s">
        <v>35</v>
      </c>
      <c r="B19" s="77">
        <v>999</v>
      </c>
    </row>
    <row r="20" spans="1:22">
      <c r="A20" s="22" t="s">
        <v>36</v>
      </c>
      <c r="B20" s="77">
        <v>50</v>
      </c>
    </row>
    <row r="21" spans="1:22">
      <c r="A21" s="22" t="s">
        <v>177</v>
      </c>
      <c r="B21" s="117" t="s">
        <v>178</v>
      </c>
      <c r="C21" s="118"/>
      <c r="E21" s="76" t="s">
        <v>65</v>
      </c>
    </row>
    <row r="22" spans="1:22">
      <c r="A22" s="22" t="s">
        <v>42</v>
      </c>
      <c r="B22" s="77">
        <v>0</v>
      </c>
    </row>
    <row r="23" spans="1:22">
      <c r="A23" s="76" t="s">
        <v>71</v>
      </c>
      <c r="B23" s="67"/>
      <c r="E23" s="76" t="s">
        <v>72</v>
      </c>
      <c r="F23" s="17"/>
    </row>
    <row r="24" spans="1:22">
      <c r="A24" s="22" t="s">
        <v>51</v>
      </c>
      <c r="B24" s="77">
        <v>0</v>
      </c>
      <c r="E24" s="117" t="s">
        <v>164</v>
      </c>
      <c r="F24" s="117"/>
      <c r="G24" s="117"/>
      <c r="H24" s="117"/>
      <c r="I24" s="117"/>
      <c r="J24" s="117"/>
      <c r="K24" s="117"/>
      <c r="L24" s="117"/>
      <c r="M24" s="117"/>
      <c r="N24" s="117"/>
      <c r="O24" s="117"/>
      <c r="P24" s="117"/>
    </row>
    <row r="25" spans="1:22">
      <c r="A25" s="22" t="s">
        <v>56</v>
      </c>
      <c r="B25" s="77">
        <v>1</v>
      </c>
      <c r="E25" s="17" t="s">
        <v>57</v>
      </c>
    </row>
    <row r="26" spans="1:22">
      <c r="A26" s="22" t="s">
        <v>67</v>
      </c>
      <c r="B26" s="77">
        <v>0</v>
      </c>
      <c r="E26" s="76" t="s">
        <v>66</v>
      </c>
    </row>
    <row r="27" spans="1:22">
      <c r="A27" s="76" t="s">
        <v>62</v>
      </c>
      <c r="B27" s="77" t="s">
        <v>63</v>
      </c>
      <c r="C27" s="22"/>
    </row>
    <row r="28" spans="1:22">
      <c r="A28" s="22" t="s">
        <v>64</v>
      </c>
      <c r="B28" s="77">
        <v>4</v>
      </c>
      <c r="E28" s="22" t="s">
        <v>68</v>
      </c>
    </row>
    <row r="29" spans="1:22">
      <c r="A29" s="22" t="s">
        <v>73</v>
      </c>
      <c r="B29" s="77">
        <v>0</v>
      </c>
      <c r="C29" s="22" t="s">
        <v>234</v>
      </c>
      <c r="E29" s="22" t="s">
        <v>74</v>
      </c>
    </row>
    <row r="30" spans="1:22">
      <c r="A30" s="22" t="s">
        <v>173</v>
      </c>
      <c r="B30" s="77">
        <v>0</v>
      </c>
      <c r="C30" s="22" t="s">
        <v>234</v>
      </c>
      <c r="E30" s="22" t="s">
        <v>74</v>
      </c>
    </row>
    <row r="31" spans="1:22">
      <c r="A31" s="22" t="s">
        <v>165</v>
      </c>
      <c r="B31" s="77">
        <v>0</v>
      </c>
      <c r="C31" s="29"/>
      <c r="E31" s="119" t="s">
        <v>170</v>
      </c>
      <c r="F31" s="120"/>
      <c r="G31" s="120"/>
      <c r="H31" s="120"/>
      <c r="I31" s="120"/>
      <c r="J31" s="120"/>
      <c r="K31" s="120"/>
      <c r="L31" s="120"/>
      <c r="M31" s="120"/>
      <c r="N31" s="120"/>
      <c r="O31" s="120"/>
      <c r="P31" s="120"/>
      <c r="Q31" s="120"/>
      <c r="R31" s="120"/>
      <c r="S31" s="118"/>
      <c r="T31" s="118"/>
      <c r="U31" s="118"/>
      <c r="V31" s="118"/>
    </row>
    <row r="32" spans="1:22">
      <c r="A32" s="22" t="s">
        <v>171</v>
      </c>
      <c r="B32" s="77">
        <v>0</v>
      </c>
      <c r="C32" s="29"/>
      <c r="E32" s="79"/>
      <c r="F32" s="80"/>
      <c r="G32" s="80"/>
      <c r="H32" s="80"/>
      <c r="I32" s="80"/>
      <c r="J32" s="80"/>
      <c r="K32" s="80"/>
      <c r="L32" s="80"/>
      <c r="M32" s="80"/>
      <c r="N32" s="80"/>
      <c r="O32" s="80"/>
      <c r="P32" s="80"/>
      <c r="Q32" s="80"/>
      <c r="R32" s="80"/>
      <c r="S32" s="78"/>
      <c r="T32" s="78"/>
      <c r="U32" s="78"/>
      <c r="V32" s="78"/>
    </row>
    <row r="33" spans="1:23">
      <c r="A33" s="57" t="s">
        <v>172</v>
      </c>
      <c r="B33" s="115" t="s">
        <v>227</v>
      </c>
      <c r="C33" s="116"/>
      <c r="E33" s="79" t="s">
        <v>179</v>
      </c>
      <c r="F33" s="80"/>
      <c r="G33" s="80"/>
      <c r="H33" s="80"/>
      <c r="I33" s="80"/>
      <c r="J33" s="80"/>
      <c r="K33" s="80"/>
      <c r="L33" s="80"/>
      <c r="M33" s="80"/>
      <c r="N33" s="80"/>
      <c r="O33" s="80"/>
      <c r="P33" s="80"/>
      <c r="Q33" s="80"/>
      <c r="R33" s="80"/>
      <c r="S33" s="78"/>
      <c r="T33" s="78"/>
      <c r="U33" s="78"/>
      <c r="V33" s="78"/>
    </row>
    <row r="34" spans="1:23">
      <c r="A34" s="57" t="s">
        <v>203</v>
      </c>
      <c r="B34" s="121" t="s">
        <v>204</v>
      </c>
      <c r="C34" s="122"/>
      <c r="E34" s="79" t="s">
        <v>179</v>
      </c>
      <c r="F34" s="80"/>
      <c r="G34" s="80"/>
      <c r="H34" s="80"/>
      <c r="I34" s="80"/>
      <c r="J34" s="80"/>
      <c r="K34" s="80"/>
      <c r="L34" s="80"/>
      <c r="M34" s="80"/>
      <c r="N34" s="80"/>
      <c r="O34" s="80"/>
      <c r="P34" s="80"/>
      <c r="Q34" s="80"/>
      <c r="R34" s="80"/>
      <c r="S34" s="78"/>
      <c r="T34" s="78"/>
      <c r="U34" s="78"/>
      <c r="V34" s="78"/>
    </row>
    <row r="35" spans="1:23">
      <c r="A35" s="22" t="s">
        <v>174</v>
      </c>
      <c r="B35" s="48">
        <v>1</v>
      </c>
      <c r="C35" s="22" t="s">
        <v>175</v>
      </c>
      <c r="E35" s="114" t="s">
        <v>176</v>
      </c>
      <c r="F35" s="123"/>
      <c r="G35" s="123"/>
      <c r="H35" s="123"/>
      <c r="I35" s="123"/>
      <c r="J35" s="123"/>
      <c r="K35" s="123"/>
      <c r="L35" s="123"/>
      <c r="M35" s="123"/>
      <c r="N35" s="123"/>
      <c r="O35" s="118"/>
      <c r="P35" s="118"/>
      <c r="Q35" s="118"/>
      <c r="R35" s="118"/>
      <c r="S35" s="118"/>
      <c r="T35" s="118"/>
      <c r="U35" s="118"/>
      <c r="V35" s="118"/>
      <c r="W35" s="118"/>
    </row>
    <row r="36" spans="1:23">
      <c r="A36" s="22" t="s">
        <v>199</v>
      </c>
      <c r="B36" s="73">
        <v>1</v>
      </c>
      <c r="C36" s="114" t="s">
        <v>230</v>
      </c>
      <c r="D36" s="114"/>
      <c r="E36" s="114"/>
      <c r="F36" s="114"/>
      <c r="G36" s="114"/>
      <c r="H36" s="114"/>
      <c r="I36" s="114"/>
      <c r="J36" s="114"/>
      <c r="K36" s="114"/>
      <c r="L36" s="114"/>
      <c r="M36" s="114"/>
      <c r="N36" s="114"/>
      <c r="O36" s="114"/>
      <c r="P36" s="114"/>
      <c r="Q36" s="114"/>
      <c r="R36" s="114"/>
      <c r="S36" s="114"/>
      <c r="T36" s="114"/>
      <c r="U36" s="114"/>
      <c r="V36" s="114"/>
    </row>
    <row r="37" spans="1:23">
      <c r="A37" s="22" t="s">
        <v>200</v>
      </c>
      <c r="B37" s="42" t="s">
        <v>201</v>
      </c>
      <c r="C37" s="114" t="s">
        <v>202</v>
      </c>
      <c r="D37" s="114"/>
      <c r="E37" s="114"/>
      <c r="F37" s="114"/>
      <c r="G37" s="114"/>
      <c r="H37" s="114"/>
      <c r="I37" s="114"/>
      <c r="J37" s="114"/>
      <c r="K37" s="114"/>
      <c r="L37" s="114"/>
      <c r="M37" s="114"/>
      <c r="N37" s="114"/>
      <c r="O37" s="114"/>
    </row>
    <row r="38" spans="1:23">
      <c r="A38" s="22" t="s">
        <v>209</v>
      </c>
      <c r="B38" s="42">
        <v>0</v>
      </c>
      <c r="C38" s="114" t="s">
        <v>210</v>
      </c>
      <c r="D38" s="114"/>
      <c r="E38" s="114"/>
      <c r="F38" s="114"/>
      <c r="G38" s="114"/>
      <c r="H38" s="114"/>
      <c r="I38" s="114"/>
      <c r="J38" s="114"/>
      <c r="K38" s="114"/>
      <c r="L38" s="114"/>
      <c r="M38" s="114"/>
      <c r="N38" s="114"/>
      <c r="O38" s="114"/>
    </row>
    <row r="40" spans="1:23">
      <c r="A40" s="77" t="s">
        <v>26</v>
      </c>
    </row>
    <row r="41" spans="1:23">
      <c r="A41" s="77">
        <v>270</v>
      </c>
    </row>
    <row r="42" spans="1:23">
      <c r="A42" s="77">
        <v>220</v>
      </c>
    </row>
    <row r="43" spans="1:23">
      <c r="A43" s="77">
        <v>190</v>
      </c>
    </row>
    <row r="44" spans="1:23">
      <c r="A44" s="77">
        <v>170</v>
      </c>
    </row>
    <row r="45" spans="1:23">
      <c r="A45" s="77">
        <v>160</v>
      </c>
    </row>
    <row r="47" spans="1:23" s="35" customFormat="1" ht="10.5">
      <c r="A47" s="35" t="s">
        <v>99</v>
      </c>
      <c r="B47" s="35" t="s">
        <v>100</v>
      </c>
      <c r="C47" s="35" t="s">
        <v>102</v>
      </c>
      <c r="D47" s="35" t="s">
        <v>101</v>
      </c>
      <c r="E47" s="36" t="s">
        <v>27</v>
      </c>
      <c r="F47" s="36" t="s">
        <v>5</v>
      </c>
      <c r="G47" s="37" t="s">
        <v>95</v>
      </c>
      <c r="H47" s="36" t="s">
        <v>96</v>
      </c>
      <c r="I47" s="36" t="s">
        <v>32</v>
      </c>
      <c r="J47" s="36" t="s">
        <v>33</v>
      </c>
      <c r="K47" s="36" t="s">
        <v>97</v>
      </c>
      <c r="L47" s="36" t="s">
        <v>98</v>
      </c>
      <c r="M47" s="36" t="s">
        <v>151</v>
      </c>
      <c r="N47" s="36"/>
      <c r="O47" s="36"/>
    </row>
    <row r="48" spans="1:23">
      <c r="A48" s="25" t="s">
        <v>104</v>
      </c>
      <c r="B48" s="42">
        <v>1</v>
      </c>
      <c r="C48" s="41" t="s">
        <v>103</v>
      </c>
      <c r="D48" s="25" t="s">
        <v>104</v>
      </c>
      <c r="E48" s="43"/>
      <c r="F48" s="43"/>
      <c r="G48" s="43"/>
      <c r="H48" s="43" t="s">
        <v>55</v>
      </c>
      <c r="I48" s="43" t="s">
        <v>55</v>
      </c>
      <c r="J48" s="43"/>
      <c r="K48" s="43"/>
      <c r="L48" s="43"/>
      <c r="M48" s="42"/>
      <c r="N48"/>
      <c r="O48"/>
    </row>
    <row r="49" spans="1:15">
      <c r="A49" s="25" t="s">
        <v>105</v>
      </c>
      <c r="B49" s="42">
        <v>1</v>
      </c>
      <c r="C49" s="81" t="s">
        <v>106</v>
      </c>
      <c r="D49" s="38" t="s">
        <v>158</v>
      </c>
      <c r="E49" s="43" t="s">
        <v>55</v>
      </c>
      <c r="F49" s="43" t="s">
        <v>55</v>
      </c>
      <c r="G49" s="43" t="s">
        <v>55</v>
      </c>
      <c r="H49" s="43" t="s">
        <v>55</v>
      </c>
      <c r="I49" s="43" t="s">
        <v>55</v>
      </c>
      <c r="J49" s="43" t="s">
        <v>55</v>
      </c>
      <c r="K49" s="43"/>
      <c r="L49" s="43" t="s">
        <v>55</v>
      </c>
      <c r="M49" s="42"/>
      <c r="N49"/>
      <c r="O49"/>
    </row>
    <row r="50" spans="1:15">
      <c r="A50" s="25" t="s">
        <v>107</v>
      </c>
      <c r="B50" s="42">
        <v>2</v>
      </c>
      <c r="C50" s="25" t="s">
        <v>108</v>
      </c>
      <c r="D50" s="41" t="s">
        <v>109</v>
      </c>
      <c r="E50" s="43" t="s">
        <v>55</v>
      </c>
      <c r="F50" s="43" t="s">
        <v>55</v>
      </c>
      <c r="G50" s="43" t="s">
        <v>55</v>
      </c>
      <c r="H50" s="43" t="s">
        <v>55</v>
      </c>
      <c r="I50" s="43" t="s">
        <v>55</v>
      </c>
      <c r="J50" s="43" t="s">
        <v>55</v>
      </c>
      <c r="K50" s="43"/>
      <c r="L50" s="43" t="s">
        <v>55</v>
      </c>
      <c r="M50" s="42"/>
      <c r="N50"/>
      <c r="O50"/>
    </row>
    <row r="51" spans="1:15">
      <c r="A51" s="25" t="s">
        <v>110</v>
      </c>
      <c r="B51" s="42">
        <v>1</v>
      </c>
      <c r="C51" s="41" t="s">
        <v>110</v>
      </c>
      <c r="D51" s="25" t="s">
        <v>110</v>
      </c>
      <c r="E51" s="43" t="s">
        <v>55</v>
      </c>
      <c r="F51" s="43" t="s">
        <v>55</v>
      </c>
      <c r="G51" s="43"/>
      <c r="H51" s="43" t="s">
        <v>55</v>
      </c>
      <c r="I51" s="43" t="s">
        <v>55</v>
      </c>
      <c r="J51" s="43" t="s">
        <v>55</v>
      </c>
      <c r="K51" s="43"/>
      <c r="L51" s="43"/>
      <c r="M51" s="42"/>
      <c r="N51"/>
      <c r="O51"/>
    </row>
    <row r="52" spans="1:15">
      <c r="A52" s="25" t="s">
        <v>87</v>
      </c>
      <c r="B52" s="42">
        <v>3</v>
      </c>
      <c r="C52" s="41"/>
      <c r="D52" s="38" t="s">
        <v>135</v>
      </c>
      <c r="E52" s="43"/>
      <c r="F52" s="43"/>
      <c r="G52" s="43"/>
      <c r="H52" s="43" t="s">
        <v>55</v>
      </c>
      <c r="I52" s="43" t="s">
        <v>55</v>
      </c>
      <c r="J52" s="43"/>
      <c r="K52" s="43"/>
      <c r="L52" s="43" t="s">
        <v>55</v>
      </c>
      <c r="M52" s="42"/>
      <c r="N52"/>
      <c r="O52"/>
    </row>
    <row r="53" spans="1:15">
      <c r="A53" s="25" t="s">
        <v>88</v>
      </c>
      <c r="B53" s="42">
        <v>3</v>
      </c>
      <c r="C53" s="41"/>
      <c r="D53" s="38" t="s">
        <v>136</v>
      </c>
      <c r="E53" s="43"/>
      <c r="F53" s="43"/>
      <c r="G53" s="43"/>
      <c r="H53" s="43" t="s">
        <v>55</v>
      </c>
      <c r="I53" s="43" t="s">
        <v>55</v>
      </c>
      <c r="J53" s="43"/>
      <c r="K53" s="43"/>
      <c r="L53" s="43" t="s">
        <v>55</v>
      </c>
      <c r="M53" s="42"/>
      <c r="N53"/>
      <c r="O53"/>
    </row>
    <row r="54" spans="1:15">
      <c r="A54" s="25" t="s">
        <v>89</v>
      </c>
      <c r="B54" s="42">
        <v>3</v>
      </c>
      <c r="C54" s="41"/>
      <c r="D54" s="38" t="s">
        <v>134</v>
      </c>
      <c r="E54" s="43"/>
      <c r="F54" s="43"/>
      <c r="G54" s="43"/>
      <c r="H54" s="43" t="s">
        <v>55</v>
      </c>
      <c r="I54" s="43" t="s">
        <v>55</v>
      </c>
      <c r="J54" s="43"/>
      <c r="K54" s="43"/>
      <c r="L54" s="43" t="s">
        <v>55</v>
      </c>
      <c r="M54" s="42"/>
      <c r="N54"/>
      <c r="O54"/>
    </row>
    <row r="55" spans="1:15">
      <c r="A55" s="25" t="s">
        <v>90</v>
      </c>
      <c r="B55" s="42">
        <v>3</v>
      </c>
      <c r="C55" s="41"/>
      <c r="D55" s="38" t="s">
        <v>133</v>
      </c>
      <c r="E55" s="43"/>
      <c r="F55" s="43"/>
      <c r="G55" s="43"/>
      <c r="H55" s="43" t="s">
        <v>55</v>
      </c>
      <c r="I55" s="43" t="s">
        <v>55</v>
      </c>
      <c r="J55" s="43"/>
      <c r="K55" s="43"/>
      <c r="L55" s="43" t="s">
        <v>55</v>
      </c>
      <c r="M55" s="42"/>
      <c r="N55"/>
      <c r="O55"/>
    </row>
    <row r="56" spans="1:15">
      <c r="A56" s="25" t="s">
        <v>91</v>
      </c>
      <c r="B56" s="42">
        <v>3</v>
      </c>
      <c r="C56" s="41"/>
      <c r="D56" s="38" t="s">
        <v>139</v>
      </c>
      <c r="E56" s="43"/>
      <c r="F56" s="43"/>
      <c r="G56" s="43"/>
      <c r="H56" s="43" t="s">
        <v>55</v>
      </c>
      <c r="I56" s="43" t="s">
        <v>55</v>
      </c>
      <c r="J56" s="43"/>
      <c r="K56" s="43"/>
      <c r="L56" s="43" t="s">
        <v>55</v>
      </c>
      <c r="M56" s="42"/>
      <c r="N56"/>
      <c r="O56"/>
    </row>
    <row r="57" spans="1:15">
      <c r="A57" s="25" t="s">
        <v>92</v>
      </c>
      <c r="B57" s="42">
        <v>3</v>
      </c>
      <c r="C57" s="41"/>
      <c r="D57" s="38" t="s">
        <v>137</v>
      </c>
      <c r="E57" s="43"/>
      <c r="F57" s="43"/>
      <c r="G57" s="43"/>
      <c r="H57" s="43" t="s">
        <v>55</v>
      </c>
      <c r="I57" s="43" t="s">
        <v>55</v>
      </c>
      <c r="J57" s="43"/>
      <c r="K57" s="43"/>
      <c r="L57" s="43" t="s">
        <v>55</v>
      </c>
      <c r="M57" s="42"/>
      <c r="N57"/>
      <c r="O57"/>
    </row>
    <row r="58" spans="1:15">
      <c r="A58" s="25" t="s">
        <v>93</v>
      </c>
      <c r="B58" s="42">
        <v>3</v>
      </c>
      <c r="C58" s="41"/>
      <c r="D58" s="38" t="s">
        <v>140</v>
      </c>
      <c r="E58" s="43"/>
      <c r="F58" s="43"/>
      <c r="G58" s="43"/>
      <c r="H58" s="43" t="s">
        <v>55</v>
      </c>
      <c r="I58" s="43" t="s">
        <v>55</v>
      </c>
      <c r="J58" s="43"/>
      <c r="K58" s="43"/>
      <c r="L58" s="43" t="s">
        <v>55</v>
      </c>
      <c r="M58" s="42"/>
      <c r="N58"/>
      <c r="O58"/>
    </row>
    <row r="59" spans="1:15">
      <c r="A59" s="25" t="s">
        <v>94</v>
      </c>
      <c r="B59" s="42">
        <v>3</v>
      </c>
      <c r="C59" s="41"/>
      <c r="D59" s="38" t="s">
        <v>138</v>
      </c>
      <c r="E59" s="43"/>
      <c r="F59" s="43"/>
      <c r="G59" s="43"/>
      <c r="H59" s="43" t="s">
        <v>55</v>
      </c>
      <c r="I59" s="43" t="s">
        <v>55</v>
      </c>
      <c r="J59" s="43"/>
      <c r="K59" s="43"/>
      <c r="L59" s="43" t="s">
        <v>55</v>
      </c>
      <c r="M59" s="42"/>
      <c r="N59"/>
      <c r="O59"/>
    </row>
    <row r="60" spans="1:15">
      <c r="A60" s="55" t="s">
        <v>180</v>
      </c>
      <c r="B60" s="42">
        <v>3</v>
      </c>
      <c r="C60" s="41" t="s">
        <v>181</v>
      </c>
      <c r="D60" s="38" t="s">
        <v>182</v>
      </c>
      <c r="E60" s="43"/>
      <c r="F60" s="43"/>
      <c r="G60" s="43"/>
      <c r="H60" s="43" t="s">
        <v>55</v>
      </c>
      <c r="I60" s="43"/>
      <c r="J60" s="43"/>
      <c r="K60" s="43"/>
      <c r="L60" s="43"/>
      <c r="M60" s="42"/>
      <c r="N60"/>
      <c r="O60"/>
    </row>
    <row r="61" spans="1:15">
      <c r="A61" s="55" t="s">
        <v>183</v>
      </c>
      <c r="B61" s="42">
        <v>3</v>
      </c>
      <c r="C61" s="41" t="s">
        <v>184</v>
      </c>
      <c r="D61" s="38" t="s">
        <v>185</v>
      </c>
      <c r="E61" s="43"/>
      <c r="F61" s="43"/>
      <c r="G61" s="43"/>
      <c r="H61" s="43" t="s">
        <v>55</v>
      </c>
      <c r="I61" s="43"/>
      <c r="J61" s="43"/>
      <c r="K61" s="43"/>
      <c r="L61" s="43"/>
      <c r="M61" s="42"/>
      <c r="N61"/>
      <c r="O61"/>
    </row>
    <row r="62" spans="1:15">
      <c r="A62" s="44" t="s">
        <v>144</v>
      </c>
      <c r="B62" s="42">
        <v>3</v>
      </c>
      <c r="C62" s="38" t="s">
        <v>142</v>
      </c>
      <c r="D62" s="38" t="s">
        <v>141</v>
      </c>
      <c r="E62" s="43"/>
      <c r="F62" s="43"/>
      <c r="G62" s="43"/>
      <c r="H62" s="43" t="s">
        <v>55</v>
      </c>
      <c r="I62" s="43" t="s">
        <v>55</v>
      </c>
      <c r="J62" s="43"/>
      <c r="K62" s="43"/>
      <c r="L62" s="43" t="s">
        <v>55</v>
      </c>
      <c r="M62" s="42"/>
      <c r="N62"/>
      <c r="O62"/>
    </row>
    <row r="63" spans="1:15">
      <c r="A63" s="44" t="s">
        <v>145</v>
      </c>
      <c r="B63" s="42">
        <v>3</v>
      </c>
      <c r="C63" s="38" t="s">
        <v>143</v>
      </c>
      <c r="D63" s="38" t="s">
        <v>146</v>
      </c>
      <c r="E63" s="43"/>
      <c r="F63" s="43"/>
      <c r="G63" s="43"/>
      <c r="H63" s="43" t="s">
        <v>55</v>
      </c>
      <c r="I63" s="43" t="s">
        <v>55</v>
      </c>
      <c r="J63" s="43"/>
      <c r="K63" s="43"/>
      <c r="L63" s="43" t="s">
        <v>55</v>
      </c>
      <c r="M63" s="42"/>
      <c r="N63"/>
      <c r="O63"/>
    </row>
    <row r="64" spans="1:15">
      <c r="A64" s="25" t="s">
        <v>147</v>
      </c>
      <c r="B64" s="42">
        <v>2</v>
      </c>
      <c r="C64" s="41"/>
      <c r="D64" s="25" t="s">
        <v>149</v>
      </c>
      <c r="E64" s="43" t="s">
        <v>55</v>
      </c>
      <c r="F64" s="43"/>
      <c r="G64" s="43" t="s">
        <v>55</v>
      </c>
      <c r="H64" s="43" t="s">
        <v>55</v>
      </c>
      <c r="I64" s="43" t="s">
        <v>55</v>
      </c>
      <c r="J64" s="43" t="s">
        <v>55</v>
      </c>
      <c r="K64" s="43"/>
      <c r="L64" s="43" t="s">
        <v>55</v>
      </c>
      <c r="M64" s="42"/>
      <c r="N64"/>
      <c r="O64"/>
    </row>
    <row r="65" spans="1:15">
      <c r="A65" s="25" t="s">
        <v>148</v>
      </c>
      <c r="B65" s="42">
        <v>2</v>
      </c>
      <c r="C65" s="41"/>
      <c r="D65" s="25" t="s">
        <v>150</v>
      </c>
      <c r="E65" s="43" t="s">
        <v>55</v>
      </c>
      <c r="F65" s="43"/>
      <c r="G65" s="43" t="s">
        <v>55</v>
      </c>
      <c r="H65" s="43" t="s">
        <v>55</v>
      </c>
      <c r="I65" s="43" t="s">
        <v>55</v>
      </c>
      <c r="J65" s="43" t="s">
        <v>55</v>
      </c>
      <c r="K65" s="43"/>
      <c r="L65" s="43" t="s">
        <v>55</v>
      </c>
      <c r="M65" s="42"/>
      <c r="N65"/>
      <c r="O65"/>
    </row>
    <row r="66" spans="1:15">
      <c r="A66" s="25" t="s">
        <v>111</v>
      </c>
      <c r="B66" s="42">
        <v>2</v>
      </c>
      <c r="C66" s="25" t="s">
        <v>112</v>
      </c>
      <c r="D66" s="22" t="s">
        <v>113</v>
      </c>
      <c r="E66" s="43" t="s">
        <v>55</v>
      </c>
      <c r="F66" s="43"/>
      <c r="G66" s="43" t="s">
        <v>55</v>
      </c>
      <c r="H66" s="43" t="s">
        <v>55</v>
      </c>
      <c r="I66" s="43" t="s">
        <v>55</v>
      </c>
      <c r="J66" s="43" t="s">
        <v>55</v>
      </c>
      <c r="K66" s="43"/>
      <c r="L66" s="43" t="s">
        <v>55</v>
      </c>
      <c r="M66" s="42"/>
      <c r="N66"/>
      <c r="O66"/>
    </row>
    <row r="67" spans="1:15">
      <c r="A67" s="25" t="s">
        <v>114</v>
      </c>
      <c r="B67" s="42">
        <v>2</v>
      </c>
      <c r="C67" s="41" t="s">
        <v>115</v>
      </c>
      <c r="D67" s="25" t="s">
        <v>116</v>
      </c>
      <c r="E67" s="43" t="s">
        <v>55</v>
      </c>
      <c r="F67" s="43"/>
      <c r="G67" s="43" t="s">
        <v>55</v>
      </c>
      <c r="H67" s="43" t="s">
        <v>55</v>
      </c>
      <c r="I67" s="43" t="s">
        <v>55</v>
      </c>
      <c r="J67" s="43" t="s">
        <v>55</v>
      </c>
      <c r="K67" s="43"/>
      <c r="L67" s="43" t="s">
        <v>55</v>
      </c>
      <c r="M67" s="42"/>
      <c r="N67"/>
      <c r="O67"/>
    </row>
    <row r="68" spans="1:15">
      <c r="A68" s="25" t="s">
        <v>117</v>
      </c>
      <c r="B68" s="42">
        <v>3</v>
      </c>
      <c r="C68" s="41" t="s">
        <v>117</v>
      </c>
      <c r="D68" s="25" t="s">
        <v>159</v>
      </c>
      <c r="E68" s="43"/>
      <c r="F68" s="43"/>
      <c r="G68" s="43"/>
      <c r="H68" s="43"/>
      <c r="I68" s="43" t="s">
        <v>55</v>
      </c>
      <c r="J68" s="43"/>
      <c r="K68" s="43"/>
      <c r="L68" s="43" t="s">
        <v>55</v>
      </c>
      <c r="M68" s="42"/>
      <c r="N68"/>
      <c r="O68"/>
    </row>
    <row r="69" spans="1:15">
      <c r="A69" s="25" t="s">
        <v>118</v>
      </c>
      <c r="B69" s="42">
        <v>1</v>
      </c>
      <c r="C69" s="81" t="s">
        <v>119</v>
      </c>
      <c r="D69" s="25" t="s">
        <v>120</v>
      </c>
      <c r="E69" s="43" t="s">
        <v>55</v>
      </c>
      <c r="F69" s="43"/>
      <c r="G69" s="43"/>
      <c r="H69" s="43"/>
      <c r="I69" s="43"/>
      <c r="J69" s="43"/>
      <c r="K69" s="43"/>
      <c r="L69" s="43" t="s">
        <v>55</v>
      </c>
      <c r="M69" s="42"/>
      <c r="N69"/>
      <c r="O69"/>
    </row>
    <row r="70" spans="1:15">
      <c r="A70" s="25" t="s">
        <v>121</v>
      </c>
      <c r="B70" s="42">
        <v>1</v>
      </c>
      <c r="C70" s="41" t="s">
        <v>121</v>
      </c>
      <c r="D70" s="25" t="s">
        <v>122</v>
      </c>
      <c r="E70" s="43" t="s">
        <v>55</v>
      </c>
      <c r="F70" s="43"/>
      <c r="G70" s="43"/>
      <c r="H70" s="43"/>
      <c r="I70" s="43"/>
      <c r="J70" s="43"/>
      <c r="K70" s="43"/>
      <c r="L70" s="43" t="s">
        <v>55</v>
      </c>
      <c r="M70" s="42"/>
      <c r="N70"/>
      <c r="O70"/>
    </row>
    <row r="71" spans="1:15">
      <c r="A71" s="25" t="s">
        <v>123</v>
      </c>
      <c r="B71" s="42">
        <v>1</v>
      </c>
      <c r="C71" s="41" t="s">
        <v>123</v>
      </c>
      <c r="D71" s="25" t="s">
        <v>124</v>
      </c>
      <c r="E71" s="43" t="s">
        <v>55</v>
      </c>
      <c r="F71" s="43"/>
      <c r="G71" s="43"/>
      <c r="H71" s="43"/>
      <c r="I71" s="43"/>
      <c r="J71" s="43"/>
      <c r="K71" s="43"/>
      <c r="L71" s="43" t="s">
        <v>55</v>
      </c>
      <c r="M71" s="42"/>
      <c r="N71"/>
      <c r="O71"/>
    </row>
    <row r="72" spans="1:15">
      <c r="A72" s="25" t="s">
        <v>125</v>
      </c>
      <c r="B72" s="42">
        <v>1</v>
      </c>
      <c r="C72" s="41" t="s">
        <v>125</v>
      </c>
      <c r="D72" s="25" t="s">
        <v>126</v>
      </c>
      <c r="E72" s="43" t="s">
        <v>55</v>
      </c>
      <c r="F72" s="43"/>
      <c r="G72" s="43"/>
      <c r="H72" s="43"/>
      <c r="I72" s="43"/>
      <c r="J72" s="43"/>
      <c r="K72" s="43"/>
      <c r="L72" s="43" t="s">
        <v>55</v>
      </c>
      <c r="M72" s="42"/>
      <c r="N72"/>
      <c r="O72"/>
    </row>
    <row r="73" spans="1:15">
      <c r="A73" s="25" t="s">
        <v>127</v>
      </c>
      <c r="B73" s="42">
        <v>3</v>
      </c>
      <c r="C73" s="25" t="s">
        <v>127</v>
      </c>
      <c r="D73" s="25" t="s">
        <v>128</v>
      </c>
      <c r="E73" s="43" t="s">
        <v>55</v>
      </c>
      <c r="F73" s="43"/>
      <c r="G73" s="43"/>
      <c r="H73" s="43"/>
      <c r="I73" s="43"/>
      <c r="J73" s="43"/>
      <c r="K73" s="43"/>
      <c r="L73" s="43" t="s">
        <v>55</v>
      </c>
      <c r="M73" s="42"/>
      <c r="N73"/>
      <c r="O73"/>
    </row>
    <row r="74" spans="1:15">
      <c r="A74" s="25" t="s">
        <v>129</v>
      </c>
      <c r="B74" s="42">
        <v>3</v>
      </c>
      <c r="C74" s="41" t="s">
        <v>129</v>
      </c>
      <c r="D74" s="25" t="s">
        <v>129</v>
      </c>
      <c r="E74" s="43" t="s">
        <v>55</v>
      </c>
      <c r="F74" s="43"/>
      <c r="G74" s="43"/>
      <c r="H74" s="43"/>
      <c r="I74" s="43"/>
      <c r="J74" s="43"/>
      <c r="K74" s="43"/>
      <c r="L74" s="43" t="s">
        <v>55</v>
      </c>
      <c r="M74" s="42"/>
      <c r="N74"/>
      <c r="O74"/>
    </row>
    <row r="75" spans="1:15">
      <c r="A75" s="25" t="s">
        <v>130</v>
      </c>
      <c r="B75" s="42">
        <v>1</v>
      </c>
      <c r="C75" s="81" t="s">
        <v>103</v>
      </c>
      <c r="D75" s="38" t="s">
        <v>131</v>
      </c>
      <c r="E75" s="43"/>
      <c r="F75" s="43"/>
      <c r="G75" s="43"/>
      <c r="H75" s="43"/>
      <c r="I75" s="43"/>
      <c r="J75" s="43"/>
      <c r="K75" s="43"/>
      <c r="L75" s="43"/>
      <c r="M75" s="42" t="s">
        <v>55</v>
      </c>
      <c r="N75"/>
      <c r="O75"/>
    </row>
    <row r="76" spans="1:15">
      <c r="A76" s="25" t="s">
        <v>205</v>
      </c>
      <c r="B76" s="42">
        <v>1</v>
      </c>
      <c r="C76" s="81" t="s">
        <v>206</v>
      </c>
      <c r="D76" s="38" t="s">
        <v>207</v>
      </c>
      <c r="E76" s="43"/>
      <c r="F76" s="43"/>
      <c r="G76" s="43"/>
      <c r="H76" s="43"/>
      <c r="I76" s="43"/>
      <c r="J76" s="43"/>
      <c r="K76" s="43"/>
      <c r="L76" s="43"/>
      <c r="M76" s="42" t="s">
        <v>55</v>
      </c>
      <c r="N76"/>
      <c r="O76"/>
    </row>
    <row r="77" spans="1:15">
      <c r="A77" s="25" t="s">
        <v>160</v>
      </c>
      <c r="B77" s="42">
        <v>1</v>
      </c>
      <c r="C77" s="81" t="s">
        <v>160</v>
      </c>
      <c r="D77" s="38" t="s">
        <v>160</v>
      </c>
      <c r="E77" s="43"/>
      <c r="F77" s="43"/>
      <c r="G77" s="43"/>
      <c r="H77" s="43"/>
      <c r="I77" s="43"/>
      <c r="J77" s="43"/>
      <c r="K77" s="43"/>
      <c r="L77" s="43"/>
      <c r="M77" s="42" t="s">
        <v>55</v>
      </c>
    </row>
    <row r="78" spans="1:15">
      <c r="A78" s="22" t="s">
        <v>156</v>
      </c>
      <c r="B78" s="42">
        <v>1</v>
      </c>
      <c r="C78" s="22" t="s">
        <v>157</v>
      </c>
      <c r="D78" s="76" t="s">
        <v>155</v>
      </c>
      <c r="E78" s="48"/>
      <c r="F78" s="43" t="s">
        <v>55</v>
      </c>
      <c r="G78" s="48"/>
      <c r="H78" s="48"/>
      <c r="I78" s="48"/>
      <c r="J78" s="48"/>
      <c r="K78" s="48"/>
      <c r="L78" s="48"/>
      <c r="M78" s="48"/>
      <c r="N78"/>
      <c r="O78"/>
    </row>
    <row r="79" spans="1:15">
      <c r="A79" s="25" t="s">
        <v>154</v>
      </c>
      <c r="B79" s="42">
        <v>1</v>
      </c>
      <c r="C79" s="25" t="s">
        <v>154</v>
      </c>
      <c r="D79" s="25" t="s">
        <v>154</v>
      </c>
      <c r="E79" s="43"/>
      <c r="F79" s="43"/>
      <c r="G79" s="43"/>
      <c r="H79" s="43"/>
      <c r="I79" s="43"/>
      <c r="J79" s="43"/>
      <c r="K79" s="43"/>
      <c r="L79" s="43"/>
      <c r="M79" s="42"/>
    </row>
    <row r="80" spans="1:15">
      <c r="A80" s="25" t="s">
        <v>163</v>
      </c>
      <c r="B80" s="42">
        <v>2</v>
      </c>
      <c r="C80" s="25" t="s">
        <v>162</v>
      </c>
      <c r="D80" s="25" t="s">
        <v>161</v>
      </c>
      <c r="E80" s="43"/>
      <c r="F80" s="43"/>
      <c r="G80" s="43"/>
      <c r="H80" s="43"/>
      <c r="I80" s="43"/>
      <c r="J80" s="43"/>
      <c r="K80" s="43"/>
      <c r="L80" s="43" t="s">
        <v>55</v>
      </c>
      <c r="M80" s="42"/>
    </row>
    <row r="81" spans="1:13">
      <c r="A81" s="22" t="s">
        <v>152</v>
      </c>
      <c r="B81" s="42">
        <v>1</v>
      </c>
      <c r="C81" s="76" t="s">
        <v>153</v>
      </c>
      <c r="D81" s="22" t="s">
        <v>132</v>
      </c>
      <c r="E81" s="48"/>
      <c r="F81" s="42"/>
      <c r="G81" s="48"/>
      <c r="H81" s="48"/>
      <c r="I81" s="48"/>
      <c r="J81" s="48"/>
      <c r="K81" s="43" t="s">
        <v>55</v>
      </c>
      <c r="L81" s="48"/>
      <c r="M81" s="48"/>
    </row>
    <row r="82" spans="1:13">
      <c r="A82" s="22" t="s">
        <v>166</v>
      </c>
      <c r="B82" s="42">
        <v>1</v>
      </c>
      <c r="C82" s="76" t="s">
        <v>167</v>
      </c>
      <c r="D82" s="22" t="s">
        <v>166</v>
      </c>
      <c r="E82" s="48"/>
      <c r="F82" s="42" t="s">
        <v>55</v>
      </c>
      <c r="G82" s="48"/>
      <c r="H82" s="48"/>
      <c r="I82" s="48"/>
      <c r="J82" s="48"/>
      <c r="K82" s="43"/>
      <c r="L82" s="48"/>
      <c r="M82" s="48"/>
    </row>
    <row r="85" spans="1:13">
      <c r="A85" s="49" t="s">
        <v>168</v>
      </c>
      <c r="B85" s="49"/>
      <c r="C85" s="77">
        <v>0</v>
      </c>
      <c r="D85" s="29"/>
      <c r="E85" s="29"/>
      <c r="F85" s="17"/>
    </row>
    <row r="86" spans="1:13">
      <c r="A86" s="29" t="s">
        <v>186</v>
      </c>
      <c r="B86" s="77" t="s">
        <v>187</v>
      </c>
      <c r="C86" s="77">
        <v>0</v>
      </c>
      <c r="D86" s="77"/>
      <c r="E86" s="77"/>
      <c r="F86" s="77"/>
    </row>
    <row r="87" spans="1:13">
      <c r="A87" s="29" t="s">
        <v>188</v>
      </c>
      <c r="B87" s="77" t="s">
        <v>193</v>
      </c>
      <c r="C87" s="77">
        <v>10</v>
      </c>
      <c r="D87" s="77"/>
      <c r="E87" s="77"/>
      <c r="F87" s="77"/>
      <c r="G87"/>
    </row>
    <row r="88" spans="1:13">
      <c r="A88" s="29" t="s">
        <v>189</v>
      </c>
      <c r="B88" s="77" t="s">
        <v>198</v>
      </c>
      <c r="C88" s="77">
        <v>100</v>
      </c>
      <c r="D88" s="77"/>
      <c r="E88" s="77"/>
      <c r="F88" s="77"/>
      <c r="G88"/>
    </row>
    <row r="89" spans="1:13">
      <c r="A89" s="77" t="s">
        <v>169</v>
      </c>
      <c r="B89" s="77">
        <v>0</v>
      </c>
    </row>
    <row r="90" spans="1:13">
      <c r="A90" s="77" t="s">
        <v>194</v>
      </c>
      <c r="B90" s="77">
        <v>0</v>
      </c>
    </row>
    <row r="91" spans="1:13" s="29" customFormat="1">
      <c r="A91" s="77"/>
      <c r="B91" s="77"/>
      <c r="F91" s="50"/>
    </row>
    <row r="92" spans="1:13">
      <c r="A92" s="77" t="s">
        <v>195</v>
      </c>
      <c r="B92" s="67" t="s">
        <v>196</v>
      </c>
      <c r="F92" s="17"/>
    </row>
    <row r="93" spans="1:13">
      <c r="A93" s="77">
        <v>0</v>
      </c>
      <c r="B93" s="67">
        <v>1</v>
      </c>
    </row>
    <row r="94" spans="1:13">
      <c r="A94" s="77">
        <v>11</v>
      </c>
      <c r="B94" s="67">
        <v>1.01</v>
      </c>
    </row>
    <row r="95" spans="1:13">
      <c r="A95" s="77">
        <v>21</v>
      </c>
      <c r="B95" s="67">
        <v>1.02</v>
      </c>
    </row>
    <row r="96" spans="1:13">
      <c r="A96" s="77">
        <v>31</v>
      </c>
      <c r="B96" s="67">
        <v>1.03</v>
      </c>
    </row>
    <row r="97" spans="1:6">
      <c r="A97" s="77">
        <v>41</v>
      </c>
      <c r="B97" s="67">
        <v>1.04</v>
      </c>
    </row>
    <row r="98" spans="1:6">
      <c r="A98" s="77">
        <v>51</v>
      </c>
      <c r="B98" s="67">
        <v>1.05</v>
      </c>
    </row>
    <row r="99" spans="1:6">
      <c r="A99" s="77">
        <v>61</v>
      </c>
      <c r="B99" s="67">
        <v>1.06</v>
      </c>
    </row>
    <row r="100" spans="1:6">
      <c r="A100" s="77">
        <v>71</v>
      </c>
      <c r="B100" s="67">
        <v>1.07</v>
      </c>
      <c r="F100" s="17"/>
    </row>
    <row r="101" spans="1:6">
      <c r="A101" s="77">
        <v>81</v>
      </c>
      <c r="B101" s="67">
        <v>1.08</v>
      </c>
      <c r="F101" s="17"/>
    </row>
    <row r="102" spans="1:6">
      <c r="A102" s="77">
        <v>91</v>
      </c>
      <c r="B102" s="67">
        <v>1.0900000000000001</v>
      </c>
      <c r="F102" s="17"/>
    </row>
    <row r="103" spans="1:6">
      <c r="A103" s="77">
        <v>101</v>
      </c>
      <c r="B103" s="67">
        <v>1.1000000000000001</v>
      </c>
      <c r="F103" s="17"/>
    </row>
    <row r="104" spans="1:6">
      <c r="A104" s="77">
        <v>111</v>
      </c>
      <c r="B104" s="67">
        <v>1.1100000000000001</v>
      </c>
      <c r="F104" s="17"/>
    </row>
    <row r="105" spans="1:6">
      <c r="A105" s="77">
        <v>121</v>
      </c>
      <c r="B105" s="67">
        <v>1.1200000000000001</v>
      </c>
      <c r="F105" s="17"/>
    </row>
    <row r="106" spans="1:6">
      <c r="A106" s="77">
        <v>131</v>
      </c>
      <c r="B106" s="67">
        <v>1.1299999999999999</v>
      </c>
      <c r="F106" s="17"/>
    </row>
    <row r="107" spans="1:6">
      <c r="A107" s="77">
        <v>141</v>
      </c>
      <c r="B107" s="67">
        <v>1.1399999999999999</v>
      </c>
      <c r="F107" s="17"/>
    </row>
    <row r="108" spans="1:6">
      <c r="A108" s="77">
        <v>151</v>
      </c>
      <c r="B108" s="67">
        <v>1.1499999999999999</v>
      </c>
      <c r="F108" s="17"/>
    </row>
    <row r="109" spans="1:6">
      <c r="A109" s="77">
        <v>161</v>
      </c>
      <c r="B109" s="67">
        <v>1.1599999999999999</v>
      </c>
      <c r="F109" s="17"/>
    </row>
    <row r="110" spans="1:6">
      <c r="A110" s="77">
        <v>171</v>
      </c>
      <c r="B110" s="67">
        <v>1.17</v>
      </c>
      <c r="F110" s="17"/>
    </row>
    <row r="111" spans="1:6">
      <c r="A111" s="77">
        <v>181</v>
      </c>
      <c r="B111" s="67">
        <v>1.18</v>
      </c>
      <c r="F111" s="17"/>
    </row>
    <row r="112" spans="1:6">
      <c r="A112" s="77">
        <v>191</v>
      </c>
      <c r="B112" s="67">
        <v>1.19</v>
      </c>
      <c r="F112" s="17"/>
    </row>
    <row r="113" spans="1:6">
      <c r="A113" s="77">
        <v>201</v>
      </c>
      <c r="B113" s="67">
        <v>1.2</v>
      </c>
      <c r="F113" s="17"/>
    </row>
    <row r="114" spans="1:6">
      <c r="A114" s="77">
        <v>251</v>
      </c>
      <c r="B114" s="67">
        <v>1.3</v>
      </c>
      <c r="F114" s="17"/>
    </row>
    <row r="115" spans="1:6">
      <c r="A115" s="77">
        <v>301</v>
      </c>
      <c r="B115" s="67">
        <v>1.4</v>
      </c>
      <c r="F115" s="17"/>
    </row>
    <row r="116" spans="1:6">
      <c r="A116" s="77">
        <v>401</v>
      </c>
      <c r="B116" s="67">
        <v>1.5</v>
      </c>
      <c r="F116" s="17"/>
    </row>
    <row r="117" spans="1:6">
      <c r="A117" s="77" t="s">
        <v>197</v>
      </c>
      <c r="F117" s="17"/>
    </row>
    <row r="118" spans="1:6">
      <c r="F118" s="17"/>
    </row>
    <row r="119" spans="1:6">
      <c r="F119" s="17"/>
    </row>
    <row r="120" spans="1:6">
      <c r="F120" s="17"/>
    </row>
    <row r="121" spans="1:6">
      <c r="F121" s="17"/>
    </row>
    <row r="122" spans="1:6">
      <c r="F122" s="17"/>
    </row>
    <row r="123" spans="1:6">
      <c r="F123" s="17"/>
    </row>
    <row r="124" spans="1:6">
      <c r="F124" s="17"/>
    </row>
    <row r="125" spans="1:6">
      <c r="F125" s="17"/>
    </row>
    <row r="126" spans="1:6">
      <c r="F126" s="17"/>
    </row>
    <row r="127" spans="1:6">
      <c r="F127" s="17"/>
    </row>
    <row r="128" spans="1:6">
      <c r="F128" s="17"/>
    </row>
    <row r="129" spans="1:6">
      <c r="F129" s="17"/>
    </row>
    <row r="130" spans="1:6">
      <c r="F130" s="17"/>
    </row>
    <row r="131" spans="1:6">
      <c r="F131" s="17"/>
    </row>
    <row r="132" spans="1:6">
      <c r="A132" s="17"/>
      <c r="B132" s="17"/>
      <c r="F132" s="17"/>
    </row>
    <row r="133" spans="1:6">
      <c r="A133" s="17"/>
      <c r="B133" s="17"/>
      <c r="F133" s="17"/>
    </row>
    <row r="134" spans="1:6">
      <c r="A134" s="17"/>
      <c r="B134" s="17"/>
      <c r="F134" s="17"/>
    </row>
    <row r="135" spans="1:6">
      <c r="A135" s="17"/>
      <c r="B135" s="17"/>
      <c r="F135" s="17"/>
    </row>
    <row r="136" spans="1:6">
      <c r="A136" s="17"/>
      <c r="B136" s="17"/>
      <c r="F136" s="17"/>
    </row>
    <row r="137" spans="1:6">
      <c r="A137" s="17"/>
      <c r="B137" s="17"/>
      <c r="F137" s="17"/>
    </row>
  </sheetData>
  <mergeCells count="9">
    <mergeCell ref="C38:O38"/>
    <mergeCell ref="C37:O37"/>
    <mergeCell ref="B33:C33"/>
    <mergeCell ref="B21:C21"/>
    <mergeCell ref="E24:P24"/>
    <mergeCell ref="E31:V31"/>
    <mergeCell ref="B34:C34"/>
    <mergeCell ref="E35:W35"/>
    <mergeCell ref="C36:V36"/>
  </mergeCells>
  <phoneticPr fontId="0" type="noConversion"/>
  <pageMargins left="0.52" right="0.48" top="1.33" bottom="1" header="0.5" footer="0.5"/>
  <pageSetup paperSize="9" fitToHeight="0" orientation="portrait" r:id="rId1"/>
  <headerFooter alignWithMargins="0"/>
  <legacyDrawing r:id="rId2"/>
  <controls>
    <control shapeId="32769" r:id="rId3" name="cmdOpenReader"/>
  </controls>
</worksheet>
</file>

<file path=xl/worksheets/sheet8.xml><?xml version="1.0" encoding="utf-8"?>
<worksheet xmlns="http://schemas.openxmlformats.org/spreadsheetml/2006/main" xmlns:r="http://schemas.openxmlformats.org/officeDocument/2006/relationships">
  <sheetPr codeName="Stampa2">
    <pageSetUpPr fitToPage="1"/>
  </sheetPr>
  <dimension ref="A1:H111"/>
  <sheetViews>
    <sheetView topLeftCell="A97" zoomScaleNormal="100" workbookViewId="0">
      <selection activeCell="D13" sqref="D13"/>
    </sheetView>
  </sheetViews>
  <sheetFormatPr defaultRowHeight="12.75"/>
  <cols>
    <col min="1" max="2" width="4.85546875" style="50" bestFit="1" customWidth="1"/>
    <col min="3" max="3" width="4.42578125" style="50" bestFit="1" customWidth="1"/>
    <col min="4" max="4" width="27.85546875" style="50" bestFit="1" customWidth="1"/>
    <col min="5" max="5" width="11.7109375" style="50" bestFit="1" customWidth="1"/>
    <col min="6" max="6" width="43.42578125" style="50" bestFit="1" customWidth="1"/>
    <col min="7" max="7" width="5.42578125" style="50" bestFit="1" customWidth="1"/>
    <col min="8" max="16384" width="9.140625" style="50"/>
  </cols>
  <sheetData>
    <row r="1" spans="1:8" s="71" customFormat="1" ht="57" customHeight="1"/>
    <row r="2" spans="1:8" ht="14.1" customHeight="1"/>
    <row r="3" spans="1:8" ht="14.1" customHeight="1"/>
    <row r="4" spans="1:8" ht="15">
      <c r="A4" s="125" t="s">
        <v>53</v>
      </c>
      <c r="B4" s="125"/>
      <c r="C4" s="125"/>
      <c r="D4" s="125"/>
      <c r="E4" s="125"/>
      <c r="F4" s="125"/>
      <c r="G4" s="125"/>
    </row>
    <row r="5" spans="1:8">
      <c r="A5" s="4" t="str">
        <f>Class!$A$2</f>
        <v>Ass</v>
      </c>
      <c r="B5" s="4" t="str">
        <f>Class!$B$2</f>
        <v>Pos</v>
      </c>
      <c r="C5" s="4" t="str">
        <f>Class!$D$2</f>
        <v>Dor</v>
      </c>
      <c r="D5" s="4" t="str">
        <f>Class!$E$2</f>
        <v>Nome</v>
      </c>
      <c r="E5" s="4" t="str">
        <f>Class!$F$2</f>
        <v>Cat</v>
      </c>
      <c r="F5" s="4" t="str">
        <f>Class!$G$2</f>
        <v>Società</v>
      </c>
      <c r="G5" s="4" t="str">
        <f>Class!$H$2</f>
        <v>Ente</v>
      </c>
      <c r="H5" s="4"/>
    </row>
    <row r="6" spans="1:8">
      <c r="A6" s="124" t="s">
        <v>830</v>
      </c>
      <c r="B6" s="124"/>
      <c r="C6" s="124"/>
      <c r="D6" s="124"/>
      <c r="E6" s="124"/>
      <c r="F6" s="124"/>
      <c r="G6" s="124"/>
    </row>
    <row r="7" spans="1:8">
      <c r="A7" s="7">
        <f>(Class!$A$3)</f>
        <v>2</v>
      </c>
      <c r="B7" s="7">
        <f>(Class!$B$3)</f>
        <v>1</v>
      </c>
      <c r="C7" s="7">
        <f>(Class!$D$3)</f>
        <v>23</v>
      </c>
      <c r="D7" s="16" t="str">
        <f>(Class!$E$3)</f>
        <v>DI PIERRO LUCA</v>
      </c>
      <c r="E7" s="7" t="str">
        <f>(Class!$F$3)</f>
        <v>ELITESP-M1</v>
      </c>
      <c r="F7" s="89" t="str">
        <f>(Class!$G$3)</f>
        <v>VITAM-IN CYCLING TEAM ASD</v>
      </c>
      <c r="G7" s="90" t="str">
        <f>(Class!$H$3)</f>
        <v>UISP</v>
      </c>
    </row>
    <row r="8" spans="1:8">
      <c r="A8" s="7">
        <f>(Class!$A$4)</f>
        <v>4</v>
      </c>
      <c r="B8" s="7">
        <f>(Class!$B$4)</f>
        <v>2</v>
      </c>
      <c r="C8" s="7">
        <f>(Class!$D$4)</f>
        <v>50</v>
      </c>
      <c r="D8" s="16" t="str">
        <f>(Class!$E$4)</f>
        <v>ALLORI MANUEL</v>
      </c>
      <c r="E8" s="7" t="str">
        <f>(Class!$F$4)</f>
        <v>ELITESP-M1</v>
      </c>
      <c r="F8" s="89" t="str">
        <f>(Class!$G$4)</f>
        <v>BIKEOFTIME</v>
      </c>
      <c r="G8" s="90">
        <f>(Class!$H$4)</f>
        <v>0</v>
      </c>
    </row>
    <row r="9" spans="1:8">
      <c r="A9" s="7">
        <f>(Class!$A$5)</f>
        <v>5</v>
      </c>
      <c r="B9" s="7">
        <f>(Class!$B$5)</f>
        <v>3</v>
      </c>
      <c r="C9" s="7">
        <f>(Class!$D$5)</f>
        <v>28</v>
      </c>
      <c r="D9" s="16" t="str">
        <f>(Class!$E$5)</f>
        <v>BENEFICATI LORENZO</v>
      </c>
      <c r="E9" s="7" t="str">
        <f>(Class!$F$5)</f>
        <v>ELITESP-M1</v>
      </c>
      <c r="F9" s="89" t="str">
        <f>(Class!$G$5)</f>
        <v>A.S.D. IMOLA BIKE</v>
      </c>
      <c r="G9" s="90" t="str">
        <f>(Class!$H$5)</f>
        <v>UISP</v>
      </c>
    </row>
    <row r="10" spans="1:8">
      <c r="A10" s="7">
        <f>(Class!$A$6)</f>
        <v>7</v>
      </c>
      <c r="B10" s="7">
        <f>(Class!$B$6)</f>
        <v>4</v>
      </c>
      <c r="C10" s="7">
        <f>(Class!$D$6)</f>
        <v>2</v>
      </c>
      <c r="D10" s="16" t="str">
        <f>(Class!$E$6)</f>
        <v>MATTEOLI ANDREA</v>
      </c>
      <c r="E10" s="7" t="str">
        <f>(Class!$F$6)</f>
        <v>ELITESP-M1</v>
      </c>
      <c r="F10" s="89" t="str">
        <f>(Class!$G$6)</f>
        <v>NEW M T BIKE TEAM 2001 ASD</v>
      </c>
      <c r="G10" s="90" t="str">
        <f>(Class!$H$6)</f>
        <v>UISP</v>
      </c>
    </row>
    <row r="11" spans="1:8">
      <c r="A11" s="7">
        <f>(Class!$A$7)</f>
        <v>17</v>
      </c>
      <c r="B11" s="7">
        <f>(Class!$B$7)</f>
        <v>5</v>
      </c>
      <c r="C11" s="7">
        <f>(Class!$D$7)</f>
        <v>37</v>
      </c>
      <c r="D11" s="16" t="str">
        <f>(Class!$E$7)</f>
        <v>FALSETTI DAVID</v>
      </c>
      <c r="E11" s="7" t="str">
        <f>(Class!$F$7)</f>
        <v>ELITESP-M1</v>
      </c>
      <c r="F11" s="89" t="str">
        <f>(Class!$G$7)</f>
        <v>DONKEY BIKE CLUB A.S.D.</v>
      </c>
      <c r="G11" s="90" t="str">
        <f>(Class!$H$7)</f>
        <v>UISP</v>
      </c>
    </row>
    <row r="12" spans="1:8">
      <c r="A12" s="7">
        <f>(Class!$A$8)</f>
        <v>23</v>
      </c>
      <c r="B12" s="7">
        <f>(Class!$B$8)</f>
        <v>6</v>
      </c>
      <c r="C12" s="7">
        <f>(Class!$D$8)</f>
        <v>30</v>
      </c>
      <c r="D12" s="16" t="str">
        <f>(Class!$E$8)</f>
        <v>FONTANELLI MATTEO</v>
      </c>
      <c r="E12" s="7" t="str">
        <f>(Class!$F$8)</f>
        <v>ELITESP-M1</v>
      </c>
      <c r="F12" s="89" t="str">
        <f>(Class!$G$8)</f>
        <v>A.S.D. IMOLA BIKE</v>
      </c>
      <c r="G12" s="90" t="str">
        <f>(Class!$H$8)</f>
        <v>UISP</v>
      </c>
    </row>
    <row r="13" spans="1:8">
      <c r="A13" s="7">
        <f>(Class!$A$9)</f>
        <v>25</v>
      </c>
      <c r="B13" s="7">
        <f>(Class!$B$9)</f>
        <v>7</v>
      </c>
      <c r="C13" s="7">
        <f>(Class!$D$9)</f>
        <v>12</v>
      </c>
      <c r="D13" s="16" t="str">
        <f>(Class!$E$9)</f>
        <v>DEMMA GIUSEPPE</v>
      </c>
      <c r="E13" s="7" t="str">
        <f>(Class!$F$9)</f>
        <v>ELITESP-M1</v>
      </c>
      <c r="F13" s="89" t="str">
        <f>(Class!$G$9)</f>
        <v>ASD CICLI FALASCHI</v>
      </c>
      <c r="G13" s="90" t="str">
        <f>(Class!$H$9)</f>
        <v>UISP</v>
      </c>
    </row>
    <row r="14" spans="1:8">
      <c r="A14" s="7">
        <f>(Class!$A$10)</f>
        <v>26</v>
      </c>
      <c r="B14" s="7">
        <f>(Class!$B$10)</f>
        <v>8</v>
      </c>
      <c r="C14" s="7">
        <f>(Class!$D$10)</f>
        <v>20</v>
      </c>
      <c r="D14" s="16" t="str">
        <f>(Class!$E$10)</f>
        <v>LONZI ENNIO</v>
      </c>
      <c r="E14" s="7" t="str">
        <f>(Class!$F$10)</f>
        <v>ELITESP-M1</v>
      </c>
      <c r="F14" s="89" t="str">
        <f>(Class!$G$10)</f>
        <v>ASD CICLI FALASCHI</v>
      </c>
      <c r="G14" s="90" t="str">
        <f>(Class!$H$10)</f>
        <v>UISP</v>
      </c>
    </row>
    <row r="15" spans="1:8">
      <c r="A15" s="7">
        <f>(Class!$A$11)</f>
        <v>27</v>
      </c>
      <c r="B15" s="7">
        <f>(Class!$B$11)</f>
        <v>9</v>
      </c>
      <c r="C15" s="7">
        <f>(Class!$D$11)</f>
        <v>38</v>
      </c>
      <c r="D15" s="16" t="str">
        <f>(Class!$E$11)</f>
        <v>GIGLIOLI ANDREA</v>
      </c>
      <c r="E15" s="7" t="str">
        <f>(Class!$F$11)</f>
        <v>ELITESP-M1</v>
      </c>
      <c r="F15" s="89" t="str">
        <f>(Class!$G$11)</f>
        <v>AS ALL SPORT</v>
      </c>
      <c r="G15" s="90">
        <f>(Class!$H$11)</f>
        <v>0</v>
      </c>
    </row>
    <row r="16" spans="1:8">
      <c r="A16" s="7">
        <f>(Class!$A$12)</f>
        <v>29</v>
      </c>
      <c r="B16" s="7">
        <f>(Class!$B$12)</f>
        <v>10</v>
      </c>
      <c r="C16" s="7">
        <f>(Class!$D$12)</f>
        <v>49</v>
      </c>
      <c r="D16" s="16" t="str">
        <f>(Class!$E$12)</f>
        <v>GREGORI JACOPO</v>
      </c>
      <c r="E16" s="7" t="str">
        <f>(Class!$F$12)</f>
        <v>ELITESP-M1</v>
      </c>
      <c r="F16" s="89" t="str">
        <f>(Class!$G$12)</f>
        <v>BIKEOFTIME</v>
      </c>
      <c r="G16" s="90" t="str">
        <f>(Class!$H$12)</f>
        <v>UISP</v>
      </c>
    </row>
    <row r="17" spans="1:7">
      <c r="A17" s="7">
        <f>(Class!$A$13)</f>
        <v>33</v>
      </c>
      <c r="B17" s="7">
        <f>(Class!$B$13)</f>
        <v>11</v>
      </c>
      <c r="C17" s="7">
        <f>(Class!$D$13)</f>
        <v>35</v>
      </c>
      <c r="D17" s="16" t="str">
        <f>(Class!$E$13)</f>
        <v>PELUSI LUCA</v>
      </c>
      <c r="E17" s="7" t="str">
        <f>(Class!$F$13)</f>
        <v>ELITESP-M1</v>
      </c>
      <c r="F17" s="89" t="str">
        <f>(Class!$G$13)</f>
        <v>AS ALL SPORT</v>
      </c>
      <c r="G17" s="90" t="str">
        <f>(Class!$H$13)</f>
        <v>UISP</v>
      </c>
    </row>
    <row r="18" spans="1:7">
      <c r="A18" s="7">
        <f>(Class!$A$14)</f>
        <v>35</v>
      </c>
      <c r="B18" s="7">
        <f>(Class!$B$14)</f>
        <v>12</v>
      </c>
      <c r="C18" s="7">
        <f>(Class!$D$14)</f>
        <v>40</v>
      </c>
      <c r="D18" s="16" t="str">
        <f>(Class!$E$14)</f>
        <v>VITTORI LORENZO</v>
      </c>
      <c r="E18" s="7" t="str">
        <f>(Class!$F$14)</f>
        <v>ELITESP-M1</v>
      </c>
      <c r="F18" s="89" t="str">
        <f>(Class!$G$14)</f>
        <v>ANGOLO DEL PIRATA A.S.D.</v>
      </c>
      <c r="G18" s="90" t="str">
        <f>(Class!$H$14)</f>
        <v>UISP</v>
      </c>
    </row>
    <row r="19" spans="1:7">
      <c r="A19" s="7">
        <f>(Class!$A$15)</f>
        <v>37</v>
      </c>
      <c r="B19" s="7">
        <f>(Class!$B$15)</f>
        <v>13</v>
      </c>
      <c r="C19" s="7">
        <f>(Class!$D$15)</f>
        <v>39</v>
      </c>
      <c r="D19" s="16" t="str">
        <f>(Class!$E$15)</f>
        <v>VITTORI MATTEO</v>
      </c>
      <c r="E19" s="7" t="str">
        <f>(Class!$F$15)</f>
        <v>ELITESP-M1</v>
      </c>
      <c r="F19" s="89" t="str">
        <f>(Class!$G$15)</f>
        <v>ANGOLO DEL PIRATA A.S.D.</v>
      </c>
      <c r="G19" s="90" t="str">
        <f>(Class!$H$15)</f>
        <v>UISP</v>
      </c>
    </row>
    <row r="20" spans="1:7">
      <c r="A20" s="7">
        <f>(Class!$A$16)</f>
        <v>38</v>
      </c>
      <c r="B20" s="7">
        <f>(Class!$B$16)</f>
        <v>14</v>
      </c>
      <c r="C20" s="7">
        <f>(Class!$D$16)</f>
        <v>11</v>
      </c>
      <c r="D20" s="16" t="str">
        <f>(Class!$E$16)</f>
        <v>NATALI LORENZO</v>
      </c>
      <c r="E20" s="7" t="str">
        <f>(Class!$F$16)</f>
        <v>ELITESP-M1</v>
      </c>
      <c r="F20" s="89" t="str">
        <f>(Class!$G$16)</f>
        <v>CICLO TEAM S.GINESE</v>
      </c>
      <c r="G20" s="90" t="str">
        <f>(Class!$H$16)</f>
        <v>UISP</v>
      </c>
    </row>
    <row r="21" spans="1:7">
      <c r="A21" s="7">
        <f>(Class!$A$17)</f>
        <v>40</v>
      </c>
      <c r="B21" s="7">
        <f>(Class!$B$17)</f>
        <v>15</v>
      </c>
      <c r="C21" s="7">
        <f>(Class!$D$17)</f>
        <v>6</v>
      </c>
      <c r="D21" s="16" t="str">
        <f>(Class!$E$17)</f>
        <v>FINOCCHI ALESSIO</v>
      </c>
      <c r="E21" s="7" t="str">
        <f>(Class!$F$17)</f>
        <v>ELITESP-M1</v>
      </c>
      <c r="F21" s="89" t="str">
        <f>(Class!$G$17)</f>
        <v>TEAM STEFAN</v>
      </c>
      <c r="G21" s="90" t="str">
        <f>(Class!$H$17)</f>
        <v>UISP</v>
      </c>
    </row>
    <row r="22" spans="1:7">
      <c r="A22" s="7">
        <f>(Class!$A$18)</f>
        <v>41</v>
      </c>
      <c r="B22" s="7">
        <f>(Class!$B$18)</f>
        <v>16</v>
      </c>
      <c r="C22" s="7">
        <f>(Class!$D$18)</f>
        <v>22</v>
      </c>
      <c r="D22" s="16" t="str">
        <f>(Class!$E$18)</f>
        <v>CARLESI FEDERICO</v>
      </c>
      <c r="E22" s="7" t="str">
        <f>(Class!$F$18)</f>
        <v>ELITESP-M1</v>
      </c>
      <c r="F22" s="89" t="str">
        <f>(Class!$G$18)</f>
        <v>AGLIANA CICLISMO U.S.D.</v>
      </c>
      <c r="G22" s="90" t="str">
        <f>(Class!$H$18)</f>
        <v>UISP</v>
      </c>
    </row>
    <row r="24" spans="1:7">
      <c r="A24" s="124" t="s">
        <v>822</v>
      </c>
      <c r="B24" s="124"/>
      <c r="C24" s="124"/>
      <c r="D24" s="124"/>
      <c r="E24" s="124"/>
      <c r="F24" s="124"/>
      <c r="G24" s="124"/>
    </row>
    <row r="25" spans="1:7">
      <c r="A25" s="7">
        <f>(Class!$A$19)</f>
        <v>1</v>
      </c>
      <c r="B25" s="7">
        <f>(Class!$B$19)</f>
        <v>1</v>
      </c>
      <c r="C25" s="7">
        <f>(Class!$D$19)</f>
        <v>95</v>
      </c>
      <c r="D25" s="16" t="str">
        <f>(Class!$E$19)</f>
        <v>AMERIGHI FABRIZIO</v>
      </c>
      <c r="E25" s="7" t="str">
        <f>(Class!$F$19)</f>
        <v>M2</v>
      </c>
      <c r="F25" s="89" t="str">
        <f>(Class!$G$19)</f>
        <v>A.S.D. IMOLA BIKE</v>
      </c>
      <c r="G25" s="90" t="str">
        <f>(Class!$H$19)</f>
        <v>UISP</v>
      </c>
    </row>
    <row r="26" spans="1:7">
      <c r="A26" s="7">
        <f>(Class!$A$20)</f>
        <v>3</v>
      </c>
      <c r="B26" s="7">
        <f>(Class!$B$20)</f>
        <v>2</v>
      </c>
      <c r="C26" s="7">
        <f>(Class!$D$20)</f>
        <v>87</v>
      </c>
      <c r="D26" s="16" t="str">
        <f>(Class!$E$20)</f>
        <v>ZENI STEFANO</v>
      </c>
      <c r="E26" s="7" t="str">
        <f>(Class!$F$20)</f>
        <v>M2</v>
      </c>
      <c r="F26" s="89" t="str">
        <f>(Class!$G$20)</f>
        <v>NEW M T BIKE TEAM 2001 ASD</v>
      </c>
      <c r="G26" s="90" t="str">
        <f>(Class!$H$20)</f>
        <v>UISP</v>
      </c>
    </row>
    <row r="27" spans="1:7">
      <c r="A27" s="7">
        <f>(Class!$A$21)</f>
        <v>6</v>
      </c>
      <c r="B27" s="7">
        <f>(Class!$B$21)</f>
        <v>3</v>
      </c>
      <c r="C27" s="7">
        <f>(Class!$D$21)</f>
        <v>102</v>
      </c>
      <c r="D27" s="16" t="str">
        <f>(Class!$E$21)</f>
        <v>SIGNORINI LORENZO</v>
      </c>
      <c r="E27" s="7" t="str">
        <f>(Class!$F$21)</f>
        <v>M2</v>
      </c>
      <c r="F27" s="89" t="str">
        <f>(Class!$G$21)</f>
        <v>ASD VIA ELISA</v>
      </c>
      <c r="G27" s="90" t="str">
        <f>(Class!$H$21)</f>
        <v>UISP</v>
      </c>
    </row>
    <row r="28" spans="1:7">
      <c r="A28" s="7">
        <f>(Class!$A$22)</f>
        <v>11</v>
      </c>
      <c r="B28" s="7">
        <f>(Class!$B$22)</f>
        <v>4</v>
      </c>
      <c r="C28" s="7">
        <f>(Class!$D$22)</f>
        <v>89</v>
      </c>
      <c r="D28" s="16" t="str">
        <f>(Class!$E$22)</f>
        <v>GINANNI EMANUELE</v>
      </c>
      <c r="E28" s="7" t="str">
        <f>(Class!$F$22)</f>
        <v>M2</v>
      </c>
      <c r="F28" s="89" t="str">
        <f>(Class!$G$22)</f>
        <v>AGLIANA CICLISMO U.S.D.</v>
      </c>
      <c r="G28" s="90" t="str">
        <f>(Class!$H$22)</f>
        <v>UISP</v>
      </c>
    </row>
    <row r="29" spans="1:7">
      <c r="A29" s="7">
        <f>(Class!$A$23)</f>
        <v>13</v>
      </c>
      <c r="B29" s="7">
        <f>(Class!$B$23)</f>
        <v>5</v>
      </c>
      <c r="C29" s="7">
        <f>(Class!$D$23)</f>
        <v>104</v>
      </c>
      <c r="D29" s="16" t="str">
        <f>(Class!$E$23)</f>
        <v>BIANCHI DAVIDE</v>
      </c>
      <c r="E29" s="7" t="str">
        <f>(Class!$F$23)</f>
        <v>M2</v>
      </c>
      <c r="F29" s="89" t="str">
        <f>(Class!$G$23)</f>
        <v>ASD VIA ELISA</v>
      </c>
      <c r="G29" s="90" t="str">
        <f>(Class!$H$23)</f>
        <v>UISP</v>
      </c>
    </row>
    <row r="30" spans="1:7">
      <c r="A30" s="7">
        <f>(Class!$A$24)</f>
        <v>19</v>
      </c>
      <c r="B30" s="7">
        <f>(Class!$B$24)</f>
        <v>6</v>
      </c>
      <c r="C30" s="7">
        <f>(Class!$D$24)</f>
        <v>109</v>
      </c>
      <c r="D30" s="16" t="str">
        <f>(Class!$E$24)</f>
        <v>BALDUCCI ERIK</v>
      </c>
      <c r="E30" s="7" t="str">
        <f>(Class!$F$24)</f>
        <v>M2</v>
      </c>
      <c r="F30" s="89" t="str">
        <f>(Class!$G$24)</f>
        <v>A.S.D. IMOLA BIKE</v>
      </c>
      <c r="G30" s="90" t="str">
        <f>(Class!$H$24)</f>
        <v>UISP</v>
      </c>
    </row>
    <row r="31" spans="1:7">
      <c r="A31" s="7">
        <f>(Class!$A$25)</f>
        <v>21</v>
      </c>
      <c r="B31" s="7">
        <f>(Class!$B$25)</f>
        <v>7</v>
      </c>
      <c r="C31" s="7">
        <f>(Class!$D$25)</f>
        <v>112</v>
      </c>
      <c r="D31" s="16" t="str">
        <f>(Class!$E$25)</f>
        <v>BASTIANI ALBERTO</v>
      </c>
      <c r="E31" s="7" t="str">
        <f>(Class!$F$25)</f>
        <v>M2</v>
      </c>
      <c r="F31" s="89" t="str">
        <f>(Class!$G$25)</f>
        <v>OLIMPIA CYCLING TEAM A.S.D.</v>
      </c>
      <c r="G31" s="90" t="str">
        <f>(Class!$H$25)</f>
        <v>ACSI</v>
      </c>
    </row>
    <row r="32" spans="1:7">
      <c r="A32" s="7">
        <f>(Class!$A$26)</f>
        <v>28</v>
      </c>
      <c r="B32" s="7">
        <f>(Class!$B$26)</f>
        <v>8</v>
      </c>
      <c r="C32" s="7">
        <f>(Class!$D$26)</f>
        <v>106</v>
      </c>
      <c r="D32" s="16" t="str">
        <f>(Class!$E$26)</f>
        <v>MENCHINI MATTEO</v>
      </c>
      <c r="E32" s="7" t="str">
        <f>(Class!$F$26)</f>
        <v>M2</v>
      </c>
      <c r="F32" s="89" t="str">
        <f>(Class!$G$26)</f>
        <v>ASD VIA ELISA</v>
      </c>
      <c r="G32" s="90" t="str">
        <f>(Class!$H$26)</f>
        <v>UISP</v>
      </c>
    </row>
    <row r="33" spans="1:7">
      <c r="A33" s="7">
        <f>(Class!$A$27)</f>
        <v>31</v>
      </c>
      <c r="B33" s="7">
        <f>(Class!$B$27)</f>
        <v>9</v>
      </c>
      <c r="C33" s="7">
        <f>(Class!$D$27)</f>
        <v>101</v>
      </c>
      <c r="D33" s="16" t="str">
        <f>(Class!$E$27)</f>
        <v>GIUNTOLI DIEGO ALEXANDER</v>
      </c>
      <c r="E33" s="7" t="str">
        <f>(Class!$F$27)</f>
        <v>M2</v>
      </c>
      <c r="F33" s="89" t="str">
        <f>(Class!$G$27)</f>
        <v>ASD VIA ELISA</v>
      </c>
      <c r="G33" s="90" t="str">
        <f>(Class!$H$27)</f>
        <v>UISP</v>
      </c>
    </row>
    <row r="34" spans="1:7">
      <c r="A34" s="7">
        <f>(Class!$A$28)</f>
        <v>36</v>
      </c>
      <c r="B34" s="7">
        <f>(Class!$B$28)</f>
        <v>10</v>
      </c>
      <c r="C34" s="7">
        <f>(Class!$D$28)</f>
        <v>86</v>
      </c>
      <c r="D34" s="16" t="str">
        <f>(Class!$E$28)</f>
        <v>BAMBI DAVIDE</v>
      </c>
      <c r="E34" s="7" t="str">
        <f>(Class!$F$28)</f>
        <v>M2</v>
      </c>
      <c r="F34" s="89" t="str">
        <f>(Class!$G$28)</f>
        <v>ONTRAINO GS</v>
      </c>
      <c r="G34" s="90" t="str">
        <f>(Class!$H$28)</f>
        <v>UISP</v>
      </c>
    </row>
    <row r="35" spans="1:7">
      <c r="A35" s="7">
        <f>(Class!$A$29)</f>
        <v>39</v>
      </c>
      <c r="B35" s="7">
        <f>(Class!$B$29)</f>
        <v>11</v>
      </c>
      <c r="C35" s="7">
        <f>(Class!$D$29)</f>
        <v>94</v>
      </c>
      <c r="D35" s="16" t="str">
        <f>(Class!$E$29)</f>
        <v>CIALDI DAVID</v>
      </c>
      <c r="E35" s="7" t="str">
        <f>(Class!$F$29)</f>
        <v>M2</v>
      </c>
      <c r="F35" s="89" t="str">
        <f>(Class!$G$29)</f>
        <v>A.S.D. QUARRATA BIKE</v>
      </c>
      <c r="G35" s="90" t="str">
        <f>(Class!$H$29)</f>
        <v>UISP</v>
      </c>
    </row>
    <row r="37" spans="1:7">
      <c r="A37" s="124" t="s">
        <v>823</v>
      </c>
      <c r="B37" s="124"/>
      <c r="C37" s="124"/>
      <c r="D37" s="124"/>
      <c r="E37" s="124"/>
      <c r="F37" s="124"/>
      <c r="G37" s="124"/>
    </row>
    <row r="38" spans="1:7">
      <c r="A38" s="7">
        <f>(Class!$A$30)</f>
        <v>9</v>
      </c>
      <c r="B38" s="7">
        <f>(Class!$B$30)</f>
        <v>1</v>
      </c>
      <c r="C38" s="7">
        <f>(Class!$D$30)</f>
        <v>191</v>
      </c>
      <c r="D38" s="16" t="str">
        <f>(Class!$E$30)</f>
        <v>LUISOTTO CRISTIAN</v>
      </c>
      <c r="E38" s="7" t="str">
        <f>(Class!$F$30)</f>
        <v>M3</v>
      </c>
      <c r="F38" s="89" t="str">
        <f>(Class!$G$30)</f>
        <v>SPEZZOTTO BIKE TEAM</v>
      </c>
      <c r="G38" s="90" t="str">
        <f>(Class!$H$30)</f>
        <v>FCI</v>
      </c>
    </row>
    <row r="39" spans="1:7">
      <c r="A39" s="7">
        <f>(Class!$A$31)</f>
        <v>10</v>
      </c>
      <c r="B39" s="7">
        <f>(Class!$B$31)</f>
        <v>2</v>
      </c>
      <c r="C39" s="7">
        <f>(Class!$D$31)</f>
        <v>184</v>
      </c>
      <c r="D39" s="16" t="str">
        <f>(Class!$E$31)</f>
        <v>TALIA SALVATORE</v>
      </c>
      <c r="E39" s="7" t="str">
        <f>(Class!$F$31)</f>
        <v>M3</v>
      </c>
      <c r="F39" s="89" t="str">
        <f>(Class!$G$31)</f>
        <v>ASD CICLI FALASCHI</v>
      </c>
      <c r="G39" s="90" t="str">
        <f>(Class!$H$31)</f>
        <v>UISP</v>
      </c>
    </row>
    <row r="40" spans="1:7">
      <c r="A40" s="7">
        <f>(Class!$A$32)</f>
        <v>14</v>
      </c>
      <c r="B40" s="7">
        <f>(Class!$B$32)</f>
        <v>3</v>
      </c>
      <c r="C40" s="7">
        <f>(Class!$D$32)</f>
        <v>332</v>
      </c>
      <c r="D40" s="16" t="str">
        <f>(Class!$E$32)</f>
        <v>CECCHI GABRIELE</v>
      </c>
      <c r="E40" s="7" t="str">
        <f>(Class!$F$32)</f>
        <v>M3</v>
      </c>
      <c r="F40" s="89" t="str">
        <f>(Class!$G$32)</f>
        <v>A.S.D. GENETIK CYCLING TEAM</v>
      </c>
      <c r="G40" s="90" t="str">
        <f>(Class!$H$32)</f>
        <v>ACSI</v>
      </c>
    </row>
    <row r="41" spans="1:7">
      <c r="A41" s="7">
        <f>(Class!$A$33)</f>
        <v>16</v>
      </c>
      <c r="B41" s="7">
        <f>(Class!$B$33)</f>
        <v>4</v>
      </c>
      <c r="C41" s="7">
        <f>(Class!$D$33)</f>
        <v>204</v>
      </c>
      <c r="D41" s="16" t="str">
        <f>(Class!$E$33)</f>
        <v>RUPA ARMANDO</v>
      </c>
      <c r="E41" s="7" t="str">
        <f>(Class!$F$33)</f>
        <v>M3</v>
      </c>
      <c r="F41" s="89" t="str">
        <f>(Class!$G$33)</f>
        <v>TEAM PROMOTECH</v>
      </c>
      <c r="G41" s="90" t="str">
        <f>(Class!$H$33)</f>
        <v>FCI</v>
      </c>
    </row>
    <row r="42" spans="1:7">
      <c r="A42" s="7">
        <f>(Class!$A$34)</f>
        <v>18</v>
      </c>
      <c r="B42" s="7">
        <f>(Class!$B$34)</f>
        <v>5</v>
      </c>
      <c r="C42" s="7">
        <f>(Class!$D$34)</f>
        <v>183</v>
      </c>
      <c r="D42" s="16" t="str">
        <f>(Class!$E$34)</f>
        <v>LAZZERONI MICHELE</v>
      </c>
      <c r="E42" s="7" t="str">
        <f>(Class!$F$34)</f>
        <v>M3</v>
      </c>
      <c r="F42" s="89" t="str">
        <f>(Class!$G$34)</f>
        <v>A. S. DIL. TEAM CICLOWATT</v>
      </c>
      <c r="G42" s="90" t="str">
        <f>(Class!$H$34)</f>
        <v>UISP</v>
      </c>
    </row>
    <row r="43" spans="1:7">
      <c r="A43" s="7">
        <f>(Class!$A$35)</f>
        <v>20</v>
      </c>
      <c r="B43" s="7">
        <f>(Class!$B$35)</f>
        <v>6</v>
      </c>
      <c r="C43" s="7">
        <f>(Class!$D$35)</f>
        <v>195</v>
      </c>
      <c r="D43" s="16" t="str">
        <f>(Class!$E$35)</f>
        <v>VIGNINI YURI</v>
      </c>
      <c r="E43" s="7" t="str">
        <f>(Class!$F$35)</f>
        <v>M3</v>
      </c>
      <c r="F43" s="89" t="str">
        <f>(Class!$G$35)</f>
        <v>NEW M T BIKE TEAM 2001 ASD</v>
      </c>
      <c r="G43" s="90" t="str">
        <f>(Class!$H$35)</f>
        <v>UISP</v>
      </c>
    </row>
    <row r="44" spans="1:7">
      <c r="A44" s="7">
        <f>(Class!$A$36)</f>
        <v>24</v>
      </c>
      <c r="B44" s="7">
        <f>(Class!$B$36)</f>
        <v>7</v>
      </c>
      <c r="C44" s="7">
        <f>(Class!$D$36)</f>
        <v>190</v>
      </c>
      <c r="D44" s="16" t="str">
        <f>(Class!$E$36)</f>
        <v>PELOSIN DAVIDE</v>
      </c>
      <c r="E44" s="7" t="str">
        <f>(Class!$F$36)</f>
        <v>M3</v>
      </c>
      <c r="F44" s="89" t="str">
        <f>(Class!$G$36)</f>
        <v>FONTANABUONA CYCLING ACADEMY</v>
      </c>
      <c r="G44" s="90" t="str">
        <f>(Class!$H$36)</f>
        <v>FCI</v>
      </c>
    </row>
    <row r="45" spans="1:7">
      <c r="A45" s="7">
        <f>(Class!$A$37)</f>
        <v>30</v>
      </c>
      <c r="B45" s="7">
        <f>(Class!$B$37)</f>
        <v>8</v>
      </c>
      <c r="C45" s="7">
        <f>(Class!$D$37)</f>
        <v>189</v>
      </c>
      <c r="D45" s="16" t="str">
        <f>(Class!$E$37)</f>
        <v>LISI ALESSIO</v>
      </c>
      <c r="E45" s="7" t="str">
        <f>(Class!$F$37)</f>
        <v>M3</v>
      </c>
      <c r="F45" s="89" t="str">
        <f>(Class!$G$37)</f>
        <v>NEW M T BIKE TEAM 2001 ASD</v>
      </c>
      <c r="G45" s="90" t="str">
        <f>(Class!$H$37)</f>
        <v>UISP</v>
      </c>
    </row>
    <row r="46" spans="1:7">
      <c r="A46" s="7">
        <f>(Class!$A$38)</f>
        <v>32</v>
      </c>
      <c r="B46" s="7">
        <f>(Class!$B$38)</f>
        <v>9</v>
      </c>
      <c r="C46" s="7">
        <f>(Class!$D$38)</f>
        <v>207</v>
      </c>
      <c r="D46" s="16" t="str">
        <f>(Class!$E$38)</f>
        <v>PESI SIMONE</v>
      </c>
      <c r="E46" s="7" t="str">
        <f>(Class!$F$38)</f>
        <v>M3</v>
      </c>
      <c r="F46" s="89" t="str">
        <f>(Class!$G$38)</f>
        <v>HEART ON BIKE</v>
      </c>
      <c r="G46" s="90" t="str">
        <f>(Class!$H$38)</f>
        <v>UISP</v>
      </c>
    </row>
    <row r="48" spans="1:7">
      <c r="A48" s="124" t="s">
        <v>824</v>
      </c>
      <c r="B48" s="124"/>
      <c r="C48" s="124"/>
      <c r="D48" s="124"/>
      <c r="E48" s="124"/>
      <c r="F48" s="124"/>
      <c r="G48" s="124"/>
    </row>
    <row r="49" spans="1:7">
      <c r="A49" s="7">
        <f>(Class!$A$39)</f>
        <v>8</v>
      </c>
      <c r="B49" s="7">
        <f>(Class!$B$39)</f>
        <v>1</v>
      </c>
      <c r="C49" s="7">
        <f>(Class!$D$39)</f>
        <v>305</v>
      </c>
      <c r="D49" s="16" t="str">
        <f>(Class!$E$39)</f>
        <v>MORI WALTER</v>
      </c>
      <c r="E49" s="7" t="str">
        <f>(Class!$F$39)</f>
        <v>M4</v>
      </c>
      <c r="F49" s="89" t="str">
        <f>(Class!$G$39)</f>
        <v>ONTRAINO GS</v>
      </c>
      <c r="G49" s="90" t="str">
        <f>(Class!$H$39)</f>
        <v>UISP</v>
      </c>
    </row>
    <row r="50" spans="1:7">
      <c r="A50" s="7">
        <f>(Class!$A$40)</f>
        <v>12</v>
      </c>
      <c r="B50" s="7">
        <f>(Class!$B$40)</f>
        <v>2</v>
      </c>
      <c r="C50" s="7">
        <f>(Class!$D$40)</f>
        <v>303</v>
      </c>
      <c r="D50" s="16" t="str">
        <f>(Class!$E$40)</f>
        <v>COLONNA FEDERICO</v>
      </c>
      <c r="E50" s="7" t="str">
        <f>(Class!$F$40)</f>
        <v>M4</v>
      </c>
      <c r="F50" s="89" t="str">
        <f>(Class!$G$40)</f>
        <v>ASD CICLI FALASCHI</v>
      </c>
      <c r="G50" s="90" t="str">
        <f>(Class!$H$40)</f>
        <v>UISP</v>
      </c>
    </row>
    <row r="51" spans="1:7">
      <c r="A51" s="7">
        <f>(Class!$A$41)</f>
        <v>15</v>
      </c>
      <c r="B51" s="7">
        <f>(Class!$B$41)</f>
        <v>3</v>
      </c>
      <c r="C51" s="7">
        <f>(Class!$D$41)</f>
        <v>316</v>
      </c>
      <c r="D51" s="16" t="str">
        <f>(Class!$E$41)</f>
        <v>VINCI DAVID</v>
      </c>
      <c r="E51" s="7" t="str">
        <f>(Class!$F$41)</f>
        <v>M4</v>
      </c>
      <c r="F51" s="89" t="str">
        <f>(Class!$G$41)</f>
        <v>OLIMPIA CYCLING TEAM ASD</v>
      </c>
      <c r="G51" s="90" t="str">
        <f>(Class!$H$41)</f>
        <v>ACSI</v>
      </c>
    </row>
    <row r="52" spans="1:7">
      <c r="A52" s="7">
        <f>(Class!$A$42)</f>
        <v>22</v>
      </c>
      <c r="B52" s="7">
        <f>(Class!$B$42)</f>
        <v>4</v>
      </c>
      <c r="C52" s="7">
        <f>(Class!$D$42)</f>
        <v>322</v>
      </c>
      <c r="D52" s="16" t="str">
        <f>(Class!$E$42)</f>
        <v>ROSSI MASSIMO</v>
      </c>
      <c r="E52" s="7" t="str">
        <f>(Class!$F$42)</f>
        <v>M4</v>
      </c>
      <c r="F52" s="89" t="str">
        <f>(Class!$G$42)</f>
        <v>A.C CAPANNOLESE</v>
      </c>
      <c r="G52" s="90" t="str">
        <f>(Class!$H$42)</f>
        <v>UISP</v>
      </c>
    </row>
    <row r="53" spans="1:7">
      <c r="A53" s="7">
        <f>(Class!$A$43)</f>
        <v>34</v>
      </c>
      <c r="B53" s="7">
        <f>(Class!$B$43)</f>
        <v>5</v>
      </c>
      <c r="C53" s="7">
        <f>(Class!$D$43)</f>
        <v>328</v>
      </c>
      <c r="D53" s="16" t="str">
        <f>(Class!$E$43)</f>
        <v>GORGA GIANNI</v>
      </c>
      <c r="E53" s="7" t="str">
        <f>(Class!$F$43)</f>
        <v>M4</v>
      </c>
      <c r="F53" s="89" t="str">
        <f>(Class!$G$43)</f>
        <v>AROMITALIA BASSO BIKES</v>
      </c>
      <c r="G53" s="90" t="str">
        <f>(Class!$H$43)</f>
        <v>FCI</v>
      </c>
    </row>
    <row r="55" spans="1:7">
      <c r="A55" s="124" t="s">
        <v>825</v>
      </c>
      <c r="B55" s="124"/>
      <c r="C55" s="124"/>
      <c r="D55" s="124"/>
      <c r="E55" s="124"/>
      <c r="F55" s="124"/>
      <c r="G55" s="124"/>
    </row>
    <row r="56" spans="1:7">
      <c r="A56" s="7">
        <f>(Class!$A$44)</f>
        <v>42</v>
      </c>
      <c r="B56" s="7">
        <f>(Class!$B$44)</f>
        <v>1</v>
      </c>
      <c r="C56" s="7">
        <f>(Class!$D$44)</f>
        <v>249</v>
      </c>
      <c r="D56" s="16" t="str">
        <f>(Class!$E$44)</f>
        <v>MARCHETTI STEFANO</v>
      </c>
      <c r="E56" s="7" t="str">
        <f>(Class!$F$44)</f>
        <v>M5</v>
      </c>
      <c r="F56" s="89" t="str">
        <f>(Class!$G$44)</f>
        <v>GARF.NA TEAM CICLI MORI</v>
      </c>
      <c r="G56" s="90" t="str">
        <f>(Class!$H$44)</f>
        <v>UISP</v>
      </c>
    </row>
    <row r="57" spans="1:7">
      <c r="A57" s="7">
        <f>(Class!$A$45)</f>
        <v>43</v>
      </c>
      <c r="B57" s="7">
        <f>(Class!$B$45)</f>
        <v>2</v>
      </c>
      <c r="C57" s="7">
        <f>(Class!$D$45)</f>
        <v>262</v>
      </c>
      <c r="D57" s="16" t="str">
        <f>(Class!$E$45)</f>
        <v>RIGIROZZO VINCENZO</v>
      </c>
      <c r="E57" s="7" t="str">
        <f>(Class!$F$45)</f>
        <v>M5</v>
      </c>
      <c r="F57" s="89" t="str">
        <f>(Class!$G$45)</f>
        <v>ONTRAINO GS</v>
      </c>
      <c r="G57" s="90" t="str">
        <f>(Class!$H$45)</f>
        <v>UISP</v>
      </c>
    </row>
    <row r="58" spans="1:7">
      <c r="A58" s="7">
        <f>(Class!$A$46)</f>
        <v>44</v>
      </c>
      <c r="B58" s="7">
        <f>(Class!$B$46)</f>
        <v>3</v>
      </c>
      <c r="C58" s="7">
        <f>(Class!$D$46)</f>
        <v>217</v>
      </c>
      <c r="D58" s="16" t="str">
        <f>(Class!$E$46)</f>
        <v>FERRARI LORENZO</v>
      </c>
      <c r="E58" s="7" t="str">
        <f>(Class!$F$46)</f>
        <v>M5</v>
      </c>
      <c r="F58" s="89" t="str">
        <f>(Class!$G$46)</f>
        <v>DIPA FALASCA</v>
      </c>
      <c r="G58" s="90" t="str">
        <f>(Class!$H$46)</f>
        <v>UISP</v>
      </c>
    </row>
    <row r="59" spans="1:7">
      <c r="A59" s="7">
        <f>(Class!$A$47)</f>
        <v>46</v>
      </c>
      <c r="B59" s="7">
        <f>(Class!$B$47)</f>
        <v>4</v>
      </c>
      <c r="C59" s="7">
        <f>(Class!$D$47)</f>
        <v>231</v>
      </c>
      <c r="D59" s="16" t="str">
        <f>(Class!$E$47)</f>
        <v>SALVINI ALEANDRO</v>
      </c>
      <c r="E59" s="7" t="str">
        <f>(Class!$F$47)</f>
        <v>M5</v>
      </c>
      <c r="F59" s="89" t="str">
        <f>(Class!$G$47)</f>
        <v>TBR CERTALDO</v>
      </c>
      <c r="G59" s="90" t="str">
        <f>(Class!$H$47)</f>
        <v>UISP</v>
      </c>
    </row>
    <row r="60" spans="1:7">
      <c r="A60" s="7">
        <f>(Class!$A$48)</f>
        <v>47</v>
      </c>
      <c r="B60" s="7">
        <f>(Class!$B$48)</f>
        <v>5</v>
      </c>
      <c r="C60" s="7">
        <f>(Class!$D$48)</f>
        <v>218</v>
      </c>
      <c r="D60" s="16" t="str">
        <f>(Class!$E$48)</f>
        <v>BIASCI SIMONE</v>
      </c>
      <c r="E60" s="7" t="str">
        <f>(Class!$F$48)</f>
        <v>M5</v>
      </c>
      <c r="F60" s="89" t="str">
        <f>(Class!$G$48)</f>
        <v>INKOSPORT TEAM</v>
      </c>
      <c r="G60" s="90" t="str">
        <f>(Class!$H$48)</f>
        <v>UISP</v>
      </c>
    </row>
    <row r="61" spans="1:7">
      <c r="A61" s="7">
        <f>(Class!$A$49)</f>
        <v>48</v>
      </c>
      <c r="B61" s="7">
        <f>(Class!$B$49)</f>
        <v>6</v>
      </c>
      <c r="C61" s="7">
        <f>(Class!$D$49)</f>
        <v>275</v>
      </c>
      <c r="D61" s="16" t="str">
        <f>(Class!$E$49)</f>
        <v>TARDUCCI ROBERTO</v>
      </c>
      <c r="E61" s="7" t="str">
        <f>(Class!$F$49)</f>
        <v>M5</v>
      </c>
      <c r="F61" s="89" t="str">
        <f>(Class!$G$49)</f>
        <v>INKOSPORT TEAM</v>
      </c>
      <c r="G61" s="90" t="str">
        <f>(Class!$H$49)</f>
        <v>UISP</v>
      </c>
    </row>
    <row r="62" spans="1:7">
      <c r="A62" s="7">
        <f>(Class!$A$50)</f>
        <v>49</v>
      </c>
      <c r="B62" s="7">
        <f>(Class!$B$50)</f>
        <v>7</v>
      </c>
      <c r="C62" s="7">
        <f>(Class!$D$50)</f>
        <v>215</v>
      </c>
      <c r="D62" s="16" t="str">
        <f>(Class!$E$50)</f>
        <v>MACCHIAROLI DANIELE</v>
      </c>
      <c r="E62" s="7" t="str">
        <f>(Class!$F$50)</f>
        <v>M5</v>
      </c>
      <c r="F62" s="89" t="str">
        <f>(Class!$G$50)</f>
        <v>GRUPPO SPORTIVO EMICICLI</v>
      </c>
      <c r="G62" s="90" t="str">
        <f>(Class!$H$50)</f>
        <v>UISP</v>
      </c>
    </row>
    <row r="63" spans="1:7">
      <c r="A63" s="7">
        <f>(Class!$A$51)</f>
        <v>55</v>
      </c>
      <c r="B63" s="7">
        <f>(Class!$B$51)</f>
        <v>8</v>
      </c>
      <c r="C63" s="7">
        <f>(Class!$D$51)</f>
        <v>221</v>
      </c>
      <c r="D63" s="16" t="str">
        <f>(Class!$E$51)</f>
        <v>LAMBERTI ALBERTO</v>
      </c>
      <c r="E63" s="7" t="str">
        <f>(Class!$F$51)</f>
        <v>M5</v>
      </c>
      <c r="F63" s="89" t="str">
        <f>(Class!$G$51)</f>
        <v>TEAM VALLONE CA</v>
      </c>
      <c r="G63" s="90" t="str">
        <f>(Class!$H$51)</f>
        <v>UISP</v>
      </c>
    </row>
    <row r="64" spans="1:7">
      <c r="A64" s="7">
        <f>(Class!$A$52)</f>
        <v>57</v>
      </c>
      <c r="B64" s="7">
        <f>(Class!$B$52)</f>
        <v>9</v>
      </c>
      <c r="C64" s="7">
        <f>(Class!$D$52)</f>
        <v>257</v>
      </c>
      <c r="D64" s="16" t="str">
        <f>(Class!$E$52)</f>
        <v>SISMA FULVIO</v>
      </c>
      <c r="E64" s="7" t="str">
        <f>(Class!$F$52)</f>
        <v>M5</v>
      </c>
      <c r="F64" s="89" t="str">
        <f>(Class!$G$52)</f>
        <v>ASD VIA ELISA</v>
      </c>
      <c r="G64" s="90" t="str">
        <f>(Class!$H$52)</f>
        <v>UISP</v>
      </c>
    </row>
    <row r="65" spans="1:7">
      <c r="A65" s="7">
        <f>(Class!$A$53)</f>
        <v>59</v>
      </c>
      <c r="B65" s="7">
        <f>(Class!$B$53)</f>
        <v>10</v>
      </c>
      <c r="C65" s="7">
        <f>(Class!$D$53)</f>
        <v>272</v>
      </c>
      <c r="D65" s="16" t="str">
        <f>(Class!$E$53)</f>
        <v xml:space="preserve">LUPPICCHINI ROBERTO </v>
      </c>
      <c r="E65" s="7" t="str">
        <f>(Class!$F$53)</f>
        <v>M5</v>
      </c>
      <c r="F65" s="89">
        <f>(Class!$G$53)</f>
        <v>0</v>
      </c>
      <c r="G65" s="90">
        <f>(Class!$H$53)</f>
        <v>0</v>
      </c>
    </row>
    <row r="66" spans="1:7">
      <c r="A66" s="7">
        <f>(Class!$A$54)</f>
        <v>61</v>
      </c>
      <c r="B66" s="7">
        <f>(Class!$B$54)</f>
        <v>11</v>
      </c>
      <c r="C66" s="7">
        <f>(Class!$D$54)</f>
        <v>212</v>
      </c>
      <c r="D66" s="16" t="str">
        <f>(Class!$E$54)</f>
        <v>POLI DAVIDE</v>
      </c>
      <c r="E66" s="7" t="str">
        <f>(Class!$F$54)</f>
        <v>M5</v>
      </c>
      <c r="F66" s="89" t="str">
        <f>(Class!$G$54)</f>
        <v>ASD LA BELLE EQUIPE</v>
      </c>
      <c r="G66" s="90" t="str">
        <f>(Class!$H$54)</f>
        <v>UISP</v>
      </c>
    </row>
    <row r="67" spans="1:7">
      <c r="A67" s="7">
        <f>(Class!$A$55)</f>
        <v>63</v>
      </c>
      <c r="B67" s="7">
        <f>(Class!$B$55)</f>
        <v>12</v>
      </c>
      <c r="C67" s="7">
        <f>(Class!$D$55)</f>
        <v>220</v>
      </c>
      <c r="D67" s="16" t="str">
        <f>(Class!$E$55)</f>
        <v>CRISTIANI MASSIMO</v>
      </c>
      <c r="E67" s="7" t="str">
        <f>(Class!$F$55)</f>
        <v>M5</v>
      </c>
      <c r="F67" s="89" t="str">
        <f>(Class!$G$55)</f>
        <v>A.S.D. TEAM MTB PRATO</v>
      </c>
      <c r="G67" s="90" t="str">
        <f>(Class!$H$55)</f>
        <v>UISP</v>
      </c>
    </row>
    <row r="68" spans="1:7">
      <c r="A68" s="7">
        <f>(Class!$A$56)</f>
        <v>67</v>
      </c>
      <c r="B68" s="7">
        <f>(Class!$B$56)</f>
        <v>13</v>
      </c>
      <c r="C68" s="7">
        <f>(Class!$D$56)</f>
        <v>277</v>
      </c>
      <c r="D68" s="16" t="str">
        <f>(Class!$E$56)</f>
        <v>MARINI MASSIMO</v>
      </c>
      <c r="E68" s="7" t="str">
        <f>(Class!$F$56)</f>
        <v>M5</v>
      </c>
      <c r="F68" s="89" t="str">
        <f>(Class!$G$56)</f>
        <v>POLISPORTIVA STAGGIA 53038</v>
      </c>
      <c r="G68" s="90" t="str">
        <f>(Class!$H$56)</f>
        <v>UISP</v>
      </c>
    </row>
    <row r="69" spans="1:7">
      <c r="A69" s="7">
        <f>(Class!$A$57)</f>
        <v>69</v>
      </c>
      <c r="B69" s="7">
        <f>(Class!$B$57)</f>
        <v>14</v>
      </c>
      <c r="C69" s="7">
        <f>(Class!$D$57)</f>
        <v>214</v>
      </c>
      <c r="D69" s="16" t="str">
        <f>(Class!$E$57)</f>
        <v>ZACCARIA MAURIZIO</v>
      </c>
      <c r="E69" s="7" t="str">
        <f>(Class!$F$57)</f>
        <v>M5</v>
      </c>
      <c r="F69" s="89" t="str">
        <f>(Class!$G$57)</f>
        <v>GC BG BIKE SOLIERA A.S.D.</v>
      </c>
      <c r="G69" s="90" t="str">
        <f>(Class!$H$57)</f>
        <v>UCI</v>
      </c>
    </row>
    <row r="70" spans="1:7">
      <c r="A70" s="7">
        <f>(Class!$A$58)</f>
        <v>73</v>
      </c>
      <c r="B70" s="7">
        <f>(Class!$B$58)</f>
        <v>15</v>
      </c>
      <c r="C70" s="7">
        <f>(Class!$D$58)</f>
        <v>216</v>
      </c>
      <c r="D70" s="16" t="str">
        <f>(Class!$E$58)</f>
        <v>BONAMICI GIANNI</v>
      </c>
      <c r="E70" s="7" t="str">
        <f>(Class!$F$58)</f>
        <v>M5</v>
      </c>
      <c r="F70" s="89" t="str">
        <f>(Class!$G$58)</f>
        <v>GRUPPO SPORTIVO EMICICLI</v>
      </c>
      <c r="G70" s="90" t="str">
        <f>(Class!$H$58)</f>
        <v>UISP</v>
      </c>
    </row>
    <row r="71" spans="1:7">
      <c r="A71" s="7">
        <f>(Class!$A$59)</f>
        <v>74</v>
      </c>
      <c r="B71" s="7">
        <f>(Class!$B$59)</f>
        <v>16</v>
      </c>
      <c r="C71" s="7">
        <f>(Class!$D$59)</f>
        <v>261</v>
      </c>
      <c r="D71" s="16" t="str">
        <f>(Class!$E$59)</f>
        <v>MATTEUCCI CARLO</v>
      </c>
      <c r="E71" s="7" t="str">
        <f>(Class!$F$59)</f>
        <v>M5</v>
      </c>
      <c r="F71" s="89" t="str">
        <f>(Class!$G$59)</f>
        <v>ONTRAINO GS</v>
      </c>
      <c r="G71" s="90" t="str">
        <f>(Class!$H$59)</f>
        <v>UISP</v>
      </c>
    </row>
    <row r="72" spans="1:7">
      <c r="A72" s="7">
        <f>(Class!$A$60)</f>
        <v>77</v>
      </c>
      <c r="B72" s="7">
        <f>(Class!$B$60)</f>
        <v>17</v>
      </c>
      <c r="C72" s="7">
        <f>(Class!$D$60)</f>
        <v>222</v>
      </c>
      <c r="D72" s="16" t="str">
        <f>(Class!$E$60)</f>
        <v>FORNER ALESSANDRO</v>
      </c>
      <c r="E72" s="7" t="str">
        <f>(Class!$F$60)</f>
        <v>M5</v>
      </c>
      <c r="F72" s="89" t="str">
        <f>(Class!$G$60)</f>
        <v>HEART ON BIKE</v>
      </c>
      <c r="G72" s="90" t="str">
        <f>(Class!$H$60)</f>
        <v>UISP</v>
      </c>
    </row>
    <row r="73" spans="1:7">
      <c r="A73" s="7">
        <f>(Class!$A$61)</f>
        <v>78</v>
      </c>
      <c r="B73" s="7">
        <f>(Class!$B$61)</f>
        <v>18</v>
      </c>
      <c r="C73" s="7">
        <f>(Class!$D$61)</f>
        <v>253</v>
      </c>
      <c r="D73" s="16" t="str">
        <f>(Class!$E$61)</f>
        <v>MACCIONI ENRICO</v>
      </c>
      <c r="E73" s="7" t="str">
        <f>(Class!$F$61)</f>
        <v>M5</v>
      </c>
      <c r="F73" s="89" t="str">
        <f>(Class!$G$61)</f>
        <v>ASD VIA ELISA</v>
      </c>
      <c r="G73" s="90" t="str">
        <f>(Class!$H$61)</f>
        <v>UISP</v>
      </c>
    </row>
    <row r="74" spans="1:7">
      <c r="A74" s="7">
        <f>(Class!$A$62)</f>
        <v>79</v>
      </c>
      <c r="B74" s="7">
        <f>(Class!$B$62)</f>
        <v>19</v>
      </c>
      <c r="C74" s="7">
        <f>(Class!$D$62)</f>
        <v>256</v>
      </c>
      <c r="D74" s="16" t="str">
        <f>(Class!$E$62)</f>
        <v>PARLANTI LUCIANO</v>
      </c>
      <c r="E74" s="7" t="str">
        <f>(Class!$F$62)</f>
        <v>M5</v>
      </c>
      <c r="F74" s="89" t="str">
        <f>(Class!$G$62)</f>
        <v>ASD VIA ELISA</v>
      </c>
      <c r="G74" s="90" t="str">
        <f>(Class!$H$62)</f>
        <v>UISP</v>
      </c>
    </row>
    <row r="75" spans="1:7">
      <c r="A75" s="7">
        <f>(Class!$A$63)</f>
        <v>80</v>
      </c>
      <c r="B75" s="7">
        <f>(Class!$B$63)</f>
        <v>20</v>
      </c>
      <c r="C75" s="7">
        <f>(Class!$D$63)</f>
        <v>230</v>
      </c>
      <c r="D75" s="16" t="str">
        <f>(Class!$E$63)</f>
        <v>LOMBARDI SERGIO</v>
      </c>
      <c r="E75" s="7" t="str">
        <f>(Class!$F$63)</f>
        <v>M5</v>
      </c>
      <c r="F75" s="89" t="str">
        <f>(Class!$G$63)</f>
        <v>TEAM STEFAN</v>
      </c>
      <c r="G75" s="90" t="str">
        <f>(Class!$H$63)</f>
        <v>UISP</v>
      </c>
    </row>
    <row r="76" spans="1:7">
      <c r="A76" s="7">
        <f>(Class!$A$64)</f>
        <v>81</v>
      </c>
      <c r="B76" s="7">
        <f>(Class!$B$64)</f>
        <v>21</v>
      </c>
      <c r="C76" s="7">
        <f>(Class!$D$64)</f>
        <v>242</v>
      </c>
      <c r="D76" s="16" t="str">
        <f>(Class!$E$64)</f>
        <v>GENTILI LUCA</v>
      </c>
      <c r="E76" s="7" t="str">
        <f>(Class!$F$64)</f>
        <v>M5</v>
      </c>
      <c r="F76" s="89" t="str">
        <f>(Class!$G$64)</f>
        <v>A.S.D. FREE BIKERS PEDALE FOLLONICHESE</v>
      </c>
      <c r="G76" s="90" t="str">
        <f>(Class!$H$64)</f>
        <v>UISP</v>
      </c>
    </row>
    <row r="77" spans="1:7">
      <c r="A77" s="7">
        <f>(Class!$A$65)</f>
        <v>83</v>
      </c>
      <c r="B77" s="7">
        <f>(Class!$B$65)</f>
        <v>22</v>
      </c>
      <c r="C77" s="7">
        <f>(Class!$D$65)</f>
        <v>244</v>
      </c>
      <c r="D77" s="16" t="str">
        <f>(Class!$E$65)</f>
        <v>SBRANA FEDERICO</v>
      </c>
      <c r="E77" s="7" t="str">
        <f>(Class!$F$65)</f>
        <v>M5</v>
      </c>
      <c r="F77" s="89" t="str">
        <f>(Class!$G$65)</f>
        <v>TEAM STEFAN</v>
      </c>
      <c r="G77" s="90" t="str">
        <f>(Class!$H$65)</f>
        <v>UISP</v>
      </c>
    </row>
    <row r="78" spans="1:7">
      <c r="A78" s="7">
        <f>(Class!$A$66)</f>
        <v>84</v>
      </c>
      <c r="B78" s="7">
        <f>(Class!$B$66)</f>
        <v>23</v>
      </c>
      <c r="C78" s="7">
        <f>(Class!$D$66)</f>
        <v>264</v>
      </c>
      <c r="D78" s="16" t="str">
        <f>(Class!$E$66)</f>
        <v>MARTINI MARCO</v>
      </c>
      <c r="E78" s="7" t="str">
        <f>(Class!$F$66)</f>
        <v>M5</v>
      </c>
      <c r="F78" s="89" t="str">
        <f>(Class!$G$66)</f>
        <v>VITAM-IN CYCLING TEAM ASD</v>
      </c>
      <c r="G78" s="90" t="str">
        <f>(Class!$H$66)</f>
        <v>UISP</v>
      </c>
    </row>
    <row r="80" spans="1:7">
      <c r="A80" s="124" t="s">
        <v>826</v>
      </c>
      <c r="B80" s="124"/>
      <c r="C80" s="124"/>
      <c r="D80" s="124"/>
      <c r="E80" s="124"/>
      <c r="F80" s="124"/>
      <c r="G80" s="124"/>
    </row>
    <row r="81" spans="1:7">
      <c r="A81" s="7">
        <f>(Class!$A$67)</f>
        <v>45</v>
      </c>
      <c r="B81" s="7">
        <f>(Class!$B$67)</f>
        <v>1</v>
      </c>
      <c r="C81" s="7">
        <f>(Class!$D$67)</f>
        <v>346</v>
      </c>
      <c r="D81" s="16" t="str">
        <f>(Class!$E$67)</f>
        <v>SPAMPANI ALESSANDRO</v>
      </c>
      <c r="E81" s="7" t="str">
        <f>(Class!$F$67)</f>
        <v>M6</v>
      </c>
      <c r="F81" s="89">
        <f>(Class!$G$67)</f>
        <v>0</v>
      </c>
      <c r="G81" s="90" t="str">
        <f>(Class!$H$67)</f>
        <v>ASI</v>
      </c>
    </row>
    <row r="82" spans="1:7">
      <c r="A82" s="7">
        <f>(Class!$A$68)</f>
        <v>50</v>
      </c>
      <c r="B82" s="7">
        <f>(Class!$B$68)</f>
        <v>2</v>
      </c>
      <c r="C82" s="7">
        <f>(Class!$D$68)</f>
        <v>362</v>
      </c>
      <c r="D82" s="16" t="str">
        <f>(Class!$E$68)</f>
        <v>TROSINO FRANCO</v>
      </c>
      <c r="E82" s="7" t="str">
        <f>(Class!$F$68)</f>
        <v>M6</v>
      </c>
      <c r="F82" s="89" t="str">
        <f>(Class!$G$68)</f>
        <v>GARF.NA TEAM CICLI MORI</v>
      </c>
      <c r="G82" s="90" t="str">
        <f>(Class!$H$68)</f>
        <v>UISP</v>
      </c>
    </row>
    <row r="83" spans="1:7">
      <c r="A83" s="7">
        <f>(Class!$A$69)</f>
        <v>56</v>
      </c>
      <c r="B83" s="7">
        <f>(Class!$B$69)</f>
        <v>3</v>
      </c>
      <c r="C83" s="7">
        <f>(Class!$D$69)</f>
        <v>369</v>
      </c>
      <c r="D83" s="16" t="str">
        <f>(Class!$E$69)</f>
        <v>ZOPPI MARCO</v>
      </c>
      <c r="E83" s="7" t="str">
        <f>(Class!$F$69)</f>
        <v>M6</v>
      </c>
      <c r="F83" s="89" t="str">
        <f>(Class!$G$69)</f>
        <v>ASD VIA ELISA</v>
      </c>
      <c r="G83" s="90" t="str">
        <f>(Class!$H$69)</f>
        <v>UISP</v>
      </c>
    </row>
    <row r="84" spans="1:7">
      <c r="A84" s="7">
        <f>(Class!$A$70)</f>
        <v>58</v>
      </c>
      <c r="B84" s="7">
        <f>(Class!$B$70)</f>
        <v>4</v>
      </c>
      <c r="C84" s="7">
        <f>(Class!$D$70)</f>
        <v>350</v>
      </c>
      <c r="D84" s="16" t="str">
        <f>(Class!$E$70)</f>
        <v>FORMIGLI NICOLA</v>
      </c>
      <c r="E84" s="7" t="str">
        <f>(Class!$F$70)</f>
        <v>M6</v>
      </c>
      <c r="F84" s="89" t="str">
        <f>(Class!$G$70)</f>
        <v>NEW M T BIKE TEAM 2001 ASD</v>
      </c>
      <c r="G84" s="90" t="str">
        <f>(Class!$H$70)</f>
        <v>UISP</v>
      </c>
    </row>
    <row r="85" spans="1:7">
      <c r="A85" s="7">
        <f>(Class!$A$71)</f>
        <v>62</v>
      </c>
      <c r="B85" s="7">
        <f>(Class!$B$71)</f>
        <v>5</v>
      </c>
      <c r="C85" s="7">
        <f>(Class!$D$71)</f>
        <v>367</v>
      </c>
      <c r="D85" s="16" t="str">
        <f>(Class!$E$71)</f>
        <v>PIRONE RICCARDO</v>
      </c>
      <c r="E85" s="7" t="str">
        <f>(Class!$F$71)</f>
        <v>M6</v>
      </c>
      <c r="F85" s="89" t="str">
        <f>(Class!$G$71)</f>
        <v>ASD CICLI FALASCHI</v>
      </c>
      <c r="G85" s="90" t="str">
        <f>(Class!$H$71)</f>
        <v>UISP</v>
      </c>
    </row>
    <row r="86" spans="1:7">
      <c r="A86" s="7">
        <f>(Class!$A$72)</f>
        <v>64</v>
      </c>
      <c r="B86" s="7">
        <f>(Class!$B$72)</f>
        <v>6</v>
      </c>
      <c r="C86" s="7">
        <f>(Class!$D$72)</f>
        <v>373</v>
      </c>
      <c r="D86" s="16" t="str">
        <f>(Class!$E$72)</f>
        <v>ALIBRANDO FORTUNATO</v>
      </c>
      <c r="E86" s="7" t="str">
        <f>(Class!$F$72)</f>
        <v>M6</v>
      </c>
      <c r="F86" s="89" t="str">
        <f>(Class!$G$72)</f>
        <v>GC BG BIKE SOLIERA A.S.D.</v>
      </c>
      <c r="G86" s="90" t="str">
        <f>(Class!$H$72)</f>
        <v>UCI</v>
      </c>
    </row>
    <row r="87" spans="1:7">
      <c r="A87" s="7">
        <f>(Class!$A$73)</f>
        <v>65</v>
      </c>
      <c r="B87" s="7">
        <f>(Class!$B$73)</f>
        <v>7</v>
      </c>
      <c r="C87" s="7">
        <f>(Class!$D$73)</f>
        <v>378</v>
      </c>
      <c r="D87" s="16" t="str">
        <f>(Class!$E$73)</f>
        <v>PIATTELLI ROBERTO</v>
      </c>
      <c r="E87" s="7" t="str">
        <f>(Class!$F$73)</f>
        <v>M6</v>
      </c>
      <c r="F87" s="89" t="str">
        <f>(Class!$G$73)</f>
        <v>A.S.D. CICLISTICA SENESE</v>
      </c>
      <c r="G87" s="90" t="str">
        <f>(Class!$H$73)</f>
        <v>UCI</v>
      </c>
    </row>
    <row r="88" spans="1:7">
      <c r="A88" s="7">
        <f>(Class!$A$74)</f>
        <v>66</v>
      </c>
      <c r="B88" s="7">
        <f>(Class!$B$74)</f>
        <v>8</v>
      </c>
      <c r="C88" s="7">
        <f>(Class!$D$74)</f>
        <v>340</v>
      </c>
      <c r="D88" s="16" t="str">
        <f>(Class!$E$74)</f>
        <v>ALDROVANDI FRANCESCO</v>
      </c>
      <c r="E88" s="7" t="str">
        <f>(Class!$F$74)</f>
        <v>M6</v>
      </c>
      <c r="F88" s="89">
        <f>(Class!$G$74)</f>
        <v>0</v>
      </c>
      <c r="G88" s="90" t="str">
        <f>(Class!$H$74)</f>
        <v>FCI</v>
      </c>
    </row>
    <row r="89" spans="1:7">
      <c r="A89" s="7">
        <f>(Class!$A$75)</f>
        <v>68</v>
      </c>
      <c r="B89" s="7">
        <f>(Class!$B$75)</f>
        <v>9</v>
      </c>
      <c r="C89" s="7">
        <f>(Class!$D$75)</f>
        <v>345</v>
      </c>
      <c r="D89" s="16" t="str">
        <f>(Class!$E$75)</f>
        <v>FORNARI ANDREA</v>
      </c>
      <c r="E89" s="7" t="str">
        <f>(Class!$F$75)</f>
        <v>M6</v>
      </c>
      <c r="F89" s="89">
        <f>(Class!$G$75)</f>
        <v>0</v>
      </c>
      <c r="G89" s="90" t="str">
        <f>(Class!$H$75)</f>
        <v>ACSI</v>
      </c>
    </row>
    <row r="90" spans="1:7">
      <c r="A90" s="7">
        <f>(Class!$A$76)</f>
        <v>70</v>
      </c>
      <c r="B90" s="7">
        <f>(Class!$B$76)</f>
        <v>10</v>
      </c>
      <c r="C90" s="7">
        <f>(Class!$D$76)</f>
        <v>372</v>
      </c>
      <c r="D90" s="16" t="str">
        <f>(Class!$E$76)</f>
        <v>ALLORI DAVID</v>
      </c>
      <c r="E90" s="7" t="str">
        <f>(Class!$F$76)</f>
        <v>M6</v>
      </c>
      <c r="F90" s="89" t="str">
        <f>(Class!$G$76)</f>
        <v>BIKEOFTIME ASD</v>
      </c>
      <c r="G90" s="90" t="str">
        <f>(Class!$H$76)</f>
        <v>UISP</v>
      </c>
    </row>
    <row r="91" spans="1:7">
      <c r="A91" s="7">
        <f>(Class!$A$77)</f>
        <v>71</v>
      </c>
      <c r="B91" s="7">
        <f>(Class!$B$77)</f>
        <v>11</v>
      </c>
      <c r="C91" s="7">
        <f>(Class!$D$77)</f>
        <v>375</v>
      </c>
      <c r="D91" s="16" t="str">
        <f>(Class!$E$77)</f>
        <v>MAZZONI CRISTIANO</v>
      </c>
      <c r="E91" s="7" t="str">
        <f>(Class!$F$77)</f>
        <v>M6</v>
      </c>
      <c r="F91" s="89" t="str">
        <f>(Class!$G$77)</f>
        <v>A.S.D. CICLI TADDEI</v>
      </c>
      <c r="G91" s="90" t="str">
        <f>(Class!$H$77)</f>
        <v>UCI</v>
      </c>
    </row>
    <row r="92" spans="1:7">
      <c r="A92" s="7">
        <f>(Class!$A$78)</f>
        <v>72</v>
      </c>
      <c r="B92" s="7">
        <f>(Class!$B$78)</f>
        <v>12</v>
      </c>
      <c r="C92" s="7">
        <f>(Class!$D$78)</f>
        <v>365</v>
      </c>
      <c r="D92" s="16" t="str">
        <f>(Class!$E$78)</f>
        <v>BERNI MASSIMO</v>
      </c>
      <c r="E92" s="7" t="str">
        <f>(Class!$F$78)</f>
        <v>M6</v>
      </c>
      <c r="F92" s="89" t="str">
        <f>(Class!$G$78)</f>
        <v>GARF.NA TEAM CICLI MORI</v>
      </c>
      <c r="G92" s="90" t="str">
        <f>(Class!$H$78)</f>
        <v>UISP</v>
      </c>
    </row>
    <row r="93" spans="1:7">
      <c r="A93" s="7">
        <f>(Class!$A$79)</f>
        <v>75</v>
      </c>
      <c r="B93" s="7">
        <f>(Class!$B$79)</f>
        <v>13</v>
      </c>
      <c r="C93" s="7">
        <f>(Class!$D$79)</f>
        <v>342</v>
      </c>
      <c r="D93" s="16" t="str">
        <f>(Class!$E$79)</f>
        <v>BURCHIETTI ENRICO</v>
      </c>
      <c r="E93" s="7" t="str">
        <f>(Class!$F$79)</f>
        <v>M6</v>
      </c>
      <c r="F93" s="89" t="str">
        <f>(Class!$G$79)</f>
        <v>TEAM STEFAN</v>
      </c>
      <c r="G93" s="90" t="str">
        <f>(Class!$H$79)</f>
        <v>UISP</v>
      </c>
    </row>
    <row r="94" spans="1:7">
      <c r="A94" s="7">
        <f>(Class!$A$80)</f>
        <v>76</v>
      </c>
      <c r="B94" s="7">
        <f>(Class!$B$80)</f>
        <v>14</v>
      </c>
      <c r="C94" s="7">
        <f>(Class!$D$80)</f>
        <v>347</v>
      </c>
      <c r="D94" s="16" t="str">
        <f>(Class!$E$80)</f>
        <v>GUARINI GABRIELE</v>
      </c>
      <c r="E94" s="7" t="str">
        <f>(Class!$F$80)</f>
        <v>M6</v>
      </c>
      <c r="F94" s="89" t="str">
        <f>(Class!$G$80)</f>
        <v>A.S.D. PEDALE BIANCAZZURRO</v>
      </c>
      <c r="G94" s="90" t="str">
        <f>(Class!$H$80)</f>
        <v>UISP</v>
      </c>
    </row>
    <row r="95" spans="1:7">
      <c r="A95" s="7">
        <f>(Class!$A$81)</f>
        <v>82</v>
      </c>
      <c r="B95" s="7">
        <f>(Class!$B$81)</f>
        <v>15</v>
      </c>
      <c r="C95" s="7">
        <f>(Class!$D$81)</f>
        <v>360</v>
      </c>
      <c r="D95" s="16" t="str">
        <f>(Class!$E$81)</f>
        <v>ROSSETTI CLAUDIO</v>
      </c>
      <c r="E95" s="7" t="str">
        <f>(Class!$F$81)</f>
        <v>M6</v>
      </c>
      <c r="F95" s="89" t="str">
        <f>(Class!$G$81)</f>
        <v>ONTRAINO GS</v>
      </c>
      <c r="G95" s="90" t="str">
        <f>(Class!$H$81)</f>
        <v>UISP</v>
      </c>
    </row>
    <row r="96" spans="1:7">
      <c r="A96" s="7">
        <f>(Class!$A$82)</f>
        <v>86</v>
      </c>
      <c r="B96" s="7">
        <f>(Class!$B$82)</f>
        <v>16</v>
      </c>
      <c r="C96" s="7">
        <f>(Class!$D$82)</f>
        <v>371</v>
      </c>
      <c r="D96" s="16" t="str">
        <f>(Class!$E$82)</f>
        <v>BELLUCCI MARSILIO</v>
      </c>
      <c r="E96" s="7" t="str">
        <f>(Class!$F$82)</f>
        <v>M6</v>
      </c>
      <c r="F96" s="89" t="str">
        <f>(Class!$G$82)</f>
        <v>RACING TEAM FANELLI</v>
      </c>
      <c r="G96" s="90" t="str">
        <f>(Class!$H$82)</f>
        <v>UCI</v>
      </c>
    </row>
    <row r="98" spans="1:7">
      <c r="A98" s="124" t="s">
        <v>827</v>
      </c>
      <c r="B98" s="124"/>
      <c r="C98" s="124"/>
      <c r="D98" s="124"/>
      <c r="E98" s="124"/>
      <c r="F98" s="124"/>
      <c r="G98" s="124"/>
    </row>
    <row r="99" spans="1:7">
      <c r="A99" s="7">
        <f>(Class!$A$83)</f>
        <v>51</v>
      </c>
      <c r="B99" s="7">
        <f>(Class!$B$83)</f>
        <v>1</v>
      </c>
      <c r="C99" s="7">
        <f>(Class!$D$83)</f>
        <v>402</v>
      </c>
      <c r="D99" s="16" t="str">
        <f>(Class!$E$83)</f>
        <v>CASAGRANDE ADRIANO</v>
      </c>
      <c r="E99" s="7" t="str">
        <f>(Class!$F$83)</f>
        <v>M7-M8</v>
      </c>
      <c r="F99" s="89" t="str">
        <f>(Class!$G$83)</f>
        <v>TEAM STEFAN</v>
      </c>
      <c r="G99" s="90" t="str">
        <f>(Class!$H$83)</f>
        <v>UISP</v>
      </c>
    </row>
    <row r="100" spans="1:7">
      <c r="A100" s="7">
        <f>(Class!$A$84)</f>
        <v>52</v>
      </c>
      <c r="B100" s="7">
        <f>(Class!$B$84)</f>
        <v>2</v>
      </c>
      <c r="C100" s="7">
        <f>(Class!$D$84)</f>
        <v>404</v>
      </c>
      <c r="D100" s="16" t="str">
        <f>(Class!$E$84)</f>
        <v>BENSI FRANCO</v>
      </c>
      <c r="E100" s="7" t="str">
        <f>(Class!$F$84)</f>
        <v>M7-M8</v>
      </c>
      <c r="F100" s="89" t="str">
        <f>(Class!$G$84)</f>
        <v>TEAM STEFAN</v>
      </c>
      <c r="G100" s="90" t="str">
        <f>(Class!$H$84)</f>
        <v>UISP</v>
      </c>
    </row>
    <row r="101" spans="1:7">
      <c r="A101" s="7">
        <f>(Class!$A$85)</f>
        <v>53</v>
      </c>
      <c r="B101" s="7">
        <f>(Class!$B$85)</f>
        <v>3</v>
      </c>
      <c r="C101" s="7">
        <f>(Class!$D$85)</f>
        <v>412</v>
      </c>
      <c r="D101" s="16" t="str">
        <f>(Class!$E$85)</f>
        <v>BARSOTTI ALBERTO</v>
      </c>
      <c r="E101" s="7" t="str">
        <f>(Class!$F$85)</f>
        <v>M7-M8</v>
      </c>
      <c r="F101" s="89" t="str">
        <f>(Class!$G$85)</f>
        <v>CICLI PUCCINELLI</v>
      </c>
      <c r="G101" s="90" t="str">
        <f>(Class!$H$85)</f>
        <v>UISP</v>
      </c>
    </row>
    <row r="102" spans="1:7">
      <c r="A102" s="7">
        <f>(Class!$A$86)</f>
        <v>54</v>
      </c>
      <c r="B102" s="7">
        <f>(Class!$B$86)</f>
        <v>4</v>
      </c>
      <c r="C102" s="7">
        <f>(Class!$D$86)</f>
        <v>411</v>
      </c>
      <c r="D102" s="16" t="str">
        <f>(Class!$E$86)</f>
        <v>SOTTILI MASSIMO</v>
      </c>
      <c r="E102" s="7" t="str">
        <f>(Class!$F$86)</f>
        <v>M7-M8</v>
      </c>
      <c r="F102" s="89" t="str">
        <f>(Class!$G$86)</f>
        <v>ANGOLO DEL PIRATA A.S.D.</v>
      </c>
      <c r="G102" s="90" t="str">
        <f>(Class!$H$86)</f>
        <v>UISP</v>
      </c>
    </row>
    <row r="103" spans="1:7">
      <c r="A103" s="7">
        <f>(Class!$A$87)</f>
        <v>60</v>
      </c>
      <c r="B103" s="7">
        <f>(Class!$B$87)</f>
        <v>5</v>
      </c>
      <c r="C103" s="7">
        <f>(Class!$D$87)</f>
        <v>416</v>
      </c>
      <c r="D103" s="16" t="str">
        <f>(Class!$E$87)</f>
        <v>PANCONI ANDREA</v>
      </c>
      <c r="E103" s="7" t="str">
        <f>(Class!$F$87)</f>
        <v>M7-M8</v>
      </c>
      <c r="F103" s="89" t="str">
        <f>(Class!$G$87)</f>
        <v>AGLIANA CICLISMO U.S.D.</v>
      </c>
      <c r="G103" s="90" t="str">
        <f>(Class!$H$87)</f>
        <v>UISP</v>
      </c>
    </row>
    <row r="104" spans="1:7">
      <c r="A104" s="7">
        <f>(Class!$A$88)</f>
        <v>87</v>
      </c>
      <c r="B104" s="7">
        <f>(Class!$B$88)</f>
        <v>6</v>
      </c>
      <c r="C104" s="7">
        <f>(Class!$D$88)</f>
        <v>407</v>
      </c>
      <c r="D104" s="16" t="str">
        <f>(Class!$E$88)</f>
        <v>IACOPONI GIANLUCA</v>
      </c>
      <c r="E104" s="7" t="str">
        <f>(Class!$F$88)</f>
        <v>M7-M8</v>
      </c>
      <c r="F104" s="89" t="str">
        <f>(Class!$G$88)</f>
        <v>ASD SPORTING CLUB ROSIGNANO M.MO</v>
      </c>
      <c r="G104" s="90" t="str">
        <f>(Class!$H$88)</f>
        <v>UISP</v>
      </c>
    </row>
    <row r="105" spans="1:7">
      <c r="A105" s="7">
        <f>(Class!$A$89)</f>
        <v>88</v>
      </c>
      <c r="B105" s="7">
        <f>(Class!$B$89)</f>
        <v>7</v>
      </c>
      <c r="C105" s="7">
        <f>(Class!$D$89)</f>
        <v>410</v>
      </c>
      <c r="D105" s="16" t="str">
        <f>(Class!$E$89)</f>
        <v>LENZI ALESSANDRO</v>
      </c>
      <c r="E105" s="7" t="str">
        <f>(Class!$F$89)</f>
        <v>M7-M8</v>
      </c>
      <c r="F105" s="89" t="str">
        <f>(Class!$G$89)</f>
        <v>NEW M T BIKE TEAM 2001 ASD</v>
      </c>
      <c r="G105" s="90" t="str">
        <f>(Class!$H$89)</f>
        <v>UISP</v>
      </c>
    </row>
    <row r="107" spans="1:7">
      <c r="A107" s="124" t="s">
        <v>828</v>
      </c>
      <c r="B107" s="124"/>
      <c r="C107" s="124"/>
      <c r="D107" s="124"/>
      <c r="E107" s="124"/>
      <c r="F107" s="124"/>
      <c r="G107" s="124"/>
    </row>
    <row r="108" spans="1:7">
      <c r="A108" s="7">
        <f>(Class!$A$90)</f>
        <v>85</v>
      </c>
      <c r="B108" s="7">
        <f>(Class!$B$90)</f>
        <v>1</v>
      </c>
      <c r="C108" s="7">
        <f>(Class!$D$90)</f>
        <v>451</v>
      </c>
      <c r="D108" s="16" t="str">
        <f>(Class!$E$90)</f>
        <v>VLASOVA NADEZDA</v>
      </c>
      <c r="E108" s="7" t="str">
        <f>(Class!$F$90)</f>
        <v>W</v>
      </c>
      <c r="F108" s="89" t="str">
        <f>(Class!$G$90)</f>
        <v>HEART ON BIKE</v>
      </c>
      <c r="G108" s="90" t="str">
        <f>(Class!$H$90)</f>
        <v>UISP</v>
      </c>
    </row>
    <row r="110" spans="1:7">
      <c r="B110" s="50" t="s">
        <v>45</v>
      </c>
    </row>
    <row r="111" spans="1:7">
      <c r="B111" s="50" t="s">
        <v>44</v>
      </c>
    </row>
  </sheetData>
  <mergeCells count="9">
    <mergeCell ref="A107:G107"/>
    <mergeCell ref="A4:G4"/>
    <mergeCell ref="A6:G6"/>
    <mergeCell ref="A24:G24"/>
    <mergeCell ref="A37:G37"/>
    <mergeCell ref="A48:G48"/>
    <mergeCell ref="A55:G55"/>
    <mergeCell ref="A80:G80"/>
    <mergeCell ref="A98:G98"/>
  </mergeCells>
  <phoneticPr fontId="0" type="noConversion"/>
  <printOptions horizontalCentered="1" gridLines="1"/>
  <pageMargins left="0" right="0" top="0" bottom="0" header="0" footer="0"/>
  <pageSetup paperSize="9" scale="99" fitToHeight="3" orientation="portrait" verticalDpi="4294967294" r:id="rId1"/>
  <headerFooter alignWithMargins="0"/>
  <drawing r:id="rId2"/>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7</vt:i4>
      </vt:variant>
    </vt:vector>
  </HeadingPairs>
  <TitlesOfParts>
    <vt:vector size="19" baseType="lpstr">
      <vt:lpstr>Atleti</vt:lpstr>
      <vt:lpstr>Società</vt:lpstr>
      <vt:lpstr>Categorie</vt:lpstr>
      <vt:lpstr>Arrivi</vt:lpstr>
      <vt:lpstr>Class</vt:lpstr>
      <vt:lpstr>Cl Soc</vt:lpstr>
      <vt:lpstr>Configur</vt:lpstr>
      <vt:lpstr>Stampa 1 prova</vt:lpstr>
      <vt:lpstr>Foglio1</vt:lpstr>
      <vt:lpstr>Stampa 2</vt:lpstr>
      <vt:lpstr>Stampa 3</vt:lpstr>
      <vt:lpstr>Stampa 4</vt:lpstr>
      <vt:lpstr>Atleti!Database</vt:lpstr>
      <vt:lpstr>Categorie!Database</vt:lpstr>
      <vt:lpstr>Class!Titoli_stampa</vt:lpstr>
      <vt:lpstr>'Stampa 1 prova'!Titoli_stampa</vt:lpstr>
      <vt:lpstr>'Stampa 2'!Titoli_stampa</vt:lpstr>
      <vt:lpstr>'Stampa 3'!Titoli_stampa</vt:lpstr>
      <vt:lpstr>'Stampa 4'!Titoli_stampa</vt:lpstr>
    </vt:vector>
  </TitlesOfParts>
  <Company>Menci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ciclismo</cp:lastModifiedBy>
  <cp:lastPrinted>2021-05-30T10:02:37Z</cp:lastPrinted>
  <dcterms:created xsi:type="dcterms:W3CDTF">1997-05-24T11:04:52Z</dcterms:created>
  <dcterms:modified xsi:type="dcterms:W3CDTF">2021-06-05T16:48:07Z</dcterms:modified>
</cp:coreProperties>
</file>