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hidePivotFieldList="1"/>
  <bookViews>
    <workbookView xWindow="0" yWindow="300" windowWidth="15480" windowHeight="7890" tabRatio="806"/>
  </bookViews>
  <sheets>
    <sheet name="Classifica Individuale" sheetId="60" r:id="rId1"/>
    <sheet name="Class. Società per Cat." sheetId="63" r:id="rId2"/>
    <sheet name="Classifica di Società" sheetId="61" r:id="rId3"/>
    <sheet name="Classifica di Soc. Numerose" sheetId="62" r:id="rId4"/>
  </sheets>
  <definedNames>
    <definedName name="_Categorie" localSheetId="3">#REF!</definedName>
    <definedName name="_Categorie">#REF!</definedName>
    <definedName name="_DeterminaCategorie" localSheetId="3">#REF!</definedName>
    <definedName name="_DeterminaCategorie">#REF!</definedName>
    <definedName name="_xlnm._FilterDatabase" localSheetId="1" hidden="1">'Class. Società per Cat.'!$A$14:$D$219</definedName>
    <definedName name="_xlnm._FilterDatabase" localSheetId="3" hidden="1">'Classifica di Soc. Numerose'!$A$12:$J$56</definedName>
    <definedName name="_xlnm._FilterDatabase" localSheetId="2" hidden="1">'Classifica di Società'!$A$13:$R$53</definedName>
    <definedName name="_xlnm._FilterDatabase" localSheetId="0" hidden="1">'Classifica Individuale'!$A$388:$AMK$417</definedName>
  </definedNames>
  <calcPr calcId="125725"/>
</workbook>
</file>

<file path=xl/calcChain.xml><?xml version="1.0" encoding="utf-8"?>
<calcChain xmlns="http://schemas.openxmlformats.org/spreadsheetml/2006/main">
  <c r="R54" i="61"/>
  <c r="E53"/>
  <c r="I53"/>
  <c r="R53"/>
  <c r="L272" i="60"/>
  <c r="M272" s="1"/>
  <c r="N272" s="1"/>
  <c r="P272" s="1"/>
  <c r="O14" i="61"/>
  <c r="O20"/>
  <c r="O19"/>
  <c r="O17"/>
  <c r="O21"/>
  <c r="O16"/>
  <c r="O36"/>
  <c r="O18"/>
  <c r="O15"/>
  <c r="P415" i="60"/>
  <c r="N415"/>
  <c r="M415"/>
  <c r="L415"/>
  <c r="Q216" i="63"/>
  <c r="O209"/>
  <c r="O210"/>
  <c r="O192"/>
  <c r="L382" i="60"/>
  <c r="M382" s="1"/>
  <c r="N382" s="1"/>
  <c r="P382" s="1"/>
  <c r="L362"/>
  <c r="M362" s="1"/>
  <c r="N362" s="1"/>
  <c r="P362" s="1"/>
  <c r="L364"/>
  <c r="M364" s="1"/>
  <c r="N364" s="1"/>
  <c r="P364" s="1"/>
  <c r="L366"/>
  <c r="M366" s="1"/>
  <c r="N366" s="1"/>
  <c r="P366" s="1"/>
  <c r="O170" i="63"/>
  <c r="O169"/>
  <c r="Q163"/>
  <c r="Q162"/>
  <c r="O155"/>
  <c r="O149"/>
  <c r="O148"/>
  <c r="O150"/>
  <c r="O147"/>
  <c r="L322" i="60"/>
  <c r="M322" s="1"/>
  <c r="N322" s="1"/>
  <c r="P322" s="1"/>
  <c r="L323"/>
  <c r="M323" s="1"/>
  <c r="N323" s="1"/>
  <c r="P323" s="1"/>
  <c r="Q141" i="63"/>
  <c r="O122"/>
  <c r="O123"/>
  <c r="O129"/>
  <c r="O124"/>
  <c r="L201" i="60"/>
  <c r="M201" s="1"/>
  <c r="N201" s="1"/>
  <c r="L273"/>
  <c r="M273" s="1"/>
  <c r="N273" s="1"/>
  <c r="P273" s="1"/>
  <c r="O104" i="63"/>
  <c r="O103"/>
  <c r="L226" i="60"/>
  <c r="M226" s="1"/>
  <c r="N226" s="1"/>
  <c r="P226" s="1"/>
  <c r="L225"/>
  <c r="M225" s="1"/>
  <c r="N225" s="1"/>
  <c r="P225" s="1"/>
  <c r="Q97" i="63"/>
  <c r="O83"/>
  <c r="O85"/>
  <c r="O84"/>
  <c r="O88"/>
  <c r="L180" i="60"/>
  <c r="M180" s="1"/>
  <c r="N180" s="1"/>
  <c r="P180" s="1"/>
  <c r="Q77" i="63"/>
  <c r="O60"/>
  <c r="O62"/>
  <c r="O59"/>
  <c r="L141" i="60"/>
  <c r="M141" s="1"/>
  <c r="N141" s="1"/>
  <c r="P141" s="1"/>
  <c r="O35" i="63"/>
  <c r="O37"/>
  <c r="O36"/>
  <c r="L96" i="60"/>
  <c r="M96" s="1"/>
  <c r="N96" s="1"/>
  <c r="P96" s="1"/>
  <c r="L49"/>
  <c r="M49" s="1"/>
  <c r="N49" s="1"/>
  <c r="P49" s="1"/>
  <c r="Q29" i="63"/>
  <c r="O16"/>
  <c r="O17"/>
  <c r="O15"/>
  <c r="L50" i="60"/>
  <c r="M50" s="1"/>
  <c r="N50" s="1"/>
  <c r="P50" s="1"/>
  <c r="R56" i="61" l="1"/>
  <c r="R55"/>
  <c r="M14"/>
  <c r="M20"/>
  <c r="M19"/>
  <c r="M17"/>
  <c r="M16"/>
  <c r="M24"/>
  <c r="M40"/>
  <c r="M18"/>
  <c r="M15"/>
  <c r="M22"/>
  <c r="J43" i="62"/>
  <c r="M206" i="63"/>
  <c r="M205"/>
  <c r="M207"/>
  <c r="L407" i="60"/>
  <c r="M407" s="1"/>
  <c r="N407" s="1"/>
  <c r="P407" s="1"/>
  <c r="L406"/>
  <c r="M406" s="1"/>
  <c r="N406" s="1"/>
  <c r="P406" s="1"/>
  <c r="L404"/>
  <c r="M404" s="1"/>
  <c r="N404" s="1"/>
  <c r="P404" s="1"/>
  <c r="Q199" i="63"/>
  <c r="L377" i="60"/>
  <c r="M377" s="1"/>
  <c r="N377" s="1"/>
  <c r="P377" s="1"/>
  <c r="M196" i="63"/>
  <c r="L383" i="60"/>
  <c r="M383" s="1"/>
  <c r="N383" s="1"/>
  <c r="P383" s="1"/>
  <c r="Q187" i="63"/>
  <c r="Q186"/>
  <c r="M168"/>
  <c r="M176"/>
  <c r="M170"/>
  <c r="M169"/>
  <c r="M172"/>
  <c r="L363" i="60"/>
  <c r="M363" s="1"/>
  <c r="N363" s="1"/>
  <c r="P363" s="1"/>
  <c r="L343"/>
  <c r="M343" s="1"/>
  <c r="N343" s="1"/>
  <c r="P343" s="1"/>
  <c r="L356"/>
  <c r="M356" s="1"/>
  <c r="N356" s="1"/>
  <c r="P356" s="1"/>
  <c r="L355"/>
  <c r="M355" s="1"/>
  <c r="N355" s="1"/>
  <c r="P355" s="1"/>
  <c r="M151" i="63"/>
  <c r="M152"/>
  <c r="M148"/>
  <c r="M147"/>
  <c r="L296" i="60"/>
  <c r="M296" s="1"/>
  <c r="N296" s="1"/>
  <c r="P296" s="1"/>
  <c r="L324"/>
  <c r="M324" s="1"/>
  <c r="N324" s="1"/>
  <c r="P324" s="1"/>
  <c r="M83" i="63"/>
  <c r="M122"/>
  <c r="M124"/>
  <c r="M123"/>
  <c r="M125"/>
  <c r="L259" i="60"/>
  <c r="M259" s="1"/>
  <c r="N259" s="1"/>
  <c r="P259" s="1"/>
  <c r="L266"/>
  <c r="M266" s="1"/>
  <c r="N266" s="1"/>
  <c r="P266" s="1"/>
  <c r="M105" i="63"/>
  <c r="L212" i="60"/>
  <c r="M212" s="1"/>
  <c r="N212" s="1"/>
  <c r="P212" s="1"/>
  <c r="Q116" i="63"/>
  <c r="M104"/>
  <c r="M103"/>
  <c r="L216" i="60"/>
  <c r="M216" s="1"/>
  <c r="N216" s="1"/>
  <c r="P216" s="1"/>
  <c r="M86" i="63"/>
  <c r="M84"/>
  <c r="Q98"/>
  <c r="M88"/>
  <c r="M93"/>
  <c r="L183" i="60"/>
  <c r="M183" s="1"/>
  <c r="N183" s="1"/>
  <c r="P183" s="1"/>
  <c r="L182"/>
  <c r="M182" s="1"/>
  <c r="N182" s="1"/>
  <c r="P182" s="1"/>
  <c r="L178"/>
  <c r="M178" s="1"/>
  <c r="N178" s="1"/>
  <c r="P178" s="1"/>
  <c r="L181"/>
  <c r="M181" s="1"/>
  <c r="N181" s="1"/>
  <c r="P181" s="1"/>
  <c r="L177" l="1"/>
  <c r="M177" s="1"/>
  <c r="N177" s="1"/>
  <c r="P177" s="1"/>
  <c r="L176"/>
  <c r="M176" s="1"/>
  <c r="N176" s="1"/>
  <c r="P176" s="1"/>
  <c r="L171"/>
  <c r="M171" s="1"/>
  <c r="N171" s="1"/>
  <c r="P171" s="1"/>
  <c r="L169"/>
  <c r="M169" s="1"/>
  <c r="N169" s="1"/>
  <c r="P169" s="1"/>
  <c r="Q53" i="63"/>
  <c r="M35"/>
  <c r="M40"/>
  <c r="M36"/>
  <c r="M38"/>
  <c r="L90" i="60"/>
  <c r="M90" s="1"/>
  <c r="N90" s="1"/>
  <c r="P90" s="1"/>
  <c r="L86"/>
  <c r="M86" s="1"/>
  <c r="N86" s="1"/>
  <c r="P86" s="1"/>
  <c r="L84"/>
  <c r="M84" s="1"/>
  <c r="N84" s="1"/>
  <c r="P84" s="1"/>
  <c r="M60" i="63"/>
  <c r="M59"/>
  <c r="M61"/>
  <c r="L142" i="60"/>
  <c r="M142" s="1"/>
  <c r="N142" s="1"/>
  <c r="P142" s="1"/>
  <c r="L136"/>
  <c r="M136" s="1"/>
  <c r="N136" s="1"/>
  <c r="P136" s="1"/>
  <c r="Q30" i="63"/>
  <c r="M15"/>
  <c r="M16"/>
  <c r="M23"/>
  <c r="L27" i="60"/>
  <c r="M27" s="1"/>
  <c r="N27" s="1"/>
  <c r="P27" s="1"/>
  <c r="L32" l="1"/>
  <c r="M32" s="1"/>
  <c r="N32" s="1"/>
  <c r="P32" s="1"/>
  <c r="L46"/>
  <c r="M46" s="1"/>
  <c r="N46" s="1"/>
  <c r="P46" s="1"/>
  <c r="L44"/>
  <c r="M44" s="1"/>
  <c r="N44" s="1"/>
  <c r="P44" s="1"/>
  <c r="L42"/>
  <c r="M42" s="1"/>
  <c r="N42" s="1"/>
  <c r="P42" s="1"/>
  <c r="L39"/>
  <c r="M39" s="1"/>
  <c r="N39" s="1"/>
  <c r="P39" s="1"/>
  <c r="R40" i="61"/>
  <c r="R52"/>
  <c r="R36"/>
  <c r="R51"/>
  <c r="R48"/>
  <c r="R50"/>
  <c r="R49"/>
  <c r="R47"/>
  <c r="R46"/>
  <c r="R45"/>
  <c r="R44"/>
  <c r="R43"/>
  <c r="R41"/>
  <c r="R42"/>
  <c r="R39"/>
  <c r="R38"/>
  <c r="R37"/>
  <c r="R35"/>
  <c r="R33"/>
  <c r="R34"/>
  <c r="R32"/>
  <c r="R24"/>
  <c r="R20"/>
  <c r="R31"/>
  <c r="R29"/>
  <c r="R30"/>
  <c r="R22"/>
  <c r="R19"/>
  <c r="R28"/>
  <c r="R27"/>
  <c r="R26"/>
  <c r="R25"/>
  <c r="R23"/>
  <c r="R21"/>
  <c r="R18"/>
  <c r="R17"/>
  <c r="R16"/>
  <c r="R15"/>
  <c r="R14"/>
  <c r="J52" i="62" l="1"/>
  <c r="J38"/>
  <c r="K14" i="61"/>
  <c r="K43"/>
  <c r="K27"/>
  <c r="K17"/>
  <c r="K39"/>
  <c r="K16"/>
  <c r="K18"/>
  <c r="K25"/>
  <c r="K15"/>
  <c r="L184" i="60"/>
  <c r="M184" s="1"/>
  <c r="N184" s="1"/>
  <c r="P184" s="1"/>
  <c r="K213" i="63"/>
  <c r="K205"/>
  <c r="K211"/>
  <c r="L416" i="60"/>
  <c r="M416" s="1"/>
  <c r="N416" s="1"/>
  <c r="P416" s="1"/>
  <c r="K192" i="63"/>
  <c r="K168"/>
  <c r="K170"/>
  <c r="K169"/>
  <c r="K173"/>
  <c r="K159"/>
  <c r="K161"/>
  <c r="K148"/>
  <c r="K150"/>
  <c r="K154"/>
  <c r="K147"/>
  <c r="L302" i="60"/>
  <c r="M302" s="1"/>
  <c r="N302" s="1"/>
  <c r="P302" s="1"/>
  <c r="L294"/>
  <c r="M294" s="1"/>
  <c r="N294" s="1"/>
  <c r="P294" s="1"/>
  <c r="L309"/>
  <c r="M309" s="1"/>
  <c r="N309" s="1"/>
  <c r="P309" s="1"/>
  <c r="K122" i="63"/>
  <c r="K134"/>
  <c r="K123"/>
  <c r="K133"/>
  <c r="P201" i="60"/>
  <c r="K104" i="63"/>
  <c r="K113"/>
  <c r="K106"/>
  <c r="K103"/>
  <c r="L206" i="60"/>
  <c r="M206" s="1"/>
  <c r="N206" s="1"/>
  <c r="P206" s="1"/>
  <c r="K87" i="63" l="1"/>
  <c r="K85"/>
  <c r="K84"/>
  <c r="L157" i="60"/>
  <c r="M157" s="1"/>
  <c r="N157" s="1"/>
  <c r="P157" s="1"/>
  <c r="K60" i="63" l="1"/>
  <c r="K68"/>
  <c r="K75"/>
  <c r="K62"/>
  <c r="K64"/>
  <c r="K59"/>
  <c r="L139" i="60"/>
  <c r="M139" s="1"/>
  <c r="N139" s="1"/>
  <c r="P139" s="1"/>
  <c r="L137"/>
  <c r="M137" s="1"/>
  <c r="N137" s="1"/>
  <c r="P137" s="1"/>
  <c r="L119"/>
  <c r="M119" s="1"/>
  <c r="N119" s="1"/>
  <c r="P119" s="1"/>
  <c r="L135"/>
  <c r="M135" s="1"/>
  <c r="N135" s="1"/>
  <c r="P135" s="1"/>
  <c r="L134"/>
  <c r="M134" s="1"/>
  <c r="N134" s="1"/>
  <c r="P134" s="1"/>
  <c r="K35" i="63"/>
  <c r="K43"/>
  <c r="K37"/>
  <c r="K36"/>
  <c r="L76" i="60" l="1"/>
  <c r="M76" s="1"/>
  <c r="N76" s="1"/>
  <c r="P76" s="1"/>
  <c r="L89"/>
  <c r="M89" s="1"/>
  <c r="N89" s="1"/>
  <c r="P89" s="1"/>
  <c r="L83"/>
  <c r="M83" s="1"/>
  <c r="N83" s="1"/>
  <c r="P83" s="1"/>
  <c r="Q23" i="63"/>
  <c r="K15"/>
  <c r="K17"/>
  <c r="K26"/>
  <c r="K18"/>
  <c r="L24" i="60"/>
  <c r="M24" s="1"/>
  <c r="N24" s="1"/>
  <c r="P24" s="1"/>
  <c r="L36"/>
  <c r="M36" s="1"/>
  <c r="N36" s="1"/>
  <c r="P36" s="1"/>
  <c r="L21"/>
  <c r="M21" s="1"/>
  <c r="N21" s="1"/>
  <c r="P21" s="1"/>
  <c r="J51" i="62" l="1"/>
  <c r="J44"/>
  <c r="Q213" i="63"/>
  <c r="Q211"/>
  <c r="Q159"/>
  <c r="Q161"/>
  <c r="Q134"/>
  <c r="Q133"/>
  <c r="Q113"/>
  <c r="E96"/>
  <c r="Q96"/>
  <c r="Q68"/>
  <c r="Q75"/>
  <c r="Q62"/>
  <c r="Q43"/>
  <c r="Q17"/>
  <c r="Q26"/>
  <c r="L403" i="60"/>
  <c r="M403" s="1"/>
  <c r="N403" s="1"/>
  <c r="P403" s="1"/>
  <c r="L402"/>
  <c r="M402" s="1"/>
  <c r="N402" s="1"/>
  <c r="P402" s="1"/>
  <c r="L400"/>
  <c r="M400" s="1"/>
  <c r="N400" s="1"/>
  <c r="P400" s="1"/>
  <c r="L353"/>
  <c r="M353" s="1"/>
  <c r="N353" s="1"/>
  <c r="P353" s="1"/>
  <c r="L350"/>
  <c r="M350" s="1"/>
  <c r="N350" s="1"/>
  <c r="P350" s="1"/>
  <c r="L306"/>
  <c r="M306" s="1"/>
  <c r="N306" s="1"/>
  <c r="P306" s="1"/>
  <c r="L298"/>
  <c r="M298" s="1"/>
  <c r="N298" s="1"/>
  <c r="P298" s="1"/>
  <c r="L288"/>
  <c r="M288" s="1"/>
  <c r="N288" s="1"/>
  <c r="P288" s="1"/>
  <c r="L254"/>
  <c r="M254" s="1"/>
  <c r="N254" s="1"/>
  <c r="P254" s="1"/>
  <c r="L252"/>
  <c r="M252" s="1"/>
  <c r="N252" s="1"/>
  <c r="P252" s="1"/>
  <c r="L209"/>
  <c r="M209" s="1"/>
  <c r="N209" s="1"/>
  <c r="P209" s="1"/>
  <c r="L205"/>
  <c r="M205" s="1"/>
  <c r="N205" s="1"/>
  <c r="P205" s="1"/>
  <c r="L200"/>
  <c r="M200" s="1"/>
  <c r="N200" s="1"/>
  <c r="P200" s="1"/>
  <c r="L164"/>
  <c r="M164" s="1"/>
  <c r="N164" s="1"/>
  <c r="P164" s="1"/>
  <c r="L115"/>
  <c r="M115" s="1"/>
  <c r="N115" s="1"/>
  <c r="P115" s="1"/>
  <c r="L127"/>
  <c r="M127" s="1"/>
  <c r="N127" s="1"/>
  <c r="P127" s="1"/>
  <c r="L125"/>
  <c r="M125" s="1"/>
  <c r="N125" s="1"/>
  <c r="P125" s="1"/>
  <c r="L78"/>
  <c r="M78" s="1"/>
  <c r="N78" s="1"/>
  <c r="P78" s="1"/>
  <c r="L75"/>
  <c r="M75" s="1"/>
  <c r="N75" s="1"/>
  <c r="P75" s="1"/>
  <c r="L60"/>
  <c r="M60" s="1"/>
  <c r="N60" s="1"/>
  <c r="P60" s="1"/>
  <c r="L31"/>
  <c r="M31" s="1"/>
  <c r="N31" s="1"/>
  <c r="P31" s="1"/>
  <c r="L28"/>
  <c r="M28" s="1"/>
  <c r="N28" s="1"/>
  <c r="P28" s="1"/>
  <c r="L22"/>
  <c r="M22" s="1"/>
  <c r="N22" s="1"/>
  <c r="P22" s="1"/>
  <c r="I48" i="61"/>
  <c r="I14"/>
  <c r="I20"/>
  <c r="I26"/>
  <c r="I37"/>
  <c r="I19"/>
  <c r="I17"/>
  <c r="I21"/>
  <c r="I16"/>
  <c r="I36"/>
  <c r="I41"/>
  <c r="I31"/>
  <c r="I24"/>
  <c r="I29"/>
  <c r="I18"/>
  <c r="I52"/>
  <c r="I25"/>
  <c r="I35"/>
  <c r="I15"/>
  <c r="I33"/>
  <c r="I30"/>
  <c r="I32"/>
  <c r="I28"/>
  <c r="I23"/>
  <c r="Q218" i="63"/>
  <c r="Q217"/>
  <c r="I206"/>
  <c r="I209"/>
  <c r="I205"/>
  <c r="I207"/>
  <c r="I210"/>
  <c r="I208"/>
  <c r="I215"/>
  <c r="I214"/>
  <c r="I193"/>
  <c r="I195"/>
  <c r="I198"/>
  <c r="Q176" l="1"/>
  <c r="I168"/>
  <c r="I185"/>
  <c r="I184"/>
  <c r="I170"/>
  <c r="I171"/>
  <c r="I169"/>
  <c r="I173"/>
  <c r="I183"/>
  <c r="I181"/>
  <c r="I151"/>
  <c r="I155"/>
  <c r="I156"/>
  <c r="I149"/>
  <c r="I148"/>
  <c r="I152"/>
  <c r="I150"/>
  <c r="I154"/>
  <c r="I153"/>
  <c r="I147"/>
  <c r="I157"/>
  <c r="I158"/>
  <c r="I130"/>
  <c r="I122"/>
  <c r="I124"/>
  <c r="I126"/>
  <c r="I123"/>
  <c r="I140"/>
  <c r="I139"/>
  <c r="I132"/>
  <c r="I128"/>
  <c r="Q117"/>
  <c r="I112"/>
  <c r="I104"/>
  <c r="I107"/>
  <c r="I114"/>
  <c r="I110"/>
  <c r="I115"/>
  <c r="I106"/>
  <c r="I103"/>
  <c r="I83"/>
  <c r="I86"/>
  <c r="I85"/>
  <c r="I84"/>
  <c r="I89"/>
  <c r="I92"/>
  <c r="Q78"/>
  <c r="I60"/>
  <c r="I65"/>
  <c r="I67"/>
  <c r="I74"/>
  <c r="E29" i="61"/>
  <c r="I66" i="63"/>
  <c r="E66"/>
  <c r="I76"/>
  <c r="I64"/>
  <c r="I59"/>
  <c r="I63"/>
  <c r="I71"/>
  <c r="E52"/>
  <c r="Q52"/>
  <c r="I35"/>
  <c r="I40"/>
  <c r="I37"/>
  <c r="I48"/>
  <c r="I36"/>
  <c r="I45"/>
  <c r="I39"/>
  <c r="I15"/>
  <c r="I16"/>
  <c r="I27"/>
  <c r="I21"/>
  <c r="I18"/>
  <c r="I19"/>
  <c r="I25"/>
  <c r="L405" i="60"/>
  <c r="M405" s="1"/>
  <c r="N405" s="1"/>
  <c r="P405" s="1"/>
  <c r="L414"/>
  <c r="M414" s="1"/>
  <c r="N414" s="1"/>
  <c r="P414" s="1"/>
  <c r="L413"/>
  <c r="M413" s="1"/>
  <c r="N413" s="1"/>
  <c r="P413" s="1"/>
  <c r="L412"/>
  <c r="M412" s="1"/>
  <c r="N412" s="1"/>
  <c r="P412" s="1"/>
  <c r="L376"/>
  <c r="M376" s="1"/>
  <c r="N376" s="1"/>
  <c r="P376" s="1"/>
  <c r="L308"/>
  <c r="M308" s="1"/>
  <c r="N308" s="1"/>
  <c r="P308" s="1"/>
  <c r="L321"/>
  <c r="M321" s="1"/>
  <c r="N321" s="1"/>
  <c r="P321" s="1"/>
  <c r="L320"/>
  <c r="M320" s="1"/>
  <c r="N320" s="1"/>
  <c r="P320" s="1"/>
  <c r="L319"/>
  <c r="M319" s="1"/>
  <c r="N319" s="1"/>
  <c r="P319" s="1"/>
  <c r="L318"/>
  <c r="M318" s="1"/>
  <c r="N318" s="1"/>
  <c r="P318" s="1"/>
  <c r="L365" l="1"/>
  <c r="M365" s="1"/>
  <c r="N365" s="1"/>
  <c r="P365" s="1"/>
  <c r="L361"/>
  <c r="M361" s="1"/>
  <c r="N361" s="1"/>
  <c r="P361" s="1"/>
  <c r="L359"/>
  <c r="M359" s="1"/>
  <c r="N359" s="1"/>
  <c r="P359" s="1"/>
  <c r="L358"/>
  <c r="M358" s="1"/>
  <c r="N358" s="1"/>
  <c r="P358" s="1"/>
  <c r="L357"/>
  <c r="M357" s="1"/>
  <c r="N357" s="1"/>
  <c r="P357" s="1"/>
  <c r="L224"/>
  <c r="M224" s="1"/>
  <c r="N224" s="1"/>
  <c r="P224" s="1"/>
  <c r="L223"/>
  <c r="M223" s="1"/>
  <c r="N223" s="1"/>
  <c r="P223" s="1"/>
  <c r="L222"/>
  <c r="M222" s="1"/>
  <c r="N222" s="1"/>
  <c r="P222" s="1"/>
  <c r="L221"/>
  <c r="M221" s="1"/>
  <c r="N221" s="1"/>
  <c r="P221" s="1"/>
  <c r="L174"/>
  <c r="M174" s="1"/>
  <c r="N174" s="1"/>
  <c r="P174" s="1"/>
  <c r="L155"/>
  <c r="M155" s="1"/>
  <c r="N155" s="1"/>
  <c r="P155" s="1"/>
  <c r="L97" l="1"/>
  <c r="M97" s="1"/>
  <c r="N97" s="1"/>
  <c r="P97" s="1"/>
  <c r="L80"/>
  <c r="M80" s="1"/>
  <c r="N80" s="1"/>
  <c r="P80" s="1"/>
  <c r="L95"/>
  <c r="M95" s="1"/>
  <c r="N95" s="1"/>
  <c r="P95" s="1"/>
  <c r="L93"/>
  <c r="M93" s="1"/>
  <c r="N93" s="1"/>
  <c r="P93" s="1"/>
  <c r="L65"/>
  <c r="M65" s="1"/>
  <c r="N65" s="1"/>
  <c r="P65" s="1"/>
  <c r="L88"/>
  <c r="M88" s="1"/>
  <c r="N88" s="1"/>
  <c r="P88" s="1"/>
  <c r="L63"/>
  <c r="M63" s="1"/>
  <c r="N63" s="1"/>
  <c r="P63" s="1"/>
  <c r="L35"/>
  <c r="M35" s="1"/>
  <c r="N35" s="1"/>
  <c r="P35" s="1"/>
  <c r="L38"/>
  <c r="M38" s="1"/>
  <c r="N38" s="1"/>
  <c r="P38" s="1"/>
  <c r="L48"/>
  <c r="M48" s="1"/>
  <c r="N48" s="1"/>
  <c r="P48" s="1"/>
  <c r="L47"/>
  <c r="M47" s="1"/>
  <c r="N47" s="1"/>
  <c r="P47" s="1"/>
  <c r="L45" l="1"/>
  <c r="M45" s="1"/>
  <c r="N45" s="1"/>
  <c r="P45" s="1"/>
  <c r="L43"/>
  <c r="M43" s="1"/>
  <c r="N43" s="1"/>
  <c r="P43" s="1"/>
  <c r="L41"/>
  <c r="M41" s="1"/>
  <c r="N41" s="1"/>
  <c r="P41" s="1"/>
  <c r="L20"/>
  <c r="M20" s="1"/>
  <c r="N20" s="1"/>
  <c r="P20" s="1"/>
  <c r="L34"/>
  <c r="M34" s="1"/>
  <c r="N34" s="1"/>
  <c r="P34" s="1"/>
  <c r="L30"/>
  <c r="M30" s="1"/>
  <c r="N30" s="1"/>
  <c r="P30" s="1"/>
  <c r="J31" i="62" l="1"/>
  <c r="J23"/>
  <c r="J22"/>
  <c r="Q210" i="63"/>
  <c r="Q215"/>
  <c r="Q214"/>
  <c r="Q195"/>
  <c r="Q198"/>
  <c r="Q173"/>
  <c r="Q183"/>
  <c r="Q181"/>
  <c r="Q150"/>
  <c r="Q154"/>
  <c r="Q158"/>
  <c r="Q140"/>
  <c r="Q139"/>
  <c r="Q132"/>
  <c r="Q114"/>
  <c r="Q115"/>
  <c r="Q106"/>
  <c r="Q92"/>
  <c r="Q74"/>
  <c r="Q66"/>
  <c r="Q76"/>
  <c r="Q64"/>
  <c r="Q71"/>
  <c r="Q40"/>
  <c r="Q48"/>
  <c r="Q45"/>
  <c r="Q27"/>
  <c r="Q21"/>
  <c r="Q18"/>
  <c r="Q25"/>
  <c r="L342" i="60"/>
  <c r="M342" s="1"/>
  <c r="N342" s="1"/>
  <c r="P342" s="1"/>
  <c r="L410"/>
  <c r="M410" s="1"/>
  <c r="N410" s="1"/>
  <c r="P410" s="1"/>
  <c r="L409"/>
  <c r="M409" s="1"/>
  <c r="N409" s="1"/>
  <c r="P409" s="1"/>
  <c r="L408"/>
  <c r="M408" s="1"/>
  <c r="N408" s="1"/>
  <c r="P408" s="1"/>
  <c r="L394"/>
  <c r="M394" s="1"/>
  <c r="N394" s="1"/>
  <c r="P394" s="1"/>
  <c r="L396"/>
  <c r="M396" s="1"/>
  <c r="N396" s="1"/>
  <c r="P396" s="1"/>
  <c r="L395"/>
  <c r="M395" s="1"/>
  <c r="N395" s="1"/>
  <c r="P395" s="1"/>
  <c r="L392"/>
  <c r="M392" s="1"/>
  <c r="N392" s="1"/>
  <c r="P392" s="1"/>
  <c r="L399"/>
  <c r="M399" s="1"/>
  <c r="N399" s="1"/>
  <c r="P399" s="1"/>
  <c r="L398"/>
  <c r="M398" s="1"/>
  <c r="N398" s="1"/>
  <c r="P398" s="1"/>
  <c r="L380"/>
  <c r="M380" s="1"/>
  <c r="N380" s="1"/>
  <c r="P380" s="1"/>
  <c r="L379"/>
  <c r="M379" s="1"/>
  <c r="N379" s="1"/>
  <c r="P379" s="1"/>
  <c r="L378"/>
  <c r="M378" s="1"/>
  <c r="N378" s="1"/>
  <c r="P378" s="1"/>
  <c r="L360"/>
  <c r="M360" s="1"/>
  <c r="N360" s="1"/>
  <c r="P360" s="1"/>
  <c r="L338"/>
  <c r="M338" s="1"/>
  <c r="N338" s="1"/>
  <c r="P338" s="1"/>
  <c r="L354"/>
  <c r="M354" s="1"/>
  <c r="N354" s="1"/>
  <c r="P354" s="1"/>
  <c r="L334"/>
  <c r="M334" s="1"/>
  <c r="N334" s="1"/>
  <c r="P334" s="1"/>
  <c r="L336"/>
  <c r="M336" s="1"/>
  <c r="N336" s="1"/>
  <c r="P336" s="1"/>
  <c r="L352"/>
  <c r="M352" s="1"/>
  <c r="N352" s="1"/>
  <c r="P352" s="1"/>
  <c r="L349"/>
  <c r="M349" s="1"/>
  <c r="N349" s="1"/>
  <c r="P349" s="1"/>
  <c r="L346"/>
  <c r="M346" s="1"/>
  <c r="N346" s="1"/>
  <c r="P346" s="1"/>
  <c r="L297"/>
  <c r="M297" s="1"/>
  <c r="N297" s="1"/>
  <c r="P297" s="1"/>
  <c r="L316"/>
  <c r="M316" s="1"/>
  <c r="N316" s="1"/>
  <c r="P316" s="1"/>
  <c r="L315"/>
  <c r="M315" s="1"/>
  <c r="N315" s="1"/>
  <c r="P315" s="1"/>
  <c r="L314"/>
  <c r="M314" s="1"/>
  <c r="N314" s="1"/>
  <c r="P314" s="1"/>
  <c r="L313"/>
  <c r="M313" s="1"/>
  <c r="N313" s="1"/>
  <c r="P313" s="1"/>
  <c r="L312"/>
  <c r="M312" s="1"/>
  <c r="N312" s="1"/>
  <c r="P312" s="1"/>
  <c r="L310"/>
  <c r="M310" s="1"/>
  <c r="N310" s="1"/>
  <c r="P310" s="1"/>
  <c r="L291"/>
  <c r="M291" s="1"/>
  <c r="N291" s="1"/>
  <c r="P291" s="1"/>
  <c r="L305"/>
  <c r="M305" s="1"/>
  <c r="N305" s="1"/>
  <c r="P305" s="1"/>
  <c r="L301"/>
  <c r="M301" s="1"/>
  <c r="N301" s="1"/>
  <c r="P301" s="1"/>
  <c r="L289"/>
  <c r="M289" s="1"/>
  <c r="N289" s="1"/>
  <c r="P289" s="1"/>
  <c r="L287"/>
  <c r="M287" s="1"/>
  <c r="N287" s="1"/>
  <c r="P287" s="1"/>
  <c r="L271"/>
  <c r="M271" s="1"/>
  <c r="N271" s="1"/>
  <c r="P271" s="1"/>
  <c r="L270"/>
  <c r="M270" s="1"/>
  <c r="N270" s="1"/>
  <c r="P270" s="1"/>
  <c r="L249"/>
  <c r="M249" s="1"/>
  <c r="N249" s="1"/>
  <c r="P249" s="1"/>
  <c r="L243"/>
  <c r="M243" s="1"/>
  <c r="N243" s="1"/>
  <c r="P243" s="1"/>
  <c r="L268"/>
  <c r="M268" s="1"/>
  <c r="N268" s="1"/>
  <c r="P268" s="1"/>
  <c r="L265"/>
  <c r="M265" s="1"/>
  <c r="N265" s="1"/>
  <c r="P265" s="1"/>
  <c r="L251"/>
  <c r="M251" s="1"/>
  <c r="N251" s="1"/>
  <c r="P251" s="1"/>
  <c r="L220"/>
  <c r="M220" s="1"/>
  <c r="N220" s="1"/>
  <c r="P220" s="1"/>
  <c r="L219"/>
  <c r="M219" s="1"/>
  <c r="N219" s="1"/>
  <c r="P219" s="1"/>
  <c r="L218"/>
  <c r="M218" s="1"/>
  <c r="N218" s="1"/>
  <c r="P218" s="1"/>
  <c r="L217"/>
  <c r="M217" s="1"/>
  <c r="N217" s="1"/>
  <c r="P217" s="1"/>
  <c r="L198"/>
  <c r="M198" s="1"/>
  <c r="N198" s="1"/>
  <c r="P198" s="1"/>
  <c r="L215"/>
  <c r="M215" s="1"/>
  <c r="N215" s="1"/>
  <c r="P215" s="1"/>
  <c r="L214"/>
  <c r="M214" s="1"/>
  <c r="N214" s="1"/>
  <c r="P214" s="1"/>
  <c r="L208"/>
  <c r="M208" s="1"/>
  <c r="N208" s="1"/>
  <c r="P208" s="1"/>
  <c r="L204"/>
  <c r="M204" s="1"/>
  <c r="N204" s="1"/>
  <c r="P204" s="1"/>
  <c r="L160"/>
  <c r="M160" s="1"/>
  <c r="N160" s="1"/>
  <c r="P160" s="1"/>
  <c r="L179"/>
  <c r="M179" s="1"/>
  <c r="N179" s="1"/>
  <c r="P179" s="1"/>
  <c r="L175"/>
  <c r="M175" s="1"/>
  <c r="N175" s="1"/>
  <c r="P175" s="1"/>
  <c r="L172"/>
  <c r="M172" s="1"/>
  <c r="N172" s="1"/>
  <c r="P172" s="1"/>
  <c r="L170"/>
  <c r="M170" s="1"/>
  <c r="N170" s="1"/>
  <c r="P170" s="1"/>
  <c r="L168"/>
  <c r="M168" s="1"/>
  <c r="N168" s="1"/>
  <c r="P168" s="1"/>
  <c r="L131"/>
  <c r="M131" s="1"/>
  <c r="N131" s="1"/>
  <c r="P131" s="1"/>
  <c r="L113"/>
  <c r="M113" s="1"/>
  <c r="N113" s="1"/>
  <c r="P113" s="1"/>
  <c r="L140"/>
  <c r="M140" s="1"/>
  <c r="N140" s="1"/>
  <c r="P140" s="1"/>
  <c r="L133"/>
  <c r="M133" s="1"/>
  <c r="N133" s="1"/>
  <c r="P133" s="1"/>
  <c r="L116"/>
  <c r="M116" s="1"/>
  <c r="N116" s="1"/>
  <c r="P116" s="1"/>
  <c r="L130"/>
  <c r="M130" s="1"/>
  <c r="N130" s="1"/>
  <c r="P130" s="1"/>
  <c r="L124"/>
  <c r="M124" s="1"/>
  <c r="N124" s="1"/>
  <c r="P124" s="1"/>
  <c r="L110"/>
  <c r="M110" s="1"/>
  <c r="N110" s="1"/>
  <c r="P110" s="1"/>
  <c r="E28" i="61" l="1"/>
  <c r="E39" i="63"/>
  <c r="L70" i="60"/>
  <c r="M70" s="1"/>
  <c r="N70" s="1"/>
  <c r="P70" s="1"/>
  <c r="L68"/>
  <c r="M68" s="1"/>
  <c r="N68" s="1"/>
  <c r="P68" s="1"/>
  <c r="L64"/>
  <c r="M64" s="1"/>
  <c r="N64" s="1"/>
  <c r="P64" s="1"/>
  <c r="L26"/>
  <c r="M26" s="1"/>
  <c r="N26" s="1"/>
  <c r="P26" s="1"/>
  <c r="Q196" i="63"/>
  <c r="L381" i="60"/>
  <c r="M381" s="1"/>
  <c r="N381" s="1"/>
  <c r="P381" s="1"/>
  <c r="G14" i="61" l="1"/>
  <c r="G19"/>
  <c r="G17"/>
  <c r="G16"/>
  <c r="G24"/>
  <c r="G18"/>
  <c r="G15"/>
  <c r="G22"/>
  <c r="Q209" i="63" l="1"/>
  <c r="G206"/>
  <c r="G205"/>
  <c r="G207"/>
  <c r="G212"/>
  <c r="L411" i="60"/>
  <c r="M411" s="1"/>
  <c r="N411" s="1"/>
  <c r="P411" s="1"/>
  <c r="Q185" i="63"/>
  <c r="Q184"/>
  <c r="G168"/>
  <c r="G169"/>
  <c r="G172"/>
  <c r="L339" i="60"/>
  <c r="M339" s="1"/>
  <c r="N339" s="1"/>
  <c r="P339" s="1"/>
  <c r="Q155" i="63"/>
  <c r="G151"/>
  <c r="G148"/>
  <c r="G152"/>
  <c r="G147"/>
  <c r="L311" i="60"/>
  <c r="M311" s="1"/>
  <c r="N311" s="1"/>
  <c r="P311" s="1"/>
  <c r="L317"/>
  <c r="M317" s="1"/>
  <c r="N317" s="1"/>
  <c r="P317" s="1"/>
  <c r="G122" i="63"/>
  <c r="G124"/>
  <c r="G123"/>
  <c r="G125"/>
  <c r="L256" i="60"/>
  <c r="M256" s="1"/>
  <c r="N256" s="1"/>
  <c r="P256" s="1"/>
  <c r="L260"/>
  <c r="M260" s="1"/>
  <c r="N260" s="1"/>
  <c r="P260" s="1"/>
  <c r="Q112" i="63"/>
  <c r="G104"/>
  <c r="G103"/>
  <c r="G105"/>
  <c r="L213" i="60"/>
  <c r="M213" s="1"/>
  <c r="N213" s="1"/>
  <c r="P213" s="1"/>
  <c r="Q93" i="63"/>
  <c r="G83"/>
  <c r="G86"/>
  <c r="G85"/>
  <c r="G84"/>
  <c r="L156" i="60"/>
  <c r="M156" s="1"/>
  <c r="N156" s="1"/>
  <c r="P156" s="1"/>
  <c r="G60" i="63"/>
  <c r="G59"/>
  <c r="G61"/>
  <c r="L114" i="60"/>
  <c r="M114" s="1"/>
  <c r="N114" s="1"/>
  <c r="P114" s="1"/>
  <c r="Q39" i="63"/>
  <c r="G35"/>
  <c r="G37"/>
  <c r="G36"/>
  <c r="G38"/>
  <c r="G15"/>
  <c r="G16"/>
  <c r="E26" i="61" l="1"/>
  <c r="E178" i="63"/>
  <c r="E180"/>
  <c r="E182"/>
  <c r="E168"/>
  <c r="C168"/>
  <c r="C170"/>
  <c r="C179"/>
  <c r="E89"/>
  <c r="E95"/>
  <c r="E94"/>
  <c r="L337" i="60"/>
  <c r="M337" s="1"/>
  <c r="N337" s="1"/>
  <c r="P337" s="1"/>
  <c r="L333"/>
  <c r="M333" s="1"/>
  <c r="N333" s="1"/>
  <c r="P333" s="1"/>
  <c r="L331"/>
  <c r="M331" s="1"/>
  <c r="N331" s="1"/>
  <c r="P331" s="1"/>
  <c r="L332"/>
  <c r="M332" s="1"/>
  <c r="N332" s="1"/>
  <c r="P332" s="1"/>
  <c r="L351"/>
  <c r="M351" s="1"/>
  <c r="N351" s="1"/>
  <c r="P351" s="1"/>
  <c r="L348"/>
  <c r="M348" s="1"/>
  <c r="N348" s="1"/>
  <c r="P348" s="1"/>
  <c r="L347"/>
  <c r="M347" s="1"/>
  <c r="N347" s="1"/>
  <c r="P347" s="1"/>
  <c r="L345"/>
  <c r="M345" s="1"/>
  <c r="N345" s="1"/>
  <c r="P345" s="1"/>
  <c r="E83" i="63"/>
  <c r="L151" i="60"/>
  <c r="M151" s="1"/>
  <c r="N151" s="1"/>
  <c r="P151" s="1"/>
  <c r="L154"/>
  <c r="M154" s="1"/>
  <c r="N154" s="1"/>
  <c r="P154" s="1"/>
  <c r="L158"/>
  <c r="M158" s="1"/>
  <c r="N158" s="1"/>
  <c r="P158" s="1"/>
  <c r="L152"/>
  <c r="M152" s="1"/>
  <c r="N152" s="1"/>
  <c r="P152" s="1"/>
  <c r="L173"/>
  <c r="M173" s="1"/>
  <c r="N173" s="1"/>
  <c r="P173" s="1"/>
  <c r="L159"/>
  <c r="M159" s="1"/>
  <c r="N159" s="1"/>
  <c r="P159" s="1"/>
  <c r="L167"/>
  <c r="M167" s="1"/>
  <c r="N167" s="1"/>
  <c r="P167" s="1"/>
  <c r="L166"/>
  <c r="M166" s="1"/>
  <c r="N166" s="1"/>
  <c r="P166" s="1"/>
  <c r="L165"/>
  <c r="M165" s="1"/>
  <c r="N165" s="1"/>
  <c r="P165" s="1"/>
  <c r="C16" i="61" l="1"/>
  <c r="Q200" i="63"/>
  <c r="C192"/>
  <c r="E44" i="61"/>
  <c r="E14"/>
  <c r="E37"/>
  <c r="E19"/>
  <c r="E17"/>
  <c r="E47"/>
  <c r="E31"/>
  <c r="E46"/>
  <c r="E21"/>
  <c r="E49"/>
  <c r="E18"/>
  <c r="E51"/>
  <c r="E50"/>
  <c r="E38"/>
  <c r="E35"/>
  <c r="E15"/>
  <c r="E30"/>
  <c r="E23"/>
  <c r="E22"/>
  <c r="E205" i="63"/>
  <c r="E208"/>
  <c r="Q192"/>
  <c r="E193"/>
  <c r="E194"/>
  <c r="E171"/>
  <c r="E169"/>
  <c r="Q152"/>
  <c r="E156"/>
  <c r="E149"/>
  <c r="E160"/>
  <c r="E153"/>
  <c r="E147"/>
  <c r="E157"/>
  <c r="Q124"/>
  <c r="Q123"/>
  <c r="E130"/>
  <c r="E122"/>
  <c r="E137"/>
  <c r="E135"/>
  <c r="E127"/>
  <c r="E128"/>
  <c r="E125"/>
  <c r="Q105"/>
  <c r="E109"/>
  <c r="E104"/>
  <c r="E107"/>
  <c r="E110"/>
  <c r="E111"/>
  <c r="E103"/>
  <c r="Q85"/>
  <c r="E84"/>
  <c r="E90"/>
  <c r="Q61"/>
  <c r="E60"/>
  <c r="E65"/>
  <c r="E67"/>
  <c r="E70"/>
  <c r="E73"/>
  <c r="E59"/>
  <c r="Q37"/>
  <c r="Q38"/>
  <c r="E49"/>
  <c r="E35"/>
  <c r="E46"/>
  <c r="E47"/>
  <c r="E50"/>
  <c r="E51"/>
  <c r="E36"/>
  <c r="E42"/>
  <c r="E19" l="1"/>
  <c r="E24"/>
  <c r="E15"/>
  <c r="E28"/>
  <c r="E16"/>
  <c r="E22"/>
  <c r="L372" i="60"/>
  <c r="M372" s="1"/>
  <c r="N372" s="1"/>
  <c r="P372" s="1"/>
  <c r="L282"/>
  <c r="M282" s="1"/>
  <c r="N282" s="1"/>
  <c r="P282" s="1"/>
  <c r="L239"/>
  <c r="M239" s="1"/>
  <c r="N239" s="1"/>
  <c r="P239" s="1"/>
  <c r="L196"/>
  <c r="M196" s="1"/>
  <c r="N196" s="1"/>
  <c r="P196" s="1"/>
  <c r="L112"/>
  <c r="M112" s="1"/>
  <c r="N112" s="1"/>
  <c r="P112" s="1"/>
  <c r="L121"/>
  <c r="M121" s="1"/>
  <c r="N121" s="1"/>
  <c r="P121" s="1"/>
  <c r="L61"/>
  <c r="M61" s="1"/>
  <c r="N61" s="1"/>
  <c r="P61" s="1"/>
  <c r="L19"/>
  <c r="M19" s="1"/>
  <c r="N19" s="1"/>
  <c r="P19" s="1"/>
  <c r="C14" i="61" l="1"/>
  <c r="C20"/>
  <c r="C27"/>
  <c r="C17"/>
  <c r="C45"/>
  <c r="C21"/>
  <c r="C42"/>
  <c r="C34"/>
  <c r="C15"/>
  <c r="C33"/>
  <c r="C28"/>
  <c r="C23" l="1"/>
  <c r="C205" i="63"/>
  <c r="C194"/>
  <c r="C197"/>
  <c r="C177"/>
  <c r="C175"/>
  <c r="C174"/>
  <c r="C149"/>
  <c r="C147"/>
  <c r="C148"/>
  <c r="Q128"/>
  <c r="Q125"/>
  <c r="C129"/>
  <c r="C136"/>
  <c r="C138"/>
  <c r="C131"/>
  <c r="C127"/>
  <c r="C122"/>
  <c r="C126"/>
  <c r="C108"/>
  <c r="C104"/>
  <c r="C103"/>
  <c r="C91"/>
  <c r="C87"/>
  <c r="C83"/>
  <c r="C72"/>
  <c r="C63"/>
  <c r="C69"/>
  <c r="C60"/>
  <c r="C59"/>
  <c r="C36"/>
  <c r="C44"/>
  <c r="C35"/>
  <c r="C41"/>
  <c r="C20"/>
  <c r="C15"/>
  <c r="I55" i="62" l="1"/>
  <c r="H55"/>
  <c r="G55"/>
  <c r="Q206" i="63"/>
  <c r="Q207"/>
  <c r="Q212"/>
  <c r="Q208"/>
  <c r="Q205"/>
  <c r="Q201"/>
  <c r="Q193"/>
  <c r="Q194"/>
  <c r="Q197"/>
  <c r="Q188"/>
  <c r="Q172"/>
  <c r="Q178"/>
  <c r="Q180"/>
  <c r="Q171"/>
  <c r="Q169"/>
  <c r="Q182"/>
  <c r="Q170"/>
  <c r="Q179"/>
  <c r="Q177"/>
  <c r="Q175"/>
  <c r="Q174"/>
  <c r="Q168"/>
  <c r="Q164"/>
  <c r="Q151"/>
  <c r="Q156"/>
  <c r="Q160"/>
  <c r="Q153"/>
  <c r="Q157"/>
  <c r="Q149"/>
  <c r="Q147"/>
  <c r="Q148"/>
  <c r="Q143"/>
  <c r="Q142"/>
  <c r="Q130"/>
  <c r="Q137"/>
  <c r="Q135"/>
  <c r="Q129"/>
  <c r="Q136"/>
  <c r="Q138"/>
  <c r="Q131"/>
  <c r="Q127"/>
  <c r="Q122"/>
  <c r="Q126"/>
  <c r="Q118"/>
  <c r="Q109"/>
  <c r="Q107"/>
  <c r="Q110"/>
  <c r="Q111"/>
  <c r="Q108"/>
  <c r="Q104"/>
  <c r="Q103"/>
  <c r="Q99"/>
  <c r="Q88"/>
  <c r="Q86"/>
  <c r="Q94"/>
  <c r="Q84"/>
  <c r="Q90"/>
  <c r="Q95"/>
  <c r="Q89"/>
  <c r="Q91"/>
  <c r="Q87"/>
  <c r="Q83"/>
  <c r="Q79"/>
  <c r="Q65"/>
  <c r="Q67"/>
  <c r="Q70"/>
  <c r="Q73"/>
  <c r="Q72"/>
  <c r="Q63"/>
  <c r="Q69"/>
  <c r="Q60"/>
  <c r="Q59"/>
  <c r="Q55"/>
  <c r="Q54"/>
  <c r="Q49"/>
  <c r="Q46"/>
  <c r="Q47"/>
  <c r="Q50"/>
  <c r="Q51"/>
  <c r="Q42"/>
  <c r="Q36"/>
  <c r="Q44"/>
  <c r="Q35"/>
  <c r="Q41"/>
  <c r="Q31"/>
  <c r="Q19"/>
  <c r="Q24"/>
  <c r="Q28"/>
  <c r="Q16"/>
  <c r="Q22"/>
  <c r="Q20"/>
  <c r="Q15"/>
  <c r="L417" i="60"/>
  <c r="M417" s="1"/>
  <c r="N417" s="1"/>
  <c r="P417" s="1"/>
  <c r="L391"/>
  <c r="M391" s="1"/>
  <c r="N391" s="1"/>
  <c r="P391" s="1"/>
  <c r="L401"/>
  <c r="M401" s="1"/>
  <c r="N401" s="1"/>
  <c r="P401" s="1"/>
  <c r="L393"/>
  <c r="M393" s="1"/>
  <c r="N393" s="1"/>
  <c r="P393" s="1"/>
  <c r="L397"/>
  <c r="M397" s="1"/>
  <c r="N397" s="1"/>
  <c r="P397" s="1"/>
  <c r="L390"/>
  <c r="M390" s="1"/>
  <c r="N390" s="1"/>
  <c r="P390" s="1"/>
  <c r="L389"/>
  <c r="M389" s="1"/>
  <c r="N389" s="1"/>
  <c r="P389" s="1"/>
  <c r="L384"/>
  <c r="M384" s="1"/>
  <c r="N384" s="1"/>
  <c r="P384" s="1"/>
  <c r="L374"/>
  <c r="M374" s="1"/>
  <c r="N374" s="1"/>
  <c r="P374" s="1"/>
  <c r="L371"/>
  <c r="M371" s="1"/>
  <c r="N371" s="1"/>
  <c r="P371" s="1"/>
  <c r="L373"/>
  <c r="M373" s="1"/>
  <c r="N373" s="1"/>
  <c r="P373" s="1"/>
  <c r="L375"/>
  <c r="M375" s="1"/>
  <c r="N375" s="1"/>
  <c r="P375" s="1"/>
  <c r="L340"/>
  <c r="M340" s="1"/>
  <c r="N340" s="1"/>
  <c r="P340" s="1"/>
  <c r="L335"/>
  <c r="M335" s="1"/>
  <c r="N335" s="1"/>
  <c r="P335" s="1"/>
  <c r="L344"/>
  <c r="M344" s="1"/>
  <c r="N344" s="1"/>
  <c r="P344" s="1"/>
  <c r="L341"/>
  <c r="M341" s="1"/>
  <c r="N341" s="1"/>
  <c r="P341" s="1"/>
  <c r="L330"/>
  <c r="M330" s="1"/>
  <c r="N330" s="1"/>
  <c r="P330" s="1"/>
  <c r="L329"/>
  <c r="M329" s="1"/>
  <c r="N329" s="1"/>
  <c r="P329" s="1"/>
  <c r="L293"/>
  <c r="M293" s="1"/>
  <c r="N293" s="1"/>
  <c r="P293" s="1"/>
  <c r="L304"/>
  <c r="M304" s="1"/>
  <c r="N304" s="1"/>
  <c r="P304" s="1"/>
  <c r="L300"/>
  <c r="M300" s="1"/>
  <c r="N300" s="1"/>
  <c r="P300" s="1"/>
  <c r="L284"/>
  <c r="M284" s="1"/>
  <c r="N284" s="1"/>
  <c r="P284" s="1"/>
  <c r="L290"/>
  <c r="M290" s="1"/>
  <c r="N290" s="1"/>
  <c r="P290" s="1"/>
  <c r="L307"/>
  <c r="M307" s="1"/>
  <c r="N307" s="1"/>
  <c r="P307" s="1"/>
  <c r="L303"/>
  <c r="M303" s="1"/>
  <c r="N303" s="1"/>
  <c r="P303" s="1"/>
  <c r="L299"/>
  <c r="M299" s="1"/>
  <c r="N299" s="1"/>
  <c r="P299" s="1"/>
  <c r="L295"/>
  <c r="M295" s="1"/>
  <c r="N295" s="1"/>
  <c r="P295" s="1"/>
  <c r="L292"/>
  <c r="M292" s="1"/>
  <c r="N292" s="1"/>
  <c r="P292" s="1"/>
  <c r="L283"/>
  <c r="M283" s="1"/>
  <c r="N283" s="1"/>
  <c r="P283" s="1"/>
  <c r="L286"/>
  <c r="M286" s="1"/>
  <c r="N286" s="1"/>
  <c r="P286" s="1"/>
  <c r="L285"/>
  <c r="M285" s="1"/>
  <c r="N285" s="1"/>
  <c r="P285" s="1"/>
  <c r="L280"/>
  <c r="M280" s="1"/>
  <c r="N280" s="1"/>
  <c r="P280" s="1"/>
  <c r="L279"/>
  <c r="M279" s="1"/>
  <c r="N279" s="1"/>
  <c r="P279" s="1"/>
  <c r="L281"/>
  <c r="M281" s="1"/>
  <c r="N281" s="1"/>
  <c r="P281" s="1"/>
  <c r="L274"/>
  <c r="M274" s="1"/>
  <c r="N274" s="1"/>
  <c r="P274" s="1"/>
  <c r="L255"/>
  <c r="M255" s="1"/>
  <c r="N255" s="1"/>
  <c r="P255" s="1"/>
  <c r="L269"/>
  <c r="M269" s="1"/>
  <c r="N269" s="1"/>
  <c r="P269" s="1"/>
  <c r="L246"/>
  <c r="M246" s="1"/>
  <c r="N246" s="1"/>
  <c r="P246" s="1"/>
  <c r="L235"/>
  <c r="M235" s="1"/>
  <c r="N235" s="1"/>
  <c r="P235" s="1"/>
  <c r="L244"/>
  <c r="M244" s="1"/>
  <c r="N244" s="1"/>
  <c r="P244" s="1"/>
  <c r="L263"/>
  <c r="M263" s="1"/>
  <c r="N263" s="1"/>
  <c r="P263" s="1"/>
  <c r="L242"/>
  <c r="M242" s="1"/>
  <c r="N242" s="1"/>
  <c r="P242" s="1"/>
  <c r="L234"/>
  <c r="M234" s="1"/>
  <c r="N234" s="1"/>
  <c r="P234" s="1"/>
  <c r="L238"/>
  <c r="M238" s="1"/>
  <c r="N238" s="1"/>
  <c r="P238" s="1"/>
  <c r="L240"/>
  <c r="M240" s="1"/>
  <c r="N240" s="1"/>
  <c r="P240" s="1"/>
  <c r="L248"/>
  <c r="M248" s="1"/>
  <c r="N248" s="1"/>
  <c r="P248" s="1"/>
  <c r="L262"/>
  <c r="M262" s="1"/>
  <c r="N262" s="1"/>
  <c r="P262" s="1"/>
  <c r="L245"/>
  <c r="M245" s="1"/>
  <c r="N245" s="1"/>
  <c r="P245" s="1"/>
  <c r="L258"/>
  <c r="M258" s="1"/>
  <c r="N258" s="1"/>
  <c r="P258" s="1"/>
  <c r="L236"/>
  <c r="M236" s="1"/>
  <c r="N236" s="1"/>
  <c r="P236" s="1"/>
  <c r="L233"/>
  <c r="M233" s="1"/>
  <c r="N233" s="1"/>
  <c r="P233" s="1"/>
  <c r="L247"/>
  <c r="M247" s="1"/>
  <c r="N247" s="1"/>
  <c r="P247" s="1"/>
  <c r="L267"/>
  <c r="M267" s="1"/>
  <c r="N267" s="1"/>
  <c r="P267" s="1"/>
  <c r="L264"/>
  <c r="M264" s="1"/>
  <c r="N264" s="1"/>
  <c r="P264" s="1"/>
  <c r="L261"/>
  <c r="M261" s="1"/>
  <c r="N261" s="1"/>
  <c r="P261" s="1"/>
  <c r="L241"/>
  <c r="M241" s="1"/>
  <c r="N241" s="1"/>
  <c r="P241" s="1"/>
  <c r="L257"/>
  <c r="M257" s="1"/>
  <c r="N257" s="1"/>
  <c r="P257" s="1"/>
  <c r="L232"/>
  <c r="M232" s="1"/>
  <c r="N232" s="1"/>
  <c r="P232" s="1"/>
  <c r="L253"/>
  <c r="M253" s="1"/>
  <c r="N253" s="1"/>
  <c r="P253" s="1"/>
  <c r="L250"/>
  <c r="M250" s="1"/>
  <c r="N250" s="1"/>
  <c r="P250" s="1"/>
  <c r="L237"/>
  <c r="M237" s="1"/>
  <c r="N237" s="1"/>
  <c r="P237" s="1"/>
  <c r="L227"/>
  <c r="M227" s="1"/>
  <c r="N227" s="1"/>
  <c r="P227" s="1"/>
  <c r="L195"/>
  <c r="M195" s="1"/>
  <c r="N195" s="1"/>
  <c r="P195" s="1"/>
  <c r="L211"/>
  <c r="M211" s="1"/>
  <c r="N211" s="1"/>
  <c r="P211" s="1"/>
  <c r="L199"/>
  <c r="M199" s="1"/>
  <c r="N199" s="1"/>
  <c r="P199" s="1"/>
  <c r="L194"/>
  <c r="M194" s="1"/>
  <c r="N194" s="1"/>
  <c r="P194" s="1"/>
  <c r="L197"/>
  <c r="M197" s="1"/>
  <c r="N197" s="1"/>
  <c r="P197" s="1"/>
  <c r="L202"/>
  <c r="M202" s="1"/>
  <c r="N202" s="1"/>
  <c r="P202" s="1"/>
  <c r="L210"/>
  <c r="M210" s="1"/>
  <c r="N210" s="1"/>
  <c r="P210" s="1"/>
  <c r="L207"/>
  <c r="M207" s="1"/>
  <c r="N207" s="1"/>
  <c r="P207" s="1"/>
  <c r="L192"/>
  <c r="M192" s="1"/>
  <c r="N192" s="1"/>
  <c r="P192" s="1"/>
  <c r="L191"/>
  <c r="M191" s="1"/>
  <c r="N191" s="1"/>
  <c r="P191" s="1"/>
  <c r="L203"/>
  <c r="M203" s="1"/>
  <c r="N203" s="1"/>
  <c r="P203" s="1"/>
  <c r="L190"/>
  <c r="M190" s="1"/>
  <c r="N190" s="1"/>
  <c r="P190" s="1"/>
  <c r="L193"/>
  <c r="M193" s="1"/>
  <c r="N193" s="1"/>
  <c r="P193" s="1"/>
  <c r="L189"/>
  <c r="M189" s="1"/>
  <c r="N189" s="1"/>
  <c r="P189" s="1"/>
  <c r="L163"/>
  <c r="M163" s="1"/>
  <c r="N163" s="1"/>
  <c r="P163" s="1"/>
  <c r="L162"/>
  <c r="M162" s="1"/>
  <c r="N162" s="1"/>
  <c r="P162" s="1"/>
  <c r="L149"/>
  <c r="M149" s="1"/>
  <c r="N149" s="1"/>
  <c r="P149" s="1"/>
  <c r="L150"/>
  <c r="M150" s="1"/>
  <c r="N150" s="1"/>
  <c r="P150" s="1"/>
  <c r="L161"/>
  <c r="M161" s="1"/>
  <c r="N161" s="1"/>
  <c r="P161" s="1"/>
  <c r="L153"/>
  <c r="M153" s="1"/>
  <c r="N153" s="1"/>
  <c r="P153" s="1"/>
  <c r="L148"/>
  <c r="M148" s="1"/>
  <c r="N148" s="1"/>
  <c r="P148" s="1"/>
  <c r="L143"/>
  <c r="M143" s="1"/>
  <c r="N143" s="1"/>
  <c r="P143" s="1"/>
  <c r="L126"/>
  <c r="M126" s="1"/>
  <c r="N126" s="1"/>
  <c r="P126" s="1"/>
  <c r="L138"/>
  <c r="M138" s="1"/>
  <c r="N138" s="1"/>
  <c r="P138" s="1"/>
  <c r="L122"/>
  <c r="M122" s="1"/>
  <c r="N122" s="1"/>
  <c r="P122" s="1"/>
  <c r="L118"/>
  <c r="M118" s="1"/>
  <c r="N118" s="1"/>
  <c r="P118" s="1"/>
  <c r="L132"/>
  <c r="M132" s="1"/>
  <c r="N132" s="1"/>
  <c r="P132" s="1"/>
  <c r="L129"/>
  <c r="M129" s="1"/>
  <c r="N129" s="1"/>
  <c r="P129" s="1"/>
  <c r="L128"/>
  <c r="M128" s="1"/>
  <c r="N128" s="1"/>
  <c r="P128" s="1"/>
  <c r="L109"/>
  <c r="M109" s="1"/>
  <c r="N109" s="1"/>
  <c r="P109" s="1"/>
  <c r="L108"/>
  <c r="M108" s="1"/>
  <c r="N108" s="1"/>
  <c r="P108" s="1"/>
  <c r="L120"/>
  <c r="M120" s="1"/>
  <c r="N120" s="1"/>
  <c r="P120" s="1"/>
  <c r="L106"/>
  <c r="M106" s="1"/>
  <c r="N106" s="1"/>
  <c r="P106" s="1"/>
  <c r="L107"/>
  <c r="M107" s="1"/>
  <c r="N107" s="1"/>
  <c r="P107" s="1"/>
  <c r="L105"/>
  <c r="M105" s="1"/>
  <c r="N105" s="1"/>
  <c r="P105" s="1"/>
  <c r="L123"/>
  <c r="M123" s="1"/>
  <c r="N123" s="1"/>
  <c r="P123" s="1"/>
  <c r="L111"/>
  <c r="M111" s="1"/>
  <c r="N111" s="1"/>
  <c r="P111" s="1"/>
  <c r="L104"/>
  <c r="M104" s="1"/>
  <c r="N104" s="1"/>
  <c r="P104" s="1"/>
  <c r="L103"/>
  <c r="M103" s="1"/>
  <c r="N103" s="1"/>
  <c r="P103" s="1"/>
  <c r="L117"/>
  <c r="M117" s="1"/>
  <c r="N117" s="1"/>
  <c r="P117" s="1"/>
  <c r="L98"/>
  <c r="M98" s="1"/>
  <c r="N98" s="1"/>
  <c r="P98" s="1"/>
  <c r="L67"/>
  <c r="M67" s="1"/>
  <c r="N67" s="1"/>
  <c r="P67" s="1"/>
  <c r="L91"/>
  <c r="M91" s="1"/>
  <c r="N91" s="1"/>
  <c r="P91" s="1"/>
  <c r="L66"/>
  <c r="M66" s="1"/>
  <c r="N66" s="1"/>
  <c r="P66" s="1"/>
  <c r="L82"/>
  <c r="M82" s="1"/>
  <c r="N82" s="1"/>
  <c r="P82" s="1"/>
  <c r="L59"/>
  <c r="M59" s="1"/>
  <c r="N59" s="1"/>
  <c r="P59" s="1"/>
  <c r="L62"/>
  <c r="M62" s="1"/>
  <c r="N62" s="1"/>
  <c r="P62" s="1"/>
  <c r="L74"/>
  <c r="M74" s="1"/>
  <c r="N74" s="1"/>
  <c r="P74" s="1"/>
  <c r="L94"/>
  <c r="M94" s="1"/>
  <c r="N94" s="1"/>
  <c r="P94" s="1"/>
  <c r="L92"/>
  <c r="M92" s="1"/>
  <c r="N92" s="1"/>
  <c r="P92" s="1"/>
  <c r="L87"/>
  <c r="M87" s="1"/>
  <c r="N87" s="1"/>
  <c r="P87" s="1"/>
  <c r="L85"/>
  <c r="M85" s="1"/>
  <c r="N85" s="1"/>
  <c r="P85" s="1"/>
  <c r="L81"/>
  <c r="M81" s="1"/>
  <c r="N81" s="1"/>
  <c r="P81" s="1"/>
  <c r="L79"/>
  <c r="M79" s="1"/>
  <c r="N79" s="1"/>
  <c r="P79" s="1"/>
  <c r="L58"/>
  <c r="M58" s="1"/>
  <c r="N58" s="1"/>
  <c r="P58" s="1"/>
  <c r="L73"/>
  <c r="M73" s="1"/>
  <c r="N73" s="1"/>
  <c r="P73" s="1"/>
  <c r="L71"/>
  <c r="M71" s="1"/>
  <c r="N71" s="1"/>
  <c r="P71" s="1"/>
  <c r="L77"/>
  <c r="M77" s="1"/>
  <c r="N77" s="1"/>
  <c r="P77" s="1"/>
  <c r="L72"/>
  <c r="M72" s="1"/>
  <c r="N72" s="1"/>
  <c r="P72" s="1"/>
  <c r="L57"/>
  <c r="M57" s="1"/>
  <c r="N57" s="1"/>
  <c r="P57" s="1"/>
  <c r="L69"/>
  <c r="M69" s="1"/>
  <c r="N69" s="1"/>
  <c r="P69" s="1"/>
  <c r="L56"/>
  <c r="M56" s="1"/>
  <c r="N56" s="1"/>
  <c r="P56" s="1"/>
  <c r="L51"/>
  <c r="M51" s="1"/>
  <c r="N51" s="1"/>
  <c r="P51" s="1"/>
  <c r="L37"/>
  <c r="M37" s="1"/>
  <c r="N37" s="1"/>
  <c r="P37" s="1"/>
  <c r="L40"/>
  <c r="M40" s="1"/>
  <c r="N40" s="1"/>
  <c r="P40" s="1"/>
  <c r="L33"/>
  <c r="M33" s="1"/>
  <c r="N33" s="1"/>
  <c r="P33" s="1"/>
  <c r="L29"/>
  <c r="M29" s="1"/>
  <c r="N29" s="1"/>
  <c r="P29" s="1"/>
  <c r="L18"/>
  <c r="M18" s="1"/>
  <c r="N18" s="1"/>
  <c r="P18" s="1"/>
  <c r="L25"/>
  <c r="M25" s="1"/>
  <c r="N25" s="1"/>
  <c r="P25" s="1"/>
  <c r="L17"/>
  <c r="M17" s="1"/>
  <c r="N17" s="1"/>
  <c r="P17" s="1"/>
  <c r="L23"/>
  <c r="M23" s="1"/>
  <c r="N23" s="1"/>
  <c r="P23" s="1"/>
  <c r="L16"/>
  <c r="M16" s="1"/>
  <c r="N16" s="1"/>
  <c r="P16" s="1"/>
  <c r="L15"/>
  <c r="M15" s="1"/>
  <c r="N15" s="1"/>
  <c r="P15" s="1"/>
  <c r="F55" i="62" l="1"/>
  <c r="C55"/>
  <c r="D55"/>
  <c r="E55"/>
  <c r="J33" l="1"/>
  <c r="J13"/>
  <c r="J46"/>
  <c r="J20"/>
  <c r="J32"/>
  <c r="J40"/>
  <c r="J50"/>
  <c r="J17"/>
  <c r="J15"/>
  <c r="J27"/>
  <c r="J26"/>
  <c r="J37"/>
  <c r="J41"/>
  <c r="J24"/>
  <c r="J28"/>
  <c r="J36"/>
  <c r="J42"/>
  <c r="J48"/>
  <c r="J25"/>
  <c r="J39"/>
  <c r="J18"/>
  <c r="J21"/>
  <c r="J45"/>
  <c r="J47"/>
  <c r="J19"/>
  <c r="L14" i="60"/>
  <c r="M14" s="1"/>
  <c r="J14" i="62"/>
  <c r="J29"/>
  <c r="J16"/>
  <c r="J35"/>
  <c r="J49"/>
  <c r="J30"/>
  <c r="J34"/>
  <c r="J56" l="1"/>
  <c r="N14" i="60"/>
  <c r="P14" s="1"/>
</calcChain>
</file>

<file path=xl/sharedStrings.xml><?xml version="1.0" encoding="utf-8"?>
<sst xmlns="http://schemas.openxmlformats.org/spreadsheetml/2006/main" count="1353" uniqueCount="421">
  <si>
    <t>Società</t>
  </si>
  <si>
    <t>P.zz</t>
  </si>
  <si>
    <t>Nominativo</t>
  </si>
  <si>
    <t>1^ pr</t>
  </si>
  <si>
    <t>2^ pr</t>
  </si>
  <si>
    <t>3^ pr</t>
  </si>
  <si>
    <t>4^ pr</t>
  </si>
  <si>
    <t>P.i bonus</t>
  </si>
  <si>
    <t>P. Totale</t>
  </si>
  <si>
    <t>TOTALE PRESENZE</t>
  </si>
  <si>
    <t>5^ pr</t>
  </si>
  <si>
    <t>Prove effettuate</t>
  </si>
  <si>
    <t>Scarto</t>
  </si>
  <si>
    <t>P. Valido</t>
  </si>
  <si>
    <t>Somma Punti per Cat.</t>
  </si>
  <si>
    <t>Punti attribuiti per Cat.</t>
  </si>
  <si>
    <t>Somma Punti Società</t>
  </si>
  <si>
    <t>Anno di nascita</t>
  </si>
  <si>
    <t>Punti attribuiti alla Società</t>
  </si>
  <si>
    <r>
      <t xml:space="preserve">Per segnalare eventuali errori o omissioni, scrivere una mail a: </t>
    </r>
    <r>
      <rPr>
        <b/>
        <i/>
        <u/>
        <sz val="12"/>
        <rFont val="Calibri"/>
        <family val="2"/>
        <scheme val="minor"/>
      </rPr>
      <t>cm1975.agr@gmail.com</t>
    </r>
    <r>
      <rPr>
        <b/>
        <i/>
        <sz val="11"/>
        <rFont val="Calibri"/>
        <family val="2"/>
        <scheme val="minor"/>
      </rPr>
      <t xml:space="preserve"> </t>
    </r>
  </si>
  <si>
    <r>
      <t xml:space="preserve">Per segnalare eventuali errori o omissioni, scrivere una mail a: </t>
    </r>
    <r>
      <rPr>
        <b/>
        <i/>
        <u/>
        <sz val="12"/>
        <rFont val="Calibri"/>
        <family val="2"/>
        <scheme val="minor"/>
      </rPr>
      <t>cm1975.agr@gmail.com</t>
    </r>
  </si>
  <si>
    <t>TOTALE PRESENZE per prova</t>
  </si>
  <si>
    <t>F-Primi Passi 2012 - 2015</t>
  </si>
  <si>
    <t>M-Primi Passi 2012 - 2015</t>
  </si>
  <si>
    <t>F-Pulcini 2010 - 2011</t>
  </si>
  <si>
    <t>M-Pulcini 2010 - 2011</t>
  </si>
  <si>
    <t>F-Esordienti 2008 - 2009</t>
  </si>
  <si>
    <t>M-Esordienti 2008 - 2009</t>
  </si>
  <si>
    <t>F-Ragazze 2006 - 2007</t>
  </si>
  <si>
    <t>M-Ragazzi 2006 - 2007</t>
  </si>
  <si>
    <t>F-Cadette 2004 - 2005</t>
  </si>
  <si>
    <t>M-Cadetti 2004 - 2005</t>
  </si>
  <si>
    <t>6^ pr</t>
  </si>
  <si>
    <t>7^ pr</t>
  </si>
  <si>
    <t>F-Cadette 2004- 2005</t>
  </si>
  <si>
    <t>CIRASOLA ARIANNA</t>
  </si>
  <si>
    <t>POLISPORTIVA PROGRESSO A.S.D.</t>
  </si>
  <si>
    <t>SACCHI CAMILLA</t>
  </si>
  <si>
    <t>SANDROLINI MARTA</t>
  </si>
  <si>
    <t>ASD FARO FORMIGNANA</t>
  </si>
  <si>
    <t>BOLDRINI GIORGIA</t>
  </si>
  <si>
    <t>BASILE FRANCESCO</t>
  </si>
  <si>
    <t>MARZANO GIOVANNI</t>
  </si>
  <si>
    <t>CAPONE FRANCESCO</t>
  </si>
  <si>
    <t>A.S.D. SOCIETA' VICTORIA ATLETICA</t>
  </si>
  <si>
    <t>A.S.D. POL. QUADRILATERO</t>
  </si>
  <si>
    <t>MARANGONI JORDAN</t>
  </si>
  <si>
    <t>ANDREATTI EDOARDO</t>
  </si>
  <si>
    <t>ACCORSI EMI</t>
  </si>
  <si>
    <t>POLISPORTIVA CENTESE ASD</t>
  </si>
  <si>
    <t>TIPALDI GAIA</t>
  </si>
  <si>
    <t>CUTAIA GRETA</t>
  </si>
  <si>
    <t>CAMPAGNOLI FRANCESCA</t>
  </si>
  <si>
    <t>ATLETICA CORRIFERRARA A.S.D.</t>
  </si>
  <si>
    <t>MARZANO ADELE</t>
  </si>
  <si>
    <t>FACCHINI GIADA</t>
  </si>
  <si>
    <t>FACCHINI DENISE</t>
  </si>
  <si>
    <t>TANTINI ELENA</t>
  </si>
  <si>
    <t>BARILLI NICK</t>
  </si>
  <si>
    <t>POL. SCANDIANESE</t>
  </si>
  <si>
    <t>PICCOLI MILO</t>
  </si>
  <si>
    <t>BIOLCATI RINALDI FABIO</t>
  </si>
  <si>
    <t>A.S.D. ATLETICA DELTA FERRARESE</t>
  </si>
  <si>
    <t>MAHBOUB SARA</t>
  </si>
  <si>
    <t>VERONESE CRISTEL</t>
  </si>
  <si>
    <t>BASILE GIULIA</t>
  </si>
  <si>
    <t>MINELLI MADELEINE</t>
  </si>
  <si>
    <t>ASD POL. COMUNALE "ARGINE"</t>
  </si>
  <si>
    <t>TIPALDI IRENE</t>
  </si>
  <si>
    <t>MAZZINI MATTEO</t>
  </si>
  <si>
    <t>A.S.D. ATLETICA IMOLA SACMI AVIS</t>
  </si>
  <si>
    <t>DAL PASSO KEVIN</t>
  </si>
  <si>
    <t>PACE CHRISTIAN</t>
  </si>
  <si>
    <t>SANDROLINI CESARE</t>
  </si>
  <si>
    <t>SCANAVACCA NICOLA</t>
  </si>
  <si>
    <t>GOVONI KIRI</t>
  </si>
  <si>
    <t>BOLDRINI DEVID</t>
  </si>
  <si>
    <t>CORA' ALBERTO</t>
  </si>
  <si>
    <t>MARANGONI LORENZO</t>
  </si>
  <si>
    <t>ABBAS KARIM</t>
  </si>
  <si>
    <t>ORSONI MARCO</t>
  </si>
  <si>
    <t>GIANNINONI MARTA</t>
  </si>
  <si>
    <t>ANSALONI CLELIA</t>
  </si>
  <si>
    <t>TUMIATTI MAIA</t>
  </si>
  <si>
    <t>DE FEO MANUELA</t>
  </si>
  <si>
    <t>NONANTOLA POL. A.D.</t>
  </si>
  <si>
    <t>ANTWI EMMANUELLA</t>
  </si>
  <si>
    <t>TLILI KAOTHER</t>
  </si>
  <si>
    <t>BARILLI BEN</t>
  </si>
  <si>
    <t>CUTAIA MARCO</t>
  </si>
  <si>
    <t>ZUFFOLI FEDERICO</t>
  </si>
  <si>
    <t>MARANGONI DAVIDE</t>
  </si>
  <si>
    <t>MINELLI MATTEO</t>
  </si>
  <si>
    <t>GAROFALO CRISTIAN</t>
  </si>
  <si>
    <t>ZIRONI FABIO</t>
  </si>
  <si>
    <t>MARINI GIADA</t>
  </si>
  <si>
    <t>BIAVATI MARTINA</t>
  </si>
  <si>
    <t>PEDA' ALESSIO</t>
  </si>
  <si>
    <t>POL. ATLETICO BORGO PANIGALE A.S.D.</t>
  </si>
  <si>
    <t>VERDE ALESSANDRO</t>
  </si>
  <si>
    <t>POL. PONTE NUOVO ASD</t>
  </si>
  <si>
    <t>VERDE ASIA</t>
  </si>
  <si>
    <t>DE CHIRICO AURORA</t>
  </si>
  <si>
    <t>ASD G.S. LOCOMOTIVA RAVENNA</t>
  </si>
  <si>
    <t>BARTOLINI DIEGO</t>
  </si>
  <si>
    <t>ASD ATLETICA MAMELI RAVENNA</t>
  </si>
  <si>
    <t>GORDINI ANDREA</t>
  </si>
  <si>
    <t>A.S.D. PODISTI COTIGNOLA</t>
  </si>
  <si>
    <t>MORGANTI FRANCESCO</t>
  </si>
  <si>
    <t>RAPINATORE NOEMI</t>
  </si>
  <si>
    <t>POL. AVIS BOLOGNESE A.S.D.</t>
  </si>
  <si>
    <t>UISP COMIT. TERR. FORLI'-CESENA</t>
  </si>
  <si>
    <t>PERUGINI GIULIA</t>
  </si>
  <si>
    <t>SOPRANI ELISA</t>
  </si>
  <si>
    <t>TONDINI ADELAIDE</t>
  </si>
  <si>
    <t>Rit.</t>
  </si>
  <si>
    <t>PIZZI GIULIA</t>
  </si>
  <si>
    <t>G.S. LAMONE RUSSI ASD</t>
  </si>
  <si>
    <t>TORCELLINI NICOLO'</t>
  </si>
  <si>
    <t>LENZARINI NICOLO'</t>
  </si>
  <si>
    <t>MENGHETTI RICCARDO</t>
  </si>
  <si>
    <t>GAGLIANI TOBIA</t>
  </si>
  <si>
    <t>SAN PATRIZIO A.S.D.</t>
  </si>
  <si>
    <t>ASD POL. PORTO FUORI ALDINO SALBAROLI</t>
  </si>
  <si>
    <t>GHETTI RICCARDO</t>
  </si>
  <si>
    <t>MISSIROLI NOEMI</t>
  </si>
  <si>
    <t>ATLETICA CERVIA ASD</t>
  </si>
  <si>
    <t>MORTELLARO VIOLA</t>
  </si>
  <si>
    <t>SABATINO GINEVRA</t>
  </si>
  <si>
    <t>CROCIANI ANNA</t>
  </si>
  <si>
    <t>BERTI LARA</t>
  </si>
  <si>
    <t>ASD SOC. POD. ALFONSINESE</t>
  </si>
  <si>
    <t>MORANDI LINDA</t>
  </si>
  <si>
    <t>DORIA NOEMI</t>
  </si>
  <si>
    <t>ROTONDI SOFIA</t>
  </si>
  <si>
    <t>CALCHERA ILARIA</t>
  </si>
  <si>
    <t>LENZARINI PIETRO</t>
  </si>
  <si>
    <t>BARTOLINI MARTINO</t>
  </si>
  <si>
    <t>CANNAVALE ALESSANDRO</t>
  </si>
  <si>
    <t>SAVIOLI RAYAN</t>
  </si>
  <si>
    <t>PODISTICA AVIS FUSIGNANO</t>
  </si>
  <si>
    <t>GORDINI ELIA</t>
  </si>
  <si>
    <t>ZANELLI NICOLO'</t>
  </si>
  <si>
    <t>TOTH MATTEO</t>
  </si>
  <si>
    <t>PRIMICERI TERESA</t>
  </si>
  <si>
    <t>ORIOLI MARGHERITA</t>
  </si>
  <si>
    <t>MORGAGNI ALESSIA</t>
  </si>
  <si>
    <t>ASD TEODORA RAVENNA RUN</t>
  </si>
  <si>
    <t>GUERRINI BEATRICE</t>
  </si>
  <si>
    <t>BENNATI LUCREZIA</t>
  </si>
  <si>
    <t>EZECHIAS DANIEL</t>
  </si>
  <si>
    <t>COLUCCI GIOVANNI</t>
  </si>
  <si>
    <t>A.S.D. Atletica Blizzard</t>
  </si>
  <si>
    <t>AGOSTINI FILIPPO</t>
  </si>
  <si>
    <t>BELLAGAMBA CRISTIAN</t>
  </si>
  <si>
    <t>BELLAGAMBA DANIEL</t>
  </si>
  <si>
    <t>DORIA LORENZO</t>
  </si>
  <si>
    <t>PERUGINI GABRIELE</t>
  </si>
  <si>
    <t>BABINI ANNA</t>
  </si>
  <si>
    <t>GUERRINI VERONICA</t>
  </si>
  <si>
    <t>ALBERTINI ANNA</t>
  </si>
  <si>
    <t>ZANOTTI ALICE</t>
  </si>
  <si>
    <t>ASD PODISTICA VOLTANA</t>
  </si>
  <si>
    <t>FINOTELLI ILARIA</t>
  </si>
  <si>
    <t>CIANI MATHIAS</t>
  </si>
  <si>
    <t>ASD SAMPOLESE BASKET &amp; VOLLEY</t>
  </si>
  <si>
    <r>
      <t xml:space="preserve">ASD SAMPOLESE BASKET &amp; VOLLEY </t>
    </r>
    <r>
      <rPr>
        <b/>
        <sz val="10"/>
        <color rgb="FFFF0000"/>
        <rFont val="Calibri"/>
        <family val="2"/>
      </rPr>
      <t>*</t>
    </r>
    <r>
      <rPr>
        <sz val="10"/>
        <color indexed="8"/>
        <rFont val="Calibri"/>
        <family val="2"/>
      </rPr>
      <t xml:space="preserve"> </t>
    </r>
  </si>
  <si>
    <t>MARTIGNANI DAVIDE</t>
  </si>
  <si>
    <t>LIVERANI MATTEO</t>
  </si>
  <si>
    <t>CONTI GIULIA</t>
  </si>
  <si>
    <t>POL. DIL. TE' BOTA TEAM</t>
  </si>
  <si>
    <t>SURIANI SAMUELE</t>
  </si>
  <si>
    <t>PIERALISI LUCA</t>
  </si>
  <si>
    <r>
      <t xml:space="preserve">ASD SAMPOLESE BASKET &amp; VOLLEY </t>
    </r>
    <r>
      <rPr>
        <sz val="10"/>
        <color indexed="8"/>
        <rFont val="Calibri"/>
        <family val="2"/>
      </rPr>
      <t xml:space="preserve"> </t>
    </r>
  </si>
  <si>
    <t>TLILI SOAD</t>
  </si>
  <si>
    <t>SCHEDONI CARLOTTA</t>
  </si>
  <si>
    <t>FIORENZA TOMMASO</t>
  </si>
  <si>
    <t>MORGESE GIOVANNI</t>
  </si>
  <si>
    <t>COLUCCI DAVIDE</t>
  </si>
  <si>
    <t>DEGLI ESPOSTI VALERIO</t>
  </si>
  <si>
    <t>GIORDANI ETTORE</t>
  </si>
  <si>
    <t>COLAMARTINO JACOPO</t>
  </si>
  <si>
    <t>CALZA LEONARDO</t>
  </si>
  <si>
    <t>MARCONE ARIANNA</t>
  </si>
  <si>
    <t>ABEJE HABTEMARIAM THEOPHILUS</t>
  </si>
  <si>
    <t>SCHIAVINA ANDREA</t>
  </si>
  <si>
    <t>AMEDEI LORENZO</t>
  </si>
  <si>
    <t>BONUCCI ALESSIA</t>
  </si>
  <si>
    <t>COLAMARTINO LAVINIA</t>
  </si>
  <si>
    <t>CAMPAGNOLI ALFONSO</t>
  </si>
  <si>
    <t>TRISOLINO ISABELLA</t>
  </si>
  <si>
    <t>PIAZZI ORLANDO</t>
  </si>
  <si>
    <t>FANT FEDERICO</t>
  </si>
  <si>
    <t>DONDI DALL'OROLOGIO STEFANO</t>
  </si>
  <si>
    <t>FIORATTI GABRIELE</t>
  </si>
  <si>
    <t xml:space="preserve">COSTA ALESSANDRO </t>
  </si>
  <si>
    <t>FRASCARI MATTIA</t>
  </si>
  <si>
    <t>PICCININI MATTIA</t>
  </si>
  <si>
    <t>COLUCCI VITTORIO</t>
  </si>
  <si>
    <t>ACHINCA EDOARDO</t>
  </si>
  <si>
    <t>BARBIERI FILIPPO</t>
  </si>
  <si>
    <t>GRANDI VITTORIA</t>
  </si>
  <si>
    <t>AYETALARABI OMAYMA</t>
  </si>
  <si>
    <t>GRAZIA LUCIA</t>
  </si>
  <si>
    <t>BAGIOLI VIOLA</t>
  </si>
  <si>
    <t>ZIRONI VERONICA</t>
  </si>
  <si>
    <t>COSENTINO MARTINA</t>
  </si>
  <si>
    <t>CECI GIOVANNI</t>
  </si>
  <si>
    <t>COLAMARTINO RICCARDO</t>
  </si>
  <si>
    <t>ZAGNI MARIANNA</t>
  </si>
  <si>
    <t>G.P ATLETICA MOLINELLA A.S.D.</t>
  </si>
  <si>
    <t>VENTUROLI EMMA</t>
  </si>
  <si>
    <t>TROIANI SERENA MARIA</t>
  </si>
  <si>
    <t>ZANARDI ELISA</t>
  </si>
  <si>
    <t>SCIORTINO MIRIAM</t>
  </si>
  <si>
    <t>HUDSON VICTORIA SYDNEY</t>
  </si>
  <si>
    <t>COLONNELLO DANIELE</t>
  </si>
  <si>
    <t>GHESINI DIEGO</t>
  </si>
  <si>
    <t>TRAVERSI ALESSANDRO</t>
  </si>
  <si>
    <t>SANARICO SIMONE</t>
  </si>
  <si>
    <r>
      <rPr>
        <b/>
        <i/>
        <sz val="10"/>
        <color rgb="FFFF0000"/>
        <rFont val="Calibri"/>
        <family val="2"/>
        <charset val="1"/>
      </rPr>
      <t>*</t>
    </r>
    <r>
      <rPr>
        <b/>
        <i/>
        <sz val="10"/>
        <color rgb="FF000000"/>
        <rFont val="Calibri"/>
        <family val="2"/>
        <charset val="1"/>
      </rPr>
      <t xml:space="preserve"> Nella 1^ prova BARILLI NICK tesserato POL. SCANDIANESE</t>
    </r>
  </si>
  <si>
    <t>BARBADORO CHRISTIAN</t>
  </si>
  <si>
    <r>
      <rPr>
        <b/>
        <i/>
        <sz val="10"/>
        <color rgb="FFFF0000"/>
        <rFont val="Calibri"/>
        <family val="2"/>
        <charset val="1"/>
      </rPr>
      <t>*</t>
    </r>
    <r>
      <rPr>
        <b/>
        <i/>
        <sz val="10"/>
        <color rgb="FF000000"/>
        <rFont val="Calibri"/>
        <family val="2"/>
        <charset val="1"/>
      </rPr>
      <t xml:space="preserve"> Nella 1^ prova BARILLI BEN tesserato POL. SCANDIANESE</t>
    </r>
  </si>
  <si>
    <t>MAZZINI LUCA</t>
  </si>
  <si>
    <t>MAZZINI NICOLO'</t>
  </si>
  <si>
    <t>NUOVA PROETHICS ASD</t>
  </si>
  <si>
    <t>REALE GIULIIA</t>
  </si>
  <si>
    <t>PIGNAGNOLI ASIA</t>
  </si>
  <si>
    <t>GENTE IN MOVIMENTO ASD</t>
  </si>
  <si>
    <t>A.S.D. GOLDEN CLUB RIMINI INTERNATIONAL</t>
  </si>
  <si>
    <t>CAMPAGNA CHIARA</t>
  </si>
  <si>
    <t>VANDI AMY</t>
  </si>
  <si>
    <t>TORRICELLI ANNA</t>
  </si>
  <si>
    <t>ASD ATLETICA REGGIO</t>
  </si>
  <si>
    <t>BENNATI MATILDE</t>
  </si>
  <si>
    <t>GALIMBERTI VERONICA</t>
  </si>
  <si>
    <t>MORELLINI GRETA</t>
  </si>
  <si>
    <t>ZERBINI VIRGINIA</t>
  </si>
  <si>
    <t>NOTORI GIADA</t>
  </si>
  <si>
    <t>D'AMBROSI DIEGO</t>
  </si>
  <si>
    <t>FERRI NICOLA</t>
  </si>
  <si>
    <t>VERZELLONI FILIPPO</t>
  </si>
  <si>
    <t>DE TRIZIO DANIEL</t>
  </si>
  <si>
    <t>SCHIARATURA MAYCOL</t>
  </si>
  <si>
    <t>BERNABEI FRANCESCO</t>
  </si>
  <si>
    <t>REVERBERI VANESSA</t>
  </si>
  <si>
    <t>TAROZZI MARTA</t>
  </si>
  <si>
    <t>VANDI AURORA</t>
  </si>
  <si>
    <t>BERERA ANNA</t>
  </si>
  <si>
    <t>TAMBURINI LETIZIA</t>
  </si>
  <si>
    <t>ASD GPA LUGHESINA</t>
  </si>
  <si>
    <t>D'AMBROSI ANNA</t>
  </si>
  <si>
    <t>SOLMI PIETRO</t>
  </si>
  <si>
    <t>FICARRA DIEGO</t>
  </si>
  <si>
    <t>CAMPORESI TOMMASO</t>
  </si>
  <si>
    <t>COLOMBI LUCA</t>
  </si>
  <si>
    <t>KENDALL JOHN MICHAEL</t>
  </si>
  <si>
    <t>FATTORI CHRISTIAN</t>
  </si>
  <si>
    <t>CONTI DAVIDE</t>
  </si>
  <si>
    <t>UNIONE SPORTIVA ZOLA PREDOSA A.S.D.</t>
  </si>
  <si>
    <t>CAMPI CHIARA</t>
  </si>
  <si>
    <t>CIRCHIRILLO BEATRICE</t>
  </si>
  <si>
    <t xml:space="preserve">ASD SAMPOLESE BASKET &amp; VOLLEY </t>
  </si>
  <si>
    <t>FAVA VALENTINA</t>
  </si>
  <si>
    <t>ACCINELLI ELEONORA VIRGINIA</t>
  </si>
  <si>
    <t>GIORDANI SOFIA</t>
  </si>
  <si>
    <t>ANGELINI LETIZIA</t>
  </si>
  <si>
    <t>FABBRI AGATA MARIA</t>
  </si>
  <si>
    <t>FERRARA EMMA</t>
  </si>
  <si>
    <t>PIGNATTI VALENTINA</t>
  </si>
  <si>
    <t>NJOKI GIADA KIMANI</t>
  </si>
  <si>
    <t>BASSINI GIULIA</t>
  </si>
  <si>
    <t>RUARO SOFIA</t>
  </si>
  <si>
    <t>BARTOLI ALESSIA</t>
  </si>
  <si>
    <t>DONDI EUGENIO</t>
  </si>
  <si>
    <t>TAMAGNINI FRANCESCO</t>
  </si>
  <si>
    <t>BABINI LORENZO</t>
  </si>
  <si>
    <t>SOLMI CARLO</t>
  </si>
  <si>
    <t>BRAMBILLA DAVIDE</t>
  </si>
  <si>
    <t>ZAVAGLIA ALESSANDRO</t>
  </si>
  <si>
    <t>SCAPUSO MATTIA</t>
  </si>
  <si>
    <t>BRINTAZZOLI GIANLUCA</t>
  </si>
  <si>
    <t>CASONI ALESSANDRO</t>
  </si>
  <si>
    <t>RICCI ENRICO</t>
  </si>
  <si>
    <t>BIGONI FRANCESCO</t>
  </si>
  <si>
    <t>SCHIARATURA BRAYAN</t>
  </si>
  <si>
    <t>DONDI LUDOVICO</t>
  </si>
  <si>
    <t>TORRICELLI ANDREA</t>
  </si>
  <si>
    <t>MAIURI MAURICE</t>
  </si>
  <si>
    <t>GIORDANI SIMONE</t>
  </si>
  <si>
    <t>BUDINI RICCARDO</t>
  </si>
  <si>
    <t>PAPA GABRIELE</t>
  </si>
  <si>
    <t>MAZZOTTI MATTIA</t>
  </si>
  <si>
    <t>TAROZZI EMANUELE</t>
  </si>
  <si>
    <t>PAPA LORENZO</t>
  </si>
  <si>
    <t>REGGIANI EMANUELE</t>
  </si>
  <si>
    <t>FERRARI SOFIA</t>
  </si>
  <si>
    <t>FERRARI GIADA</t>
  </si>
  <si>
    <t>CILLONI VIOLA</t>
  </si>
  <si>
    <t>BOLOGNESI MARTINA</t>
  </si>
  <si>
    <t>INNOCENTI LUCIA</t>
  </si>
  <si>
    <t>MASINI LETIZIA</t>
  </si>
  <si>
    <t>VANDI ASIA</t>
  </si>
  <si>
    <t>ZANNARINI ANNA</t>
  </si>
  <si>
    <t>CARLINI MAIA</t>
  </si>
  <si>
    <t>PANDOLFI VALENTINA</t>
  </si>
  <si>
    <t>BASSINI EMMA</t>
  </si>
  <si>
    <t>TESTONI LIVIA</t>
  </si>
  <si>
    <t>VANUCCI ERIKA</t>
  </si>
  <si>
    <t>TAMAGNINI SOFIA</t>
  </si>
  <si>
    <t>PANIGALLI SOFIA</t>
  </si>
  <si>
    <t>ZERBINI ALESSANDRA</t>
  </si>
  <si>
    <t>FOSCARDI REBECCA</t>
  </si>
  <si>
    <t>CORIALE NATALIA SERENA</t>
  </si>
  <si>
    <t>GALAFASSI CARLOTTA</t>
  </si>
  <si>
    <t>TONELLI MARGOT</t>
  </si>
  <si>
    <t>NARDO CHIARA</t>
  </si>
  <si>
    <t>FANTINI FILIPPO</t>
  </si>
  <si>
    <t>SALVATORI ALESSANDRO</t>
  </si>
  <si>
    <t>BARALDI LUCA</t>
  </si>
  <si>
    <t>GUIDETTI MATTIA</t>
  </si>
  <si>
    <t>MODENA RUNNERS CLUB ASD</t>
  </si>
  <si>
    <t>PANCALDI EMANUELE</t>
  </si>
  <si>
    <t>MACCAFERRI DANIELE</t>
  </si>
  <si>
    <t>CAMANZI ALESSANDRO</t>
  </si>
  <si>
    <t>BAGNI MATTEO</t>
  </si>
  <si>
    <t>ALLAIRA FEDERICO</t>
  </si>
  <si>
    <t>SEVERO DANIELE</t>
  </si>
  <si>
    <t>FRANCIONI TOMMASO</t>
  </si>
  <si>
    <t>DE STEFANO CESAR</t>
  </si>
  <si>
    <t>FAZIO PIETRO</t>
  </si>
  <si>
    <t>CARROZZINI MATILDE</t>
  </si>
  <si>
    <t>CARRA ZANCHI ZELDA</t>
  </si>
  <si>
    <t>CASUBOLO ALESSIA</t>
  </si>
  <si>
    <t>MARTINELLI LUCILLA</t>
  </si>
  <si>
    <t>SETTI GLORIA</t>
  </si>
  <si>
    <t>MARTINELLI SOFIA</t>
  </si>
  <si>
    <t>CHOMBA EFLIS</t>
  </si>
  <si>
    <t>PANZARINO FEDERICO</t>
  </si>
  <si>
    <t>REGGIANI MARKUS</t>
  </si>
  <si>
    <t>MARTINELLI SAMUELE</t>
  </si>
  <si>
    <t>DEPALMA OSCAR</t>
  </si>
  <si>
    <t>PINI MICHELANGELO</t>
  </si>
  <si>
    <t>BONETTINI AGATA</t>
  </si>
  <si>
    <t>PAGLIANI SERENA</t>
  </si>
  <si>
    <t>MUZZI NATALIE</t>
  </si>
  <si>
    <t>ZIRONI ELEONORA</t>
  </si>
  <si>
    <t>POD. CAVRIAGO</t>
  </si>
  <si>
    <t>GALIZIA LUDOVICA</t>
  </si>
  <si>
    <t>DEPALMA LARA</t>
  </si>
  <si>
    <t>PINI ANNA MARIA</t>
  </si>
  <si>
    <t>PAGLIANI AMELIA</t>
  </si>
  <si>
    <t>GANASSI SIMONE</t>
  </si>
  <si>
    <t>MORABITO CRISTIAN</t>
  </si>
  <si>
    <t>MENTANI MARIACHIARA</t>
  </si>
  <si>
    <t>MENTANI GIULIA</t>
  </si>
  <si>
    <t>COLASUONNO GIULIA</t>
  </si>
  <si>
    <t>GENOVESE MATTIA</t>
  </si>
  <si>
    <t>BONDIOLI GIANNI</t>
  </si>
  <si>
    <t>BARONI SOFIA</t>
  </si>
  <si>
    <t>FORSI EMMA</t>
  </si>
  <si>
    <t>MENTANI ELISA</t>
  </si>
  <si>
    <t>BONDIOLI MATILDE</t>
  </si>
  <si>
    <t>PIOVANI CELESTE</t>
  </si>
  <si>
    <t>SOLIERI BIANCA</t>
  </si>
  <si>
    <t>PAGLIANI SABRINA</t>
  </si>
  <si>
    <r>
      <t xml:space="preserve">ASD SAMPOLESE BASKET &amp; VOLLEY </t>
    </r>
    <r>
      <rPr>
        <i/>
        <sz val="11"/>
        <rFont val="Arial"/>
        <family val="2"/>
      </rPr>
      <t xml:space="preserve"> </t>
    </r>
  </si>
  <si>
    <t>MICHELETTI ANDREA</t>
  </si>
  <si>
    <t>BARTOLI DANIELE</t>
  </si>
  <si>
    <t>IORI RICCARDO</t>
  </si>
  <si>
    <t>ROAD RUNNERS CLUB POVIGLIO ASD</t>
  </si>
  <si>
    <t>BUCCI ANDREA</t>
  </si>
  <si>
    <t>Bonus</t>
  </si>
  <si>
    <t>MUNDO ARIANNA</t>
  </si>
  <si>
    <t>LOPERGOLO ARIANNA</t>
  </si>
  <si>
    <t>ATLETICA CASTENASO A.S.D.</t>
  </si>
  <si>
    <t>CAVAZZA ANNA</t>
  </si>
  <si>
    <t>MANFRINI SERENA</t>
  </si>
  <si>
    <t>MORENA AGNESE</t>
  </si>
  <si>
    <t>RUSSO ADELE</t>
  </si>
  <si>
    <t>EYOME MARY FRANCESCA IRENE</t>
  </si>
  <si>
    <t>MIATON MATILDE</t>
  </si>
  <si>
    <t>NONNI GIORGIA</t>
  </si>
  <si>
    <t>RAMMOS IASON</t>
  </si>
  <si>
    <t xml:space="preserve">CAVICCHI SIMONE </t>
  </si>
  <si>
    <t>VANNOZZI RYAN</t>
  </si>
  <si>
    <t>TIRRI GABRIEL</t>
  </si>
  <si>
    <t>MINARELLI PIETRO</t>
  </si>
  <si>
    <t>RAPPARINI DAVIDE</t>
  </si>
  <si>
    <t>CUROS NICOLAE</t>
  </si>
  <si>
    <t>DEGLI ESPOSTI EDOARDO</t>
  </si>
  <si>
    <t>RAMMOS KONSTANTINOS</t>
  </si>
  <si>
    <t>TOMMASINO ANDREA</t>
  </si>
  <si>
    <t>TEDESCHI FULVIO</t>
  </si>
  <si>
    <t>MERIGHI IOANNIS</t>
  </si>
  <si>
    <t>SCARAMAGLI GIULIA</t>
  </si>
  <si>
    <t>NANETTI EMMA</t>
  </si>
  <si>
    <t>PANCINO ALICE</t>
  </si>
  <si>
    <t>MICHELI GIULIA</t>
  </si>
  <si>
    <t>PANAJA MATTIA</t>
  </si>
  <si>
    <t>CIGNI GABRIELE</t>
  </si>
  <si>
    <t>BARBIERI EDOARDO</t>
  </si>
  <si>
    <t>GURIOLI BENEDETTA</t>
  </si>
  <si>
    <t>ZACCO MATTEO</t>
  </si>
  <si>
    <t>CRISAFULLI MARTINO</t>
  </si>
  <si>
    <t>COSTA FREDY</t>
  </si>
  <si>
    <t>NOTARO MANFREDO</t>
  </si>
  <si>
    <t>IADARESTA MICHELA</t>
  </si>
  <si>
    <t xml:space="preserve">MICCICHE’ MATTEO </t>
  </si>
  <si>
    <t>CINELLI LUCA</t>
  </si>
  <si>
    <t>FANIA ANGELO</t>
  </si>
  <si>
    <t>CORRIGIOVANI UISP EMILIA ROMAGNA                                                                                        Classifica individuale dopo la 7^ e ultima prova                                                             (San Donnino (MO) 22/12/2019 - strada)</t>
  </si>
  <si>
    <t>CORRIGIOVANI UISP EMILIA ROMAGNA                                                                                      Classifiche di società per categoria dopo la 7^ e ultima prova (San Donnino (MO) 22/12/2019 - strada)</t>
  </si>
  <si>
    <t>CORRIGIOVANI UISP EMILIA ROMAGNA                                                                                        Classifica di società dopo la 7^ e ultima prova (San Donnino (MO) 22/12/2019 - strada)</t>
  </si>
  <si>
    <t>CORRIGIOVANI UISP EMILIA ROMAGNA                                                                                        Classifica Società numerose dopo la 7^ e ultima prova (San Donnino (MO) 22/12/2019 - strada)</t>
  </si>
  <si>
    <t>DELMONEGO CATERINA</t>
  </si>
  <si>
    <t>RIOLO GRETA</t>
  </si>
  <si>
    <t xml:space="preserve">ZIRONI SIMONE </t>
  </si>
  <si>
    <t>PEZZINI MELISSA</t>
  </si>
  <si>
    <t>MARTINELLI GIACOMO</t>
  </si>
  <si>
    <t>SOLIERI ELENA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</si>
</sst>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34">
    <font>
      <i/>
      <sz val="11"/>
      <name val="Arial"/>
      <family val="2"/>
    </font>
    <font>
      <sz val="8"/>
      <color theme="1"/>
      <name val="Calibri"/>
      <family val="2"/>
      <scheme val="minor"/>
    </font>
    <font>
      <i/>
      <sz val="11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name val="Arial"/>
      <family val="2"/>
    </font>
    <font>
      <sz val="10"/>
      <name val="Calibri"/>
      <family val="2"/>
    </font>
    <font>
      <sz val="11"/>
      <color indexed="8"/>
      <name val="Calibri"/>
      <family val="2"/>
      <charset val="1"/>
    </font>
    <font>
      <sz val="10"/>
      <color indexed="8"/>
      <name val="Calibri"/>
      <family val="2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0"/>
      <color rgb="FFFF0000"/>
      <name val="Calibri"/>
      <family val="2"/>
    </font>
    <font>
      <i/>
      <sz val="10"/>
      <color indexed="8"/>
      <name val="Calibri"/>
      <family val="2"/>
    </font>
    <font>
      <i/>
      <sz val="11"/>
      <name val="Calibri"/>
      <family val="2"/>
      <charset val="1"/>
    </font>
    <font>
      <b/>
      <i/>
      <sz val="10"/>
      <color rgb="FFFF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sz val="10"/>
      <color rgb="FF000000"/>
      <name val="Calibri"/>
      <family val="2"/>
      <scheme val="minor"/>
    </font>
    <font>
      <i/>
      <sz val="10"/>
      <name val="Calibri"/>
      <family val="2"/>
    </font>
    <font>
      <sz val="11"/>
      <name val="Calibri"/>
      <family val="2"/>
      <charset val="1"/>
      <scheme val="minor"/>
    </font>
    <font>
      <sz val="10"/>
      <name val="Calibri"/>
      <family val="2"/>
      <charset val="1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rgb="FFDCE6F2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horizontal="center" vertical="center"/>
    </xf>
    <xf numFmtId="0" fontId="2" fillId="0" borderId="0">
      <alignment horizontal="center" vertical="center"/>
    </xf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 applyFill="0" applyProtection="0"/>
    <xf numFmtId="0" fontId="16" fillId="0" borderId="0"/>
  </cellStyleXfs>
  <cellXfs count="142">
    <xf numFmtId="0" fontId="0" fillId="0" borderId="0" xfId="0">
      <alignment horizontal="center" vertical="center"/>
    </xf>
    <xf numFmtId="0" fontId="6" fillId="0" borderId="0" xfId="0" applyFont="1" applyFill="1">
      <alignment horizontal="center" vertical="center"/>
    </xf>
    <xf numFmtId="0" fontId="6" fillId="0" borderId="2" xfId="0" applyFont="1" applyFill="1" applyBorder="1">
      <alignment horizontal="center" vertical="center"/>
    </xf>
    <xf numFmtId="0" fontId="3" fillId="0" borderId="2" xfId="0" applyFont="1" applyFill="1" applyBorder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6" fillId="0" borderId="0" xfId="0" applyFont="1" applyFill="1" applyBorder="1">
      <alignment horizontal="center" vertical="center"/>
    </xf>
    <xf numFmtId="0" fontId="0" fillId="0" borderId="2" xfId="0" applyBorder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Fill="1" applyBorder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0" fillId="0" borderId="2" xfId="0" applyFont="1" applyFill="1" applyBorder="1">
      <alignment horizontal="center" vertical="center"/>
    </xf>
    <xf numFmtId="0" fontId="6" fillId="0" borderId="1" xfId="0" applyFont="1" applyFill="1" applyBorder="1">
      <alignment horizontal="center" vertical="center"/>
    </xf>
    <xf numFmtId="0" fontId="10" fillId="0" borderId="0" xfId="0" applyFont="1" applyFill="1" applyBorder="1">
      <alignment horizontal="center" vertical="center"/>
    </xf>
    <xf numFmtId="0" fontId="10" fillId="0" borderId="2" xfId="0" applyFont="1" applyBorder="1">
      <alignment horizontal="center"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10" fillId="0" borderId="0" xfId="0" applyFont="1" applyFill="1">
      <alignment horizontal="center" vertical="center"/>
    </xf>
    <xf numFmtId="0" fontId="13" fillId="0" borderId="2" xfId="0" applyFont="1" applyFill="1" applyBorder="1">
      <alignment horizontal="center" vertical="center"/>
    </xf>
    <xf numFmtId="0" fontId="9" fillId="2" borderId="0" xfId="0" applyFont="1" applyFill="1" applyBorder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textRotation="90"/>
    </xf>
    <xf numFmtId="0" fontId="6" fillId="0" borderId="2" xfId="0" applyFont="1" applyFill="1" applyBorder="1" applyAlignment="1">
      <alignment horizontal="center" vertical="center" textRotation="90" wrapText="1"/>
    </xf>
    <xf numFmtId="0" fontId="8" fillId="0" borderId="0" xfId="0" applyFont="1" applyFill="1" applyAlignment="1">
      <alignment vertical="center" wrapText="1"/>
    </xf>
    <xf numFmtId="0" fontId="10" fillId="3" borderId="2" xfId="0" applyFont="1" applyFill="1" applyBorder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13" fillId="3" borderId="2" xfId="0" applyFont="1" applyFill="1" applyBorder="1">
      <alignment horizontal="center" vertical="center"/>
    </xf>
    <xf numFmtId="0" fontId="0" fillId="0" borderId="0" xfId="0" applyFill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9" fillId="0" borderId="2" xfId="0" applyFont="1" applyFill="1" applyBorder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2" xfId="0" quotePrefix="1" applyFont="1" applyFill="1" applyBorder="1">
      <alignment horizontal="center" vertical="center"/>
    </xf>
    <xf numFmtId="0" fontId="14" fillId="3" borderId="2" xfId="0" applyFont="1" applyFill="1" applyBorder="1">
      <alignment horizontal="center" vertical="center"/>
    </xf>
    <xf numFmtId="0" fontId="9" fillId="3" borderId="2" xfId="0" applyFont="1" applyFill="1" applyBorder="1">
      <alignment horizontal="center" vertical="center"/>
    </xf>
    <xf numFmtId="0" fontId="0" fillId="3" borderId="2" xfId="0" applyFill="1" applyBorder="1">
      <alignment horizontal="center" vertical="center"/>
    </xf>
    <xf numFmtId="0" fontId="3" fillId="0" borderId="2" xfId="0" applyFont="1" applyFill="1" applyBorder="1" applyAlignment="1">
      <alignment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vertical="center"/>
    </xf>
    <xf numFmtId="0" fontId="17" fillId="0" borderId="2" xfId="0" applyFont="1" applyFill="1" applyBorder="1" applyAlignment="1" applyProtection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15" fillId="0" borderId="2" xfId="0" quotePrefix="1" applyFont="1" applyFill="1" applyBorder="1" applyAlignment="1">
      <alignment horizontal="left" vertical="center"/>
    </xf>
    <xf numFmtId="0" fontId="3" fillId="0" borderId="2" xfId="0" quotePrefix="1" applyFont="1" applyFill="1" applyBorder="1" applyAlignment="1">
      <alignment horizontal="left" vertical="center"/>
    </xf>
    <xf numFmtId="0" fontId="3" fillId="0" borderId="2" xfId="0" quotePrefix="1" applyFont="1" applyFill="1" applyBorder="1" applyAlignment="1">
      <alignment vertical="center"/>
    </xf>
    <xf numFmtId="0" fontId="18" fillId="0" borderId="2" xfId="0" applyFont="1" applyBorder="1" applyAlignment="1">
      <alignment horizontal="left" vertical="center"/>
    </xf>
    <xf numFmtId="0" fontId="19" fillId="0" borderId="2" xfId="0" applyFont="1" applyBorder="1" applyAlignment="1" applyProtection="1">
      <alignment horizontal="center" vertical="center"/>
    </xf>
    <xf numFmtId="0" fontId="20" fillId="0" borderId="2" xfId="0" applyFont="1" applyBorder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 applyProtection="1">
      <alignment horizontal="left" vertical="center"/>
    </xf>
    <xf numFmtId="0" fontId="15" fillId="0" borderId="2" xfId="0" quotePrefix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 applyProtection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23" fillId="0" borderId="2" xfId="0" applyFont="1" applyBorder="1">
      <alignment horizontal="center" vertical="center"/>
    </xf>
    <xf numFmtId="0" fontId="23" fillId="0" borderId="0" xfId="0" applyFont="1">
      <alignment horizontal="center" vertical="center"/>
    </xf>
    <xf numFmtId="0" fontId="24" fillId="0" borderId="2" xfId="0" applyFont="1" applyBorder="1" applyAlignment="1" applyProtection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9" fillId="0" borderId="2" xfId="0" applyFont="1" applyBorder="1" applyAlignment="1" applyProtection="1">
      <alignment vertical="center"/>
    </xf>
    <xf numFmtId="0" fontId="6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vertical="center"/>
    </xf>
    <xf numFmtId="0" fontId="15" fillId="0" borderId="2" xfId="0" applyFont="1" applyFill="1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left" vertical="center"/>
    </xf>
    <xf numFmtId="0" fontId="27" fillId="0" borderId="2" xfId="0" applyFont="1" applyFill="1" applyBorder="1" applyAlignment="1" applyProtection="1">
      <alignment horizontal="left" vertical="center"/>
    </xf>
    <xf numFmtId="0" fontId="28" fillId="0" borderId="2" xfId="0" applyFont="1" applyBorder="1">
      <alignment horizontal="center" vertical="center"/>
    </xf>
    <xf numFmtId="0" fontId="28" fillId="3" borderId="2" xfId="0" applyFont="1" applyFill="1" applyBorder="1">
      <alignment horizontal="center" vertical="center"/>
    </xf>
    <xf numFmtId="0" fontId="28" fillId="0" borderId="2" xfId="0" applyFont="1" applyFill="1" applyBorder="1">
      <alignment horizontal="center" vertical="center"/>
    </xf>
    <xf numFmtId="0" fontId="18" fillId="0" borderId="2" xfId="0" applyFont="1" applyBorder="1" applyAlignment="1" applyProtection="1">
      <alignment horizontal="left" vertical="center"/>
    </xf>
    <xf numFmtId="0" fontId="18" fillId="0" borderId="2" xfId="0" applyFont="1" applyFill="1" applyBorder="1" applyAlignment="1" applyProtection="1">
      <alignment horizontal="left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2" xfId="0" quotePrefix="1" applyFont="1" applyFill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0" fontId="0" fillId="0" borderId="0" xfId="0" applyFo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>
      <alignment horizontal="center" vertical="center"/>
    </xf>
    <xf numFmtId="0" fontId="30" fillId="0" borderId="2" xfId="0" applyFont="1" applyBorder="1">
      <alignment horizontal="center" vertical="center"/>
    </xf>
    <xf numFmtId="0" fontId="31" fillId="0" borderId="2" xfId="0" applyFont="1" applyBorder="1" applyAlignment="1" applyProtection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31" fillId="0" borderId="2" xfId="0" applyFont="1" applyBorder="1" applyAlignment="1" applyProtection="1">
      <alignment horizontal="center" vertical="center"/>
    </xf>
    <xf numFmtId="0" fontId="5" fillId="0" borderId="2" xfId="7" applyFont="1" applyBorder="1" applyAlignment="1">
      <alignment horizontal="left" vertical="center"/>
    </xf>
    <xf numFmtId="0" fontId="18" fillId="0" borderId="2" xfId="0" applyFont="1" applyBorder="1">
      <alignment horizontal="center" vertical="center"/>
    </xf>
    <xf numFmtId="0" fontId="20" fillId="5" borderId="2" xfId="0" applyFont="1" applyFill="1" applyBorder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2" fillId="0" borderId="2" xfId="0" applyFont="1" applyFill="1" applyBorder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33" fillId="0" borderId="2" xfId="0" applyFont="1" applyBorder="1">
      <alignment horizontal="center" vertical="center"/>
    </xf>
    <xf numFmtId="0" fontId="17" fillId="0" borderId="0" xfId="0" applyFont="1" applyFill="1" applyAlignment="1" applyProtection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9" fillId="6" borderId="2" xfId="0" applyFont="1" applyFill="1" applyBorder="1" applyAlignment="1" applyProtection="1">
      <alignment horizontal="left" vertical="center"/>
    </xf>
    <xf numFmtId="0" fontId="10" fillId="6" borderId="2" xfId="0" applyFont="1" applyFill="1" applyBorder="1">
      <alignment horizontal="center" vertical="center"/>
    </xf>
    <xf numFmtId="0" fontId="20" fillId="6" borderId="2" xfId="0" applyFont="1" applyFill="1" applyBorder="1">
      <alignment horizontal="center" vertical="center"/>
    </xf>
    <xf numFmtId="0" fontId="6" fillId="6" borderId="2" xfId="0" applyFont="1" applyFill="1" applyBorder="1">
      <alignment horizontal="center" vertical="center"/>
    </xf>
    <xf numFmtId="0" fontId="17" fillId="6" borderId="2" xfId="0" applyFont="1" applyFill="1" applyBorder="1" applyAlignment="1" applyProtection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 applyProtection="1">
      <alignment horizontal="left" vertical="center"/>
    </xf>
    <xf numFmtId="0" fontId="20" fillId="0" borderId="2" xfId="0" applyFont="1" applyFill="1" applyBorder="1">
      <alignment horizontal="center" vertical="center"/>
    </xf>
    <xf numFmtId="0" fontId="32" fillId="6" borderId="2" xfId="0" applyFont="1" applyFill="1" applyBorder="1">
      <alignment horizontal="center" vertical="center"/>
    </xf>
    <xf numFmtId="0" fontId="17" fillId="6" borderId="2" xfId="0" applyFont="1" applyFill="1" applyBorder="1" applyAlignment="1" applyProtection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7" fillId="6" borderId="5" xfId="0" applyFont="1" applyFill="1" applyBorder="1" applyAlignment="1" applyProtection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31" fillId="6" borderId="2" xfId="0" applyFont="1" applyFill="1" applyBorder="1" applyAlignment="1" applyProtection="1">
      <alignment horizontal="center" vertical="center"/>
    </xf>
    <xf numFmtId="0" fontId="30" fillId="6" borderId="2" xfId="0" applyFont="1" applyFill="1" applyBorder="1" applyAlignment="1">
      <alignment horizontal="center" vertical="center"/>
    </xf>
    <xf numFmtId="0" fontId="31" fillId="6" borderId="2" xfId="0" applyFont="1" applyFill="1" applyBorder="1" applyAlignment="1" applyProtection="1">
      <alignment horizontal="left" vertical="center"/>
    </xf>
    <xf numFmtId="0" fontId="15" fillId="6" borderId="2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30" fillId="6" borderId="2" xfId="0" applyFont="1" applyFill="1" applyBorder="1">
      <alignment horizontal="center" vertical="center"/>
    </xf>
  </cellXfs>
  <cellStyles count="8">
    <cellStyle name="Excel Built-in Normal" xfId="7"/>
    <cellStyle name="Migliaia 2" xfId="5"/>
    <cellStyle name="Normale" xfId="0" builtinId="0"/>
    <cellStyle name="Normale 10" xfId="4"/>
    <cellStyle name="Normale 2" xfId="1"/>
    <cellStyle name="Normale 3" xfId="3"/>
    <cellStyle name="Normale 3 2" xfId="2"/>
    <cellStyle name="Normale 4" xfId="6"/>
  </cellStyles>
  <dxfs count="3"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</dxfs>
  <tableStyles count="3" defaultTableStyle="TableStyleMedium2" defaultPivotStyle="PivotStyleLight16">
    <tableStyle name="Stile tabella pivot 1" table="0" count="1">
      <tableStyleElement type="firstRowStripe" dxfId="2"/>
    </tableStyle>
    <tableStyle name="Stile tabella pivot 2" table="0" count="1">
      <tableStyleElement type="firstSubtotalRow" dxfId="1"/>
    </tableStyle>
    <tableStyle name="Stile tabella pivot 3" table="0" count="1">
      <tableStyleElement type="wholeTable" dxfId="0"/>
    </tableStyle>
  </tableStyles>
  <colors>
    <mruColors>
      <color rgb="FFF1F5F9"/>
      <color rgb="FF66FF66"/>
      <color rgb="FF66FF33"/>
      <color rgb="FFFFCCFF"/>
      <color rgb="FFFFFFCC"/>
      <color rgb="FFFF99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1056</xdr:rowOff>
    </xdr:from>
    <xdr:to>
      <xdr:col>1</xdr:col>
      <xdr:colOff>1852084</xdr:colOff>
      <xdr:row>9</xdr:row>
      <xdr:rowOff>0</xdr:rowOff>
    </xdr:to>
    <xdr:pic>
      <xdr:nvPicPr>
        <xdr:cNvPr id="2" name="Immagine 1" descr="J:\CEM\UISP- CSI - Biasola\Attività UISP Regionale\Atletica leggera - Emilia-Romagn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0973"/>
          <a:ext cx="2201334" cy="14382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306917</xdr:colOff>
      <xdr:row>1</xdr:row>
      <xdr:rowOff>52917</xdr:rowOff>
    </xdr:from>
    <xdr:to>
      <xdr:col>15</xdr:col>
      <xdr:colOff>237668</xdr:colOff>
      <xdr:row>11</xdr:row>
      <xdr:rowOff>0</xdr:rowOff>
    </xdr:to>
    <xdr:pic>
      <xdr:nvPicPr>
        <xdr:cNvPr id="4" name="Immagine 3" descr="LO (4)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66667" y="232834"/>
          <a:ext cx="1708751" cy="1777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359834</xdr:colOff>
      <xdr:row>0</xdr:row>
      <xdr:rowOff>158751</xdr:rowOff>
    </xdr:from>
    <xdr:to>
      <xdr:col>1</xdr:col>
      <xdr:colOff>2265892</xdr:colOff>
      <xdr:row>9</xdr:row>
      <xdr:rowOff>1</xdr:rowOff>
    </xdr:to>
    <xdr:pic>
      <xdr:nvPicPr>
        <xdr:cNvPr id="8" name="Immagine 7" descr="J:\CEM\UISP- CSI - Biasola\Attività UISP Regionale\Atletica leggera - Emilia-Romagn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834" y="158751"/>
          <a:ext cx="2264833" cy="146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508000</xdr:colOff>
      <xdr:row>0</xdr:row>
      <xdr:rowOff>169333</xdr:rowOff>
    </xdr:from>
    <xdr:to>
      <xdr:col>15</xdr:col>
      <xdr:colOff>78918</xdr:colOff>
      <xdr:row>10</xdr:row>
      <xdr:rowOff>126999</xdr:rowOff>
    </xdr:to>
    <xdr:pic>
      <xdr:nvPicPr>
        <xdr:cNvPr id="4" name="Immagine 3" descr="LO (4)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94750" y="169333"/>
          <a:ext cx="1708751" cy="17779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338666</xdr:colOff>
      <xdr:row>0</xdr:row>
      <xdr:rowOff>158750</xdr:rowOff>
    </xdr:from>
    <xdr:to>
      <xdr:col>1</xdr:col>
      <xdr:colOff>2388657</xdr:colOff>
      <xdr:row>8</xdr:row>
      <xdr:rowOff>158750</xdr:rowOff>
    </xdr:to>
    <xdr:pic>
      <xdr:nvPicPr>
        <xdr:cNvPr id="5" name="Immagine 4" descr="J:\CEM\UISP- CSI - Biasola\Attività UISP Regionale\Atletica leggera - Emilia-Romagn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8666" y="158750"/>
          <a:ext cx="2391833" cy="1439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402167</xdr:colOff>
      <xdr:row>0</xdr:row>
      <xdr:rowOff>158751</xdr:rowOff>
    </xdr:from>
    <xdr:to>
      <xdr:col>16</xdr:col>
      <xdr:colOff>402166</xdr:colOff>
      <xdr:row>10</xdr:row>
      <xdr:rowOff>23288</xdr:rowOff>
    </xdr:to>
    <xdr:pic>
      <xdr:nvPicPr>
        <xdr:cNvPr id="6" name="Immagine 5" descr="LO (4)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831917" y="158751"/>
          <a:ext cx="1619249" cy="16848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42334</xdr:rowOff>
    </xdr:from>
    <xdr:to>
      <xdr:col>1</xdr:col>
      <xdr:colOff>2037291</xdr:colOff>
      <xdr:row>8</xdr:row>
      <xdr:rowOff>169335</xdr:rowOff>
    </xdr:to>
    <xdr:pic>
      <xdr:nvPicPr>
        <xdr:cNvPr id="3" name="Immagine 2" descr="J:\CEM\UISP- CSI - Biasola\Attività UISP Regionale\Atletica leggera - Emilia-Romagn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2251"/>
          <a:ext cx="2471208" cy="1386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74084</xdr:colOff>
      <xdr:row>1</xdr:row>
      <xdr:rowOff>63498</xdr:rowOff>
    </xdr:from>
    <xdr:to>
      <xdr:col>10</xdr:col>
      <xdr:colOff>190501</xdr:colOff>
      <xdr:row>9</xdr:row>
      <xdr:rowOff>176890</xdr:rowOff>
    </xdr:to>
    <xdr:pic>
      <xdr:nvPicPr>
        <xdr:cNvPr id="5" name="Immagine 4" descr="LO (4)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28417" y="243415"/>
          <a:ext cx="1492251" cy="1552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419"/>
  <sheetViews>
    <sheetView tabSelected="1" zoomScale="90" zoomScaleNormal="90" workbookViewId="0">
      <selection activeCell="C2" sqref="C2:J9"/>
    </sheetView>
  </sheetViews>
  <sheetFormatPr defaultRowHeight="15"/>
  <cols>
    <col min="1" max="1" width="4.625" style="1" customWidth="1"/>
    <col min="2" max="2" width="25.625" style="1" customWidth="1"/>
    <col min="3" max="3" width="32.625" style="1" customWidth="1"/>
    <col min="4" max="4" width="6.25" style="37" customWidth="1"/>
    <col min="5" max="6" width="5.625" style="1" customWidth="1"/>
    <col min="7" max="7" width="5.625" style="18" customWidth="1"/>
    <col min="8" max="11" width="5.625" style="1" customWidth="1"/>
    <col min="12" max="16" width="5.875" style="1" customWidth="1"/>
    <col min="17" max="16384" width="9" style="1"/>
  </cols>
  <sheetData>
    <row r="1" spans="1:16" ht="14.25" customHeight="1"/>
    <row r="2" spans="1:16" ht="14.25" customHeight="1">
      <c r="C2" s="111" t="s">
        <v>411</v>
      </c>
      <c r="D2" s="111"/>
      <c r="E2" s="111"/>
      <c r="F2" s="111"/>
      <c r="G2" s="111"/>
      <c r="H2" s="111"/>
      <c r="I2" s="111"/>
      <c r="J2" s="111"/>
      <c r="K2" s="26"/>
      <c r="L2" s="26"/>
      <c r="M2" s="26"/>
      <c r="N2" s="26"/>
      <c r="O2" s="26"/>
      <c r="P2" s="26"/>
    </row>
    <row r="3" spans="1:16" ht="14.25" customHeight="1">
      <c r="C3" s="111"/>
      <c r="D3" s="111"/>
      <c r="E3" s="111"/>
      <c r="F3" s="111"/>
      <c r="G3" s="111"/>
      <c r="H3" s="111"/>
      <c r="I3" s="111"/>
      <c r="J3" s="111"/>
      <c r="K3" s="26"/>
      <c r="L3" s="26"/>
      <c r="M3" s="26"/>
      <c r="N3" s="26"/>
      <c r="O3" s="26"/>
      <c r="P3" s="26"/>
    </row>
    <row r="4" spans="1:16" ht="14.25" customHeight="1">
      <c r="C4" s="111"/>
      <c r="D4" s="111"/>
      <c r="E4" s="111"/>
      <c r="F4" s="111"/>
      <c r="G4" s="111"/>
      <c r="H4" s="111"/>
      <c r="I4" s="111"/>
      <c r="J4" s="111"/>
      <c r="K4" s="26"/>
      <c r="L4" s="26"/>
      <c r="M4" s="26"/>
      <c r="N4" s="26"/>
      <c r="O4" s="26"/>
      <c r="P4" s="26"/>
    </row>
    <row r="5" spans="1:16" ht="14.25" customHeight="1">
      <c r="C5" s="111"/>
      <c r="D5" s="111"/>
      <c r="E5" s="111"/>
      <c r="F5" s="111"/>
      <c r="G5" s="111"/>
      <c r="H5" s="111"/>
      <c r="I5" s="111"/>
      <c r="J5" s="111"/>
      <c r="K5" s="26"/>
      <c r="L5" s="26"/>
      <c r="M5" s="26"/>
      <c r="N5" s="26"/>
      <c r="O5" s="26"/>
      <c r="P5" s="26"/>
    </row>
    <row r="6" spans="1:16" ht="14.25" customHeight="1">
      <c r="C6" s="111"/>
      <c r="D6" s="111"/>
      <c r="E6" s="111"/>
      <c r="F6" s="111"/>
      <c r="G6" s="111"/>
      <c r="H6" s="111"/>
      <c r="I6" s="111"/>
      <c r="J6" s="111"/>
      <c r="K6" s="26"/>
      <c r="L6" s="26"/>
      <c r="M6" s="26"/>
      <c r="N6" s="26"/>
      <c r="O6" s="26"/>
      <c r="P6" s="26"/>
    </row>
    <row r="7" spans="1:16" ht="14.25" customHeight="1">
      <c r="C7" s="111"/>
      <c r="D7" s="111"/>
      <c r="E7" s="111"/>
      <c r="F7" s="111"/>
      <c r="G7" s="111"/>
      <c r="H7" s="111"/>
      <c r="I7" s="111"/>
      <c r="J7" s="111"/>
      <c r="K7" s="26"/>
      <c r="L7" s="26"/>
      <c r="M7" s="26"/>
      <c r="N7" s="26"/>
      <c r="O7" s="26"/>
      <c r="P7" s="26"/>
    </row>
    <row r="8" spans="1:16" ht="14.25" customHeight="1">
      <c r="C8" s="111"/>
      <c r="D8" s="111"/>
      <c r="E8" s="111"/>
      <c r="F8" s="111"/>
      <c r="G8" s="111"/>
      <c r="H8" s="111"/>
      <c r="I8" s="111"/>
      <c r="J8" s="111"/>
      <c r="K8" s="26"/>
      <c r="L8" s="26"/>
      <c r="M8" s="26"/>
      <c r="N8" s="26"/>
      <c r="O8" s="26"/>
      <c r="P8" s="26"/>
    </row>
    <row r="9" spans="1:16" ht="14.25" customHeight="1">
      <c r="C9" s="111"/>
      <c r="D9" s="111"/>
      <c r="E9" s="111"/>
      <c r="F9" s="111"/>
      <c r="G9" s="111"/>
      <c r="H9" s="111"/>
      <c r="I9" s="111"/>
      <c r="J9" s="111"/>
      <c r="K9" s="8"/>
      <c r="L9" s="8"/>
      <c r="M9" s="8"/>
      <c r="N9" s="8"/>
      <c r="O9" s="8"/>
    </row>
    <row r="10" spans="1:16" ht="15.75" customHeight="1">
      <c r="A10" s="113" t="s">
        <v>19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</row>
    <row r="11" spans="1:16">
      <c r="C11" s="7"/>
      <c r="D11" s="23"/>
      <c r="E11" s="9"/>
      <c r="F11" s="9"/>
      <c r="G11" s="17"/>
      <c r="H11" s="9"/>
      <c r="I11" s="23"/>
      <c r="J11" s="23"/>
      <c r="K11" s="21"/>
      <c r="L11" s="23"/>
      <c r="M11" s="23"/>
      <c r="N11" s="23"/>
      <c r="O11" s="9"/>
    </row>
    <row r="12" spans="1:16" ht="18.75" customHeight="1">
      <c r="A12" s="112" t="s">
        <v>22</v>
      </c>
      <c r="B12" s="112"/>
      <c r="C12" s="112"/>
      <c r="D12" s="112"/>
      <c r="E12" s="28"/>
    </row>
    <row r="13" spans="1:16" ht="60">
      <c r="A13" s="2" t="s">
        <v>1</v>
      </c>
      <c r="B13" s="2" t="s">
        <v>2</v>
      </c>
      <c r="C13" s="2" t="s">
        <v>0</v>
      </c>
      <c r="D13" s="22" t="s">
        <v>17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10</v>
      </c>
      <c r="J13" s="2" t="s">
        <v>32</v>
      </c>
      <c r="K13" s="2" t="s">
        <v>33</v>
      </c>
      <c r="L13" s="25" t="s">
        <v>11</v>
      </c>
      <c r="M13" s="25" t="s">
        <v>12</v>
      </c>
      <c r="N13" s="24" t="s">
        <v>13</v>
      </c>
      <c r="O13" s="22" t="s">
        <v>7</v>
      </c>
      <c r="P13" s="22" t="s">
        <v>8</v>
      </c>
    </row>
    <row r="14" spans="1:16" ht="15" customHeight="1">
      <c r="A14" s="126">
        <v>1</v>
      </c>
      <c r="B14" s="122" t="s">
        <v>35</v>
      </c>
      <c r="C14" s="122" t="s">
        <v>36</v>
      </c>
      <c r="D14" s="127">
        <v>2012</v>
      </c>
      <c r="E14" s="128">
        <v>30</v>
      </c>
      <c r="F14" s="128">
        <v>30</v>
      </c>
      <c r="G14" s="128">
        <v>30</v>
      </c>
      <c r="H14" s="128">
        <v>30</v>
      </c>
      <c r="I14" s="128">
        <v>30</v>
      </c>
      <c r="J14" s="128">
        <v>27</v>
      </c>
      <c r="K14" s="129">
        <v>25</v>
      </c>
      <c r="L14" s="119">
        <f t="shared" ref="L14" si="0">COUNTIF(E14:K14,"&gt;=1")</f>
        <v>7</v>
      </c>
      <c r="M14" s="119">
        <f>IF(L14&gt;=5,MIN(E14:K14),"0")+IF(L14&gt;=6,SMALL(E14:K14,2),"0")+IF(L14&gt;=7,SMALL(E14:K14,3),"0")</f>
        <v>82</v>
      </c>
      <c r="N14" s="119">
        <f t="shared" ref="N14" si="1">SUM(E14:K14)-M14</f>
        <v>120</v>
      </c>
      <c r="O14" s="120">
        <v>30</v>
      </c>
      <c r="P14" s="121">
        <f t="shared" ref="P14" si="2">N14+O14</f>
        <v>150</v>
      </c>
    </row>
    <row r="15" spans="1:16" ht="15" customHeight="1">
      <c r="A15" s="126">
        <v>2</v>
      </c>
      <c r="B15" s="123" t="s">
        <v>37</v>
      </c>
      <c r="C15" s="123" t="s">
        <v>36</v>
      </c>
      <c r="D15" s="130">
        <v>2012</v>
      </c>
      <c r="E15" s="128">
        <v>27</v>
      </c>
      <c r="F15" s="128">
        <v>27</v>
      </c>
      <c r="G15" s="128">
        <v>27</v>
      </c>
      <c r="H15" s="128">
        <v>27</v>
      </c>
      <c r="I15" s="128">
        <v>25</v>
      </c>
      <c r="J15" s="128">
        <v>30</v>
      </c>
      <c r="K15" s="129">
        <v>27</v>
      </c>
      <c r="L15" s="119">
        <f t="shared" ref="L15:L51" si="3">COUNTIF(E15:K15,"&gt;=1")</f>
        <v>7</v>
      </c>
      <c r="M15" s="119">
        <f t="shared" ref="M15:M51" si="4">IF(L15&gt;=5,MIN(E15:K15),"0")+IF(L15&gt;=6,SMALL(E15:K15,2),"0")+IF(L15&gt;=7,SMALL(E15:K15,3),"0")</f>
        <v>79</v>
      </c>
      <c r="N15" s="119">
        <f t="shared" ref="N15:N51" si="5">SUM(E15:K15)-M15</f>
        <v>111</v>
      </c>
      <c r="O15" s="120">
        <v>30</v>
      </c>
      <c r="P15" s="121">
        <f t="shared" ref="P15:P51" si="6">N15+O15</f>
        <v>141</v>
      </c>
    </row>
    <row r="16" spans="1:16" ht="15" customHeight="1">
      <c r="A16" s="126">
        <v>3</v>
      </c>
      <c r="B16" s="123" t="s">
        <v>38</v>
      </c>
      <c r="C16" s="123" t="s">
        <v>36</v>
      </c>
      <c r="D16" s="130">
        <v>2012</v>
      </c>
      <c r="E16" s="128">
        <v>25</v>
      </c>
      <c r="F16" s="128">
        <v>23</v>
      </c>
      <c r="G16" s="128">
        <v>25</v>
      </c>
      <c r="H16" s="128">
        <v>25</v>
      </c>
      <c r="I16" s="128">
        <v>23</v>
      </c>
      <c r="J16" s="128">
        <v>20</v>
      </c>
      <c r="K16" s="129">
        <v>30</v>
      </c>
      <c r="L16" s="119">
        <f t="shared" si="3"/>
        <v>7</v>
      </c>
      <c r="M16" s="119">
        <f t="shared" si="4"/>
        <v>66</v>
      </c>
      <c r="N16" s="119">
        <f t="shared" si="5"/>
        <v>105</v>
      </c>
      <c r="O16" s="120">
        <v>30</v>
      </c>
      <c r="P16" s="121">
        <f t="shared" si="6"/>
        <v>135</v>
      </c>
    </row>
    <row r="17" spans="1:16" ht="15" customHeight="1">
      <c r="A17" s="126">
        <v>4</v>
      </c>
      <c r="B17" s="122" t="s">
        <v>109</v>
      </c>
      <c r="C17" s="123" t="s">
        <v>110</v>
      </c>
      <c r="D17" s="127">
        <v>2012</v>
      </c>
      <c r="E17" s="128"/>
      <c r="F17" s="128">
        <v>25</v>
      </c>
      <c r="G17" s="128">
        <v>23</v>
      </c>
      <c r="H17" s="128">
        <v>23</v>
      </c>
      <c r="I17" s="128"/>
      <c r="J17" s="128">
        <v>25</v>
      </c>
      <c r="K17" s="129"/>
      <c r="L17" s="119">
        <f t="shared" ref="L17:L18" si="7">COUNTIF(E17:K17,"&gt;=1")</f>
        <v>4</v>
      </c>
      <c r="M17" s="119">
        <f t="shared" ref="M17:M18" si="8">IF(L17&gt;=5,MIN(E17:K17),"0")+IF(L17&gt;=6,SMALL(E17:K17,2),"0")+IF(L17&gt;=7,SMALL(E17:K17,3),"0")</f>
        <v>0</v>
      </c>
      <c r="N17" s="119">
        <f t="shared" ref="N17:N18" si="9">SUM(E17:K17)-M17</f>
        <v>96</v>
      </c>
      <c r="O17" s="119"/>
      <c r="P17" s="121">
        <f t="shared" ref="P17:P18" si="10">N17+O17</f>
        <v>96</v>
      </c>
    </row>
    <row r="18" spans="1:16" ht="15" customHeight="1">
      <c r="A18" s="126">
        <v>5</v>
      </c>
      <c r="B18" s="122" t="s">
        <v>113</v>
      </c>
      <c r="C18" s="123" t="s">
        <v>110</v>
      </c>
      <c r="D18" s="127">
        <v>2012</v>
      </c>
      <c r="E18" s="128"/>
      <c r="F18" s="128">
        <v>20</v>
      </c>
      <c r="G18" s="128">
        <v>20</v>
      </c>
      <c r="H18" s="128">
        <v>20</v>
      </c>
      <c r="I18" s="128"/>
      <c r="J18" s="128">
        <v>19</v>
      </c>
      <c r="K18" s="129">
        <v>23</v>
      </c>
      <c r="L18" s="119">
        <f t="shared" si="7"/>
        <v>5</v>
      </c>
      <c r="M18" s="119">
        <f t="shared" si="8"/>
        <v>19</v>
      </c>
      <c r="N18" s="119">
        <f t="shared" si="9"/>
        <v>83</v>
      </c>
      <c r="O18" s="119"/>
      <c r="P18" s="121">
        <f t="shared" si="10"/>
        <v>83</v>
      </c>
    </row>
    <row r="19" spans="1:16">
      <c r="A19" s="36"/>
      <c r="B19" s="4" t="s">
        <v>183</v>
      </c>
      <c r="C19" s="4" t="s">
        <v>36</v>
      </c>
      <c r="D19" s="36">
        <v>2012</v>
      </c>
      <c r="E19" s="104"/>
      <c r="F19" s="104"/>
      <c r="G19" s="104">
        <v>21</v>
      </c>
      <c r="H19" s="104"/>
      <c r="I19" s="104"/>
      <c r="J19" s="104">
        <v>21</v>
      </c>
      <c r="K19" s="105"/>
      <c r="L19" s="12">
        <f t="shared" ref="L19" si="11">COUNTIF(E19:K19,"&gt;=1")</f>
        <v>2</v>
      </c>
      <c r="M19" s="12">
        <f t="shared" ref="M19" si="12">IF(L19&gt;=5,MIN(E19:K19),"0")+IF(L19&gt;=6,SMALL(E19:K19,2),"0")+IF(L19&gt;=7,SMALL(E19:K19,3),"0")</f>
        <v>0</v>
      </c>
      <c r="N19" s="12">
        <f t="shared" ref="N19" si="13">SUM(E19:K19)-M19</f>
        <v>42</v>
      </c>
      <c r="O19" s="12"/>
      <c r="P19" s="2">
        <f t="shared" ref="P19" si="14">N19+O19</f>
        <v>42</v>
      </c>
    </row>
    <row r="20" spans="1:16" ht="15" customHeight="1">
      <c r="A20" s="36"/>
      <c r="B20" s="71" t="s">
        <v>232</v>
      </c>
      <c r="C20" s="46" t="s">
        <v>233</v>
      </c>
      <c r="D20" s="36">
        <v>2012</v>
      </c>
      <c r="E20" s="104"/>
      <c r="F20" s="104"/>
      <c r="G20" s="104"/>
      <c r="H20" s="104">
        <v>17</v>
      </c>
      <c r="I20" s="104">
        <v>21</v>
      </c>
      <c r="J20" s="104"/>
      <c r="K20" s="105"/>
      <c r="L20" s="12">
        <f>COUNTIF(E20:K20,"&gt;=1")</f>
        <v>2</v>
      </c>
      <c r="M20" s="12">
        <f>IF(L20&gt;=5,MIN(E20:K20),"0")+IF(L20&gt;=6,SMALL(E20:K20,2),"0")+IF(L20&gt;=7,SMALL(E20:K20,3),"0")</f>
        <v>0</v>
      </c>
      <c r="N20" s="12">
        <f>SUM(E20:K20)-M20</f>
        <v>38</v>
      </c>
      <c r="O20" s="12"/>
      <c r="P20" s="2">
        <f>N20+O20</f>
        <v>38</v>
      </c>
    </row>
    <row r="21" spans="1:16" ht="15" customHeight="1">
      <c r="A21" s="36"/>
      <c r="B21" s="46" t="s">
        <v>336</v>
      </c>
      <c r="C21" s="97" t="s">
        <v>85</v>
      </c>
      <c r="D21" s="36">
        <v>2012</v>
      </c>
      <c r="E21" s="104"/>
      <c r="F21" s="104"/>
      <c r="G21" s="104"/>
      <c r="H21" s="104"/>
      <c r="I21" s="104">
        <v>16</v>
      </c>
      <c r="J21" s="104"/>
      <c r="K21" s="105">
        <v>20</v>
      </c>
      <c r="L21" s="12">
        <f>COUNTIF(E21:K21,"&gt;=1")</f>
        <v>2</v>
      </c>
      <c r="M21" s="12">
        <f>IF(L21&gt;=5,MIN(E21:K21),"0")+IF(L21&gt;=6,SMALL(E21:K21,2),"0")+IF(L21&gt;=7,SMALL(E21:K21,3),"0")</f>
        <v>0</v>
      </c>
      <c r="N21" s="12">
        <f>SUM(E21:K21)-M21</f>
        <v>36</v>
      </c>
      <c r="O21" s="12"/>
      <c r="P21" s="2">
        <f>N21+O21</f>
        <v>36</v>
      </c>
    </row>
    <row r="22" spans="1:16">
      <c r="A22" s="36"/>
      <c r="B22" s="71" t="s">
        <v>331</v>
      </c>
      <c r="C22" s="46" t="s">
        <v>233</v>
      </c>
      <c r="D22" s="36">
        <v>2012</v>
      </c>
      <c r="E22" s="104"/>
      <c r="F22" s="104"/>
      <c r="G22" s="104"/>
      <c r="H22" s="104"/>
      <c r="I22" s="104">
        <v>27</v>
      </c>
      <c r="J22" s="104"/>
      <c r="K22" s="105"/>
      <c r="L22" s="12">
        <f>COUNTIF(E22:K22,"&gt;=1")</f>
        <v>1</v>
      </c>
      <c r="M22" s="12">
        <f>IF(L22&gt;=5,MIN(E22:K22),"0")+IF(L22&gt;=6,SMALL(E22:K22,2),"0")+IF(L22&gt;=7,SMALL(E22:K22,3),"0")</f>
        <v>0</v>
      </c>
      <c r="N22" s="12">
        <f>SUM(E22:K22)-M22</f>
        <v>27</v>
      </c>
      <c r="O22" s="12"/>
      <c r="P22" s="2">
        <f>N22+O22</f>
        <v>27</v>
      </c>
    </row>
    <row r="23" spans="1:16" ht="15" customHeight="1">
      <c r="A23" s="36"/>
      <c r="B23" s="4" t="s">
        <v>40</v>
      </c>
      <c r="C23" s="4" t="s">
        <v>39</v>
      </c>
      <c r="D23" s="36">
        <v>2014</v>
      </c>
      <c r="E23" s="104">
        <v>23</v>
      </c>
      <c r="F23" s="104"/>
      <c r="G23" s="104"/>
      <c r="H23" s="104"/>
      <c r="I23" s="104"/>
      <c r="J23" s="104"/>
      <c r="K23" s="105"/>
      <c r="L23" s="12">
        <f>COUNTIF(E23:K23,"&gt;=1")</f>
        <v>1</v>
      </c>
      <c r="M23" s="12">
        <f>IF(L23&gt;=5,MIN(E23:K23),"0")+IF(L23&gt;=6,SMALL(E23:K23,2),"0")+IF(L23&gt;=7,SMALL(E23:K23,3),"0")</f>
        <v>0</v>
      </c>
      <c r="N23" s="12">
        <f>SUM(E23:K23)-M23</f>
        <v>23</v>
      </c>
      <c r="O23" s="12"/>
      <c r="P23" s="2">
        <f>N23+O23</f>
        <v>23</v>
      </c>
    </row>
    <row r="24" spans="1:16" ht="15" customHeight="1">
      <c r="A24" s="36"/>
      <c r="B24" s="4" t="s">
        <v>373</v>
      </c>
      <c r="C24" s="4" t="s">
        <v>36</v>
      </c>
      <c r="D24" s="36">
        <v>2012</v>
      </c>
      <c r="E24" s="104"/>
      <c r="F24" s="104"/>
      <c r="G24" s="104"/>
      <c r="H24" s="104"/>
      <c r="I24" s="104"/>
      <c r="J24" s="104">
        <v>23</v>
      </c>
      <c r="K24" s="105"/>
      <c r="L24" s="12">
        <f t="shared" ref="L24" si="15">COUNTIF(E24:K24,"&gt;=1")</f>
        <v>1</v>
      </c>
      <c r="M24" s="12">
        <f t="shared" ref="M24" si="16">IF(L24&gt;=5,MIN(E24:K24),"0")+IF(L24&gt;=6,SMALL(E24:K24,2),"0")+IF(L24&gt;=7,SMALL(E24:K24,3),"0")</f>
        <v>0</v>
      </c>
      <c r="N24" s="12">
        <f t="shared" ref="N24" si="17">SUM(E24:K24)-M24</f>
        <v>23</v>
      </c>
      <c r="O24" s="12"/>
      <c r="P24" s="2">
        <f t="shared" ref="P24" si="18">N24+O24</f>
        <v>23</v>
      </c>
    </row>
    <row r="25" spans="1:16" ht="15" customHeight="1">
      <c r="A25" s="36"/>
      <c r="B25" s="46" t="s">
        <v>112</v>
      </c>
      <c r="C25" s="46" t="s">
        <v>111</v>
      </c>
      <c r="D25" s="44">
        <v>2012</v>
      </c>
      <c r="E25" s="104"/>
      <c r="F25" s="104">
        <v>21</v>
      </c>
      <c r="G25" s="104"/>
      <c r="H25" s="104"/>
      <c r="I25" s="104"/>
      <c r="J25" s="104"/>
      <c r="K25" s="105"/>
      <c r="L25" s="12">
        <f>COUNTIF(E25:K25,"&gt;=1")</f>
        <v>1</v>
      </c>
      <c r="M25" s="12">
        <f>IF(L25&gt;=5,MIN(E25:K25),"0")+IF(L25&gt;=6,SMALL(E25:K25,2),"0")+IF(L25&gt;=7,SMALL(E25:K25,3),"0")</f>
        <v>0</v>
      </c>
      <c r="N25" s="12">
        <f>SUM(E25:K25)-M25</f>
        <v>21</v>
      </c>
      <c r="O25" s="12"/>
      <c r="P25" s="2">
        <f>N25+O25</f>
        <v>21</v>
      </c>
    </row>
    <row r="26" spans="1:16" ht="15" customHeight="1">
      <c r="A26" s="36"/>
      <c r="B26" s="71" t="s">
        <v>227</v>
      </c>
      <c r="C26" s="48" t="s">
        <v>228</v>
      </c>
      <c r="D26" s="36">
        <v>2012</v>
      </c>
      <c r="E26" s="104"/>
      <c r="F26" s="104"/>
      <c r="G26" s="104"/>
      <c r="H26" s="104">
        <v>21</v>
      </c>
      <c r="I26" s="104"/>
      <c r="J26" s="104"/>
      <c r="K26" s="105"/>
      <c r="L26" s="12">
        <f>COUNTIF(E26:K26,"&gt;=1")</f>
        <v>1</v>
      </c>
      <c r="M26" s="12">
        <f>IF(L26&gt;=5,MIN(E26:K26),"0")+IF(L26&gt;=6,SMALL(E26:K26,2),"0")+IF(L26&gt;=7,SMALL(E26:K26,3),"0")</f>
        <v>0</v>
      </c>
      <c r="N26" s="12">
        <f>SUM(E26:K26)-M26</f>
        <v>21</v>
      </c>
      <c r="O26" s="12"/>
      <c r="P26" s="2">
        <f>N26+O26</f>
        <v>21</v>
      </c>
    </row>
    <row r="27" spans="1:16" ht="15" customHeight="1">
      <c r="A27" s="36"/>
      <c r="B27" s="57" t="s">
        <v>415</v>
      </c>
      <c r="C27" s="57" t="s">
        <v>85</v>
      </c>
      <c r="D27" s="56">
        <v>2012</v>
      </c>
      <c r="E27" s="104"/>
      <c r="F27" s="104"/>
      <c r="G27" s="104"/>
      <c r="H27" s="104"/>
      <c r="I27" s="104"/>
      <c r="J27" s="104"/>
      <c r="K27" s="105">
        <v>21</v>
      </c>
      <c r="L27" s="12">
        <f t="shared" ref="L27" si="19">COUNTIF(E27:K27,"&gt;=1")</f>
        <v>1</v>
      </c>
      <c r="M27" s="12">
        <f t="shared" ref="M27" si="20">IF(L27&gt;=5,MIN(E27:K27),"0")+IF(L27&gt;=6,SMALL(E27:K27,2),"0")+IF(L27&gt;=7,SMALL(E27:K27,3),"0")</f>
        <v>0</v>
      </c>
      <c r="N27" s="12">
        <f t="shared" ref="N27" si="21">SUM(E27:K27)-M27</f>
        <v>21</v>
      </c>
      <c r="O27" s="12"/>
      <c r="P27" s="2">
        <f t="shared" ref="P27" si="22">N27+O27</f>
        <v>21</v>
      </c>
    </row>
    <row r="28" spans="1:16">
      <c r="A28" s="36"/>
      <c r="B28" s="46" t="s">
        <v>332</v>
      </c>
      <c r="C28" s="46" t="s">
        <v>262</v>
      </c>
      <c r="D28" s="36">
        <v>2013</v>
      </c>
      <c r="E28" s="104"/>
      <c r="F28" s="104"/>
      <c r="G28" s="104"/>
      <c r="H28" s="104"/>
      <c r="I28" s="104">
        <v>20</v>
      </c>
      <c r="J28" s="104"/>
      <c r="K28" s="105"/>
      <c r="L28" s="12">
        <f>COUNTIF(E28:K28,"&gt;=1")</f>
        <v>1</v>
      </c>
      <c r="M28" s="12">
        <f>IF(L28&gt;=5,MIN(E28:K28),"0")+IF(L28&gt;=6,SMALL(E28:K28,2),"0")+IF(L28&gt;=7,SMALL(E28:K28,3),"0")</f>
        <v>0</v>
      </c>
      <c r="N28" s="12">
        <f>SUM(E28:K28)-M28</f>
        <v>20</v>
      </c>
      <c r="O28" s="12"/>
      <c r="P28" s="2">
        <f>N28+O28</f>
        <v>20</v>
      </c>
    </row>
    <row r="29" spans="1:16" ht="15" customHeight="1">
      <c r="A29" s="36"/>
      <c r="B29" s="4" t="s">
        <v>102</v>
      </c>
      <c r="C29" s="48" t="s">
        <v>103</v>
      </c>
      <c r="D29" s="36">
        <v>2012</v>
      </c>
      <c r="E29" s="104"/>
      <c r="F29" s="104">
        <v>19</v>
      </c>
      <c r="G29" s="104"/>
      <c r="H29" s="104"/>
      <c r="I29" s="104"/>
      <c r="J29" s="104"/>
      <c r="K29" s="105"/>
      <c r="L29" s="12">
        <f>COUNTIF(E29:K29,"&gt;=1")</f>
        <v>1</v>
      </c>
      <c r="M29" s="12">
        <f>IF(L29&gt;=5,MIN(E29:K29),"0")+IF(L29&gt;=6,SMALL(E29:K29,2),"0")+IF(L29&gt;=7,SMALL(E29:K29,3),"0")</f>
        <v>0</v>
      </c>
      <c r="N29" s="12">
        <f>SUM(E29:K29)-M29</f>
        <v>19</v>
      </c>
      <c r="O29" s="12"/>
      <c r="P29" s="2">
        <f>N29+O29</f>
        <v>19</v>
      </c>
    </row>
    <row r="30" spans="1:16" ht="15" customHeight="1">
      <c r="A30" s="36"/>
      <c r="B30" s="71" t="s">
        <v>230</v>
      </c>
      <c r="C30" s="46" t="s">
        <v>229</v>
      </c>
      <c r="D30" s="36">
        <v>2012</v>
      </c>
      <c r="E30" s="104"/>
      <c r="F30" s="104"/>
      <c r="G30" s="104"/>
      <c r="H30" s="104">
        <v>19</v>
      </c>
      <c r="I30" s="104"/>
      <c r="J30" s="104"/>
      <c r="K30" s="105"/>
      <c r="L30" s="12">
        <f>COUNTIF(E30:K30,"&gt;=1")</f>
        <v>1</v>
      </c>
      <c r="M30" s="12">
        <f>IF(L30&gt;=5,MIN(E30:K30),"0")+IF(L30&gt;=6,SMALL(E30:K30,2),"0")+IF(L30&gt;=7,SMALL(E30:K30,3),"0")</f>
        <v>0</v>
      </c>
      <c r="N30" s="12">
        <f>SUM(E30:K30)-M30</f>
        <v>19</v>
      </c>
      <c r="O30" s="12"/>
      <c r="P30" s="2">
        <f>N30+O30</f>
        <v>19</v>
      </c>
    </row>
    <row r="31" spans="1:16" ht="15" customHeight="1">
      <c r="A31" s="36"/>
      <c r="B31" s="46" t="s">
        <v>333</v>
      </c>
      <c r="C31" s="46" t="s">
        <v>262</v>
      </c>
      <c r="D31" s="36">
        <v>2013</v>
      </c>
      <c r="E31" s="104"/>
      <c r="F31" s="104"/>
      <c r="G31" s="104"/>
      <c r="H31" s="104"/>
      <c r="I31" s="104">
        <v>19</v>
      </c>
      <c r="J31" s="104"/>
      <c r="K31" s="105"/>
      <c r="L31" s="12">
        <f t="shared" ref="L31" si="23">COUNTIF(E31:K31,"&gt;=1")</f>
        <v>1</v>
      </c>
      <c r="M31" s="12">
        <f t="shared" ref="M31" si="24">IF(L31&gt;=5,MIN(E31:K31),"0")+IF(L31&gt;=6,SMALL(E31:K31,2),"0")+IF(L31&gt;=7,SMALL(E31:K31,3),"0")</f>
        <v>0</v>
      </c>
      <c r="N31" s="12">
        <f t="shared" ref="N31" si="25">SUM(E31:K31)-M31</f>
        <v>19</v>
      </c>
      <c r="O31" s="12"/>
      <c r="P31" s="2">
        <f t="shared" ref="P31" si="26">N31+O31</f>
        <v>19</v>
      </c>
    </row>
    <row r="32" spans="1:16" ht="15" customHeight="1">
      <c r="A32" s="36"/>
      <c r="B32" s="57" t="s">
        <v>416</v>
      </c>
      <c r="C32" s="57" t="s">
        <v>85</v>
      </c>
      <c r="D32" s="56">
        <v>2013</v>
      </c>
      <c r="E32" s="104"/>
      <c r="F32" s="104"/>
      <c r="G32" s="104"/>
      <c r="H32" s="104"/>
      <c r="I32" s="104"/>
      <c r="J32" s="104"/>
      <c r="K32" s="105">
        <v>19</v>
      </c>
      <c r="L32" s="12">
        <f t="shared" ref="L32" si="27">COUNTIF(E32:K32,"&gt;=1")</f>
        <v>1</v>
      </c>
      <c r="M32" s="12">
        <f t="shared" ref="M32" si="28">IF(L32&gt;=5,MIN(E32:K32),"0")+IF(L32&gt;=6,SMALL(E32:K32,2),"0")+IF(L32&gt;=7,SMALL(E32:K32,3),"0")</f>
        <v>0</v>
      </c>
      <c r="N32" s="12">
        <f t="shared" ref="N32" si="29">SUM(E32:K32)-M32</f>
        <v>19</v>
      </c>
      <c r="O32" s="12"/>
      <c r="P32" s="2">
        <f t="shared" ref="P32" si="30">N32+O32</f>
        <v>19</v>
      </c>
    </row>
    <row r="33" spans="1:16">
      <c r="A33" s="36"/>
      <c r="B33" s="4" t="s">
        <v>114</v>
      </c>
      <c r="C33" s="48" t="s">
        <v>103</v>
      </c>
      <c r="D33" s="36">
        <v>2013</v>
      </c>
      <c r="E33" s="104"/>
      <c r="F33" s="104">
        <v>18</v>
      </c>
      <c r="G33" s="104"/>
      <c r="H33" s="104"/>
      <c r="I33" s="104"/>
      <c r="J33" s="104"/>
      <c r="K33" s="105"/>
      <c r="L33" s="12">
        <f>COUNTIF(E33:K33,"&gt;=1")</f>
        <v>1</v>
      </c>
      <c r="M33" s="12">
        <f>IF(L33&gt;=5,MIN(E33:K33),"0")+IF(L33&gt;=6,SMALL(E33:K33,2),"0")+IF(L33&gt;=7,SMALL(E33:K33,3),"0")</f>
        <v>0</v>
      </c>
      <c r="N33" s="12">
        <f>SUM(E33:K33)-M33</f>
        <v>18</v>
      </c>
      <c r="O33" s="12"/>
      <c r="P33" s="2">
        <f>N33+O33</f>
        <v>18</v>
      </c>
    </row>
    <row r="34" spans="1:16">
      <c r="A34" s="36"/>
      <c r="B34" s="71" t="s">
        <v>231</v>
      </c>
      <c r="C34" s="46" t="s">
        <v>229</v>
      </c>
      <c r="D34" s="36">
        <v>2012</v>
      </c>
      <c r="E34" s="104"/>
      <c r="F34" s="104"/>
      <c r="G34" s="104"/>
      <c r="H34" s="104">
        <v>18</v>
      </c>
      <c r="I34" s="104"/>
      <c r="J34" s="104"/>
      <c r="K34" s="105"/>
      <c r="L34" s="12">
        <f>COUNTIF(E34:K34,"&gt;=1")</f>
        <v>1</v>
      </c>
      <c r="M34" s="12">
        <f>IF(L34&gt;=5,MIN(E34:K34),"0")+IF(L34&gt;=6,SMALL(E34:K34,2),"0")+IF(L34&gt;=7,SMALL(E34:K34,3),"0")</f>
        <v>0</v>
      </c>
      <c r="N34" s="12">
        <f>SUM(E34:K34)-M34</f>
        <v>18</v>
      </c>
      <c r="O34" s="12"/>
      <c r="P34" s="2">
        <f>N34+O34</f>
        <v>18</v>
      </c>
    </row>
    <row r="35" spans="1:16">
      <c r="A35" s="36"/>
      <c r="B35" s="46" t="s">
        <v>334</v>
      </c>
      <c r="C35" s="97" t="s">
        <v>85</v>
      </c>
      <c r="D35" s="36">
        <v>2014</v>
      </c>
      <c r="E35" s="104"/>
      <c r="F35" s="104"/>
      <c r="G35" s="104"/>
      <c r="H35" s="104"/>
      <c r="I35" s="104">
        <v>18</v>
      </c>
      <c r="J35" s="104"/>
      <c r="K35" s="105"/>
      <c r="L35" s="12">
        <f t="shared" ref="L35" si="31">COUNTIF(E35:K35,"&gt;=1")</f>
        <v>1</v>
      </c>
      <c r="M35" s="12">
        <f t="shared" ref="M35" si="32">IF(L35&gt;=5,MIN(E35:K35),"0")+IF(L35&gt;=6,SMALL(E35:K35,2),"0")+IF(L35&gt;=7,SMALL(E35:K35,3),"0")</f>
        <v>0</v>
      </c>
      <c r="N35" s="12">
        <f t="shared" ref="N35" si="33">SUM(E35:K35)-M35</f>
        <v>18</v>
      </c>
      <c r="O35" s="12"/>
      <c r="P35" s="2">
        <f t="shared" ref="P35" si="34">N35+O35</f>
        <v>18</v>
      </c>
    </row>
    <row r="36" spans="1:16" ht="15" customHeight="1">
      <c r="A36" s="36"/>
      <c r="B36" s="4" t="s">
        <v>374</v>
      </c>
      <c r="C36" s="4" t="s">
        <v>36</v>
      </c>
      <c r="D36" s="36">
        <v>2014</v>
      </c>
      <c r="E36" s="104"/>
      <c r="F36" s="104"/>
      <c r="G36" s="104"/>
      <c r="H36" s="104"/>
      <c r="I36" s="104"/>
      <c r="J36" s="104">
        <v>18</v>
      </c>
      <c r="K36" s="105"/>
      <c r="L36" s="12">
        <f>COUNTIF(E36:K36,"&gt;=1")</f>
        <v>1</v>
      </c>
      <c r="M36" s="12">
        <f>IF(L36&gt;=5,MIN(E36:K36),"0")+IF(L36&gt;=6,SMALL(E36:K36,2),"0")+IF(L36&gt;=7,SMALL(E36:K36,3),"0")</f>
        <v>0</v>
      </c>
      <c r="N36" s="12">
        <f>SUM(E36:K36)-M36</f>
        <v>18</v>
      </c>
      <c r="O36" s="12"/>
      <c r="P36" s="2">
        <f>N36+O36</f>
        <v>18</v>
      </c>
    </row>
    <row r="37" spans="1:16" ht="15" customHeight="1">
      <c r="A37" s="36"/>
      <c r="B37" s="46" t="s">
        <v>116</v>
      </c>
      <c r="C37" s="46" t="s">
        <v>44</v>
      </c>
      <c r="D37" s="36">
        <v>2012</v>
      </c>
      <c r="E37" s="104"/>
      <c r="F37" s="104">
        <v>17</v>
      </c>
      <c r="G37" s="104"/>
      <c r="H37" s="104"/>
      <c r="I37" s="104"/>
      <c r="J37" s="104"/>
      <c r="K37" s="105"/>
      <c r="L37" s="12">
        <f t="shared" ref="L37:L38" si="35">COUNTIF(E37:K37,"&gt;=1")</f>
        <v>1</v>
      </c>
      <c r="M37" s="12">
        <f t="shared" ref="M37:M38" si="36">IF(L37&gt;=5,MIN(E37:K37),"0")+IF(L37&gt;=6,SMALL(E37:K37,2),"0")+IF(L37&gt;=7,SMALL(E37:K37,3),"0")</f>
        <v>0</v>
      </c>
      <c r="N37" s="12">
        <f t="shared" ref="N37:N38" si="37">SUM(E37:K37)-M37</f>
        <v>17</v>
      </c>
      <c r="O37" s="12"/>
      <c r="P37" s="2">
        <f t="shared" ref="P37:P38" si="38">N37+O37</f>
        <v>17</v>
      </c>
    </row>
    <row r="38" spans="1:16">
      <c r="A38" s="36"/>
      <c r="B38" s="46" t="s">
        <v>335</v>
      </c>
      <c r="C38" s="46" t="s">
        <v>85</v>
      </c>
      <c r="D38" s="44">
        <v>2013</v>
      </c>
      <c r="E38" s="104"/>
      <c r="F38" s="104"/>
      <c r="G38" s="104"/>
      <c r="H38" s="104"/>
      <c r="I38" s="104">
        <v>17</v>
      </c>
      <c r="J38" s="104"/>
      <c r="K38" s="105"/>
      <c r="L38" s="12">
        <f t="shared" si="35"/>
        <v>1</v>
      </c>
      <c r="M38" s="12">
        <f t="shared" si="36"/>
        <v>0</v>
      </c>
      <c r="N38" s="12">
        <f t="shared" si="37"/>
        <v>17</v>
      </c>
      <c r="O38" s="12"/>
      <c r="P38" s="2">
        <f t="shared" si="38"/>
        <v>17</v>
      </c>
    </row>
    <row r="39" spans="1:16" ht="15" customHeight="1">
      <c r="A39" s="36"/>
      <c r="B39" s="46" t="s">
        <v>376</v>
      </c>
      <c r="C39" s="46" t="s">
        <v>375</v>
      </c>
      <c r="D39" s="36">
        <v>2013</v>
      </c>
      <c r="E39" s="104"/>
      <c r="F39" s="104"/>
      <c r="G39" s="104"/>
      <c r="H39" s="104"/>
      <c r="I39" s="104"/>
      <c r="J39" s="104">
        <v>17</v>
      </c>
      <c r="K39" s="105"/>
      <c r="L39" s="12">
        <f t="shared" ref="L39:L48" si="39">COUNTIF(E39:K39,"&gt;=1")</f>
        <v>1</v>
      </c>
      <c r="M39" s="12">
        <f t="shared" ref="M39:M48" si="40">IF(L39&gt;=5,MIN(E39:K39),"0")+IF(L39&gt;=6,SMALL(E39:K39,2),"0")+IF(L39&gt;=7,SMALL(E39:K39,3),"0")</f>
        <v>0</v>
      </c>
      <c r="N39" s="12">
        <f t="shared" ref="N39:N48" si="41">SUM(E39:K39)-M39</f>
        <v>17</v>
      </c>
      <c r="O39" s="12"/>
      <c r="P39" s="2">
        <f t="shared" ref="P39:P48" si="42">N39+O39</f>
        <v>17</v>
      </c>
    </row>
    <row r="40" spans="1:16" ht="15" customHeight="1">
      <c r="A40" s="36"/>
      <c r="B40" s="60" t="s">
        <v>101</v>
      </c>
      <c r="C40" s="49" t="s">
        <v>100</v>
      </c>
      <c r="D40" s="36">
        <v>2015</v>
      </c>
      <c r="E40" s="104"/>
      <c r="F40" s="104">
        <v>16</v>
      </c>
      <c r="G40" s="104"/>
      <c r="H40" s="104"/>
      <c r="I40" s="104"/>
      <c r="J40" s="104"/>
      <c r="K40" s="105"/>
      <c r="L40" s="12">
        <f t="shared" si="39"/>
        <v>1</v>
      </c>
      <c r="M40" s="12">
        <f t="shared" si="40"/>
        <v>0</v>
      </c>
      <c r="N40" s="12">
        <f t="shared" si="41"/>
        <v>16</v>
      </c>
      <c r="O40" s="12"/>
      <c r="P40" s="2">
        <f t="shared" si="42"/>
        <v>16</v>
      </c>
    </row>
    <row r="41" spans="1:16">
      <c r="A41" s="36"/>
      <c r="B41" s="71" t="s">
        <v>234</v>
      </c>
      <c r="C41" s="4" t="s">
        <v>225</v>
      </c>
      <c r="D41" s="36">
        <v>2012</v>
      </c>
      <c r="E41" s="104"/>
      <c r="F41" s="104"/>
      <c r="G41" s="104"/>
      <c r="H41" s="104">
        <v>16</v>
      </c>
      <c r="I41" s="104"/>
      <c r="J41" s="104"/>
      <c r="K41" s="105"/>
      <c r="L41" s="12">
        <f t="shared" si="39"/>
        <v>1</v>
      </c>
      <c r="M41" s="12">
        <f t="shared" si="40"/>
        <v>0</v>
      </c>
      <c r="N41" s="12">
        <f t="shared" si="41"/>
        <v>16</v>
      </c>
      <c r="O41" s="12"/>
      <c r="P41" s="2">
        <f t="shared" si="42"/>
        <v>16</v>
      </c>
    </row>
    <row r="42" spans="1:16" ht="15" customHeight="1">
      <c r="A42" s="36"/>
      <c r="B42" s="46" t="s">
        <v>377</v>
      </c>
      <c r="C42" s="46" t="s">
        <v>375</v>
      </c>
      <c r="D42" s="36">
        <v>2014</v>
      </c>
      <c r="E42" s="104"/>
      <c r="F42" s="104"/>
      <c r="G42" s="104"/>
      <c r="H42" s="104"/>
      <c r="I42" s="104"/>
      <c r="J42" s="104">
        <v>16</v>
      </c>
      <c r="K42" s="105"/>
      <c r="L42" s="12">
        <f t="shared" si="39"/>
        <v>1</v>
      </c>
      <c r="M42" s="12">
        <f t="shared" si="40"/>
        <v>0</v>
      </c>
      <c r="N42" s="12">
        <f t="shared" si="41"/>
        <v>16</v>
      </c>
      <c r="O42" s="12"/>
      <c r="P42" s="2">
        <f t="shared" si="42"/>
        <v>16</v>
      </c>
    </row>
    <row r="43" spans="1:16" ht="15" customHeight="1">
      <c r="A43" s="36"/>
      <c r="B43" s="71" t="s">
        <v>235</v>
      </c>
      <c r="C43" s="48" t="s">
        <v>228</v>
      </c>
      <c r="D43" s="36">
        <v>2013</v>
      </c>
      <c r="E43" s="104"/>
      <c r="F43" s="104"/>
      <c r="G43" s="104"/>
      <c r="H43" s="104">
        <v>15</v>
      </c>
      <c r="I43" s="104"/>
      <c r="J43" s="104"/>
      <c r="K43" s="105"/>
      <c r="L43" s="12">
        <f t="shared" si="39"/>
        <v>1</v>
      </c>
      <c r="M43" s="12">
        <f t="shared" si="40"/>
        <v>0</v>
      </c>
      <c r="N43" s="12">
        <f t="shared" si="41"/>
        <v>15</v>
      </c>
      <c r="O43" s="12"/>
      <c r="P43" s="2">
        <f t="shared" si="42"/>
        <v>15</v>
      </c>
    </row>
    <row r="44" spans="1:16" ht="15" customHeight="1">
      <c r="A44" s="36"/>
      <c r="B44" s="46" t="s">
        <v>379</v>
      </c>
      <c r="C44" s="4" t="s">
        <v>36</v>
      </c>
      <c r="D44" s="36">
        <v>2012</v>
      </c>
      <c r="E44" s="104"/>
      <c r="F44" s="104"/>
      <c r="G44" s="104"/>
      <c r="H44" s="104"/>
      <c r="I44" s="104"/>
      <c r="J44" s="104">
        <v>15</v>
      </c>
      <c r="K44" s="105"/>
      <c r="L44" s="12">
        <f t="shared" si="39"/>
        <v>1</v>
      </c>
      <c r="M44" s="12">
        <f t="shared" si="40"/>
        <v>0</v>
      </c>
      <c r="N44" s="12">
        <f t="shared" si="41"/>
        <v>15</v>
      </c>
      <c r="O44" s="12"/>
      <c r="P44" s="2">
        <f t="shared" si="42"/>
        <v>15</v>
      </c>
    </row>
    <row r="45" spans="1:16">
      <c r="A45" s="36"/>
      <c r="B45" s="71" t="s">
        <v>236</v>
      </c>
      <c r="C45" s="48" t="s">
        <v>228</v>
      </c>
      <c r="D45" s="36">
        <v>2013</v>
      </c>
      <c r="E45" s="104"/>
      <c r="F45" s="104"/>
      <c r="G45" s="104"/>
      <c r="H45" s="104">
        <v>14</v>
      </c>
      <c r="I45" s="104"/>
      <c r="J45" s="104"/>
      <c r="K45" s="105"/>
      <c r="L45" s="12">
        <f t="shared" si="39"/>
        <v>1</v>
      </c>
      <c r="M45" s="12">
        <f t="shared" si="40"/>
        <v>0</v>
      </c>
      <c r="N45" s="12">
        <f t="shared" si="41"/>
        <v>14</v>
      </c>
      <c r="O45" s="12"/>
      <c r="P45" s="2">
        <f t="shared" si="42"/>
        <v>14</v>
      </c>
    </row>
    <row r="46" spans="1:16" ht="15" customHeight="1">
      <c r="A46" s="36"/>
      <c r="B46" s="46" t="s">
        <v>378</v>
      </c>
      <c r="C46" s="4" t="s">
        <v>36</v>
      </c>
      <c r="D46" s="36">
        <v>2013</v>
      </c>
      <c r="E46" s="104"/>
      <c r="F46" s="104"/>
      <c r="G46" s="104"/>
      <c r="H46" s="104"/>
      <c r="I46" s="104"/>
      <c r="J46" s="104">
        <v>14</v>
      </c>
      <c r="K46" s="105"/>
      <c r="L46" s="12">
        <f t="shared" si="39"/>
        <v>1</v>
      </c>
      <c r="M46" s="12">
        <f t="shared" si="40"/>
        <v>0</v>
      </c>
      <c r="N46" s="12">
        <f t="shared" si="41"/>
        <v>14</v>
      </c>
      <c r="O46" s="12"/>
      <c r="P46" s="2">
        <f t="shared" si="42"/>
        <v>14</v>
      </c>
    </row>
    <row r="47" spans="1:16" ht="15" customHeight="1">
      <c r="A47" s="36"/>
      <c r="B47" s="71" t="s">
        <v>237</v>
      </c>
      <c r="C47" s="4" t="s">
        <v>225</v>
      </c>
      <c r="D47" s="36">
        <v>2013</v>
      </c>
      <c r="E47" s="104"/>
      <c r="F47" s="104"/>
      <c r="G47" s="104"/>
      <c r="H47" s="104">
        <v>13</v>
      </c>
      <c r="I47" s="104"/>
      <c r="J47" s="104"/>
      <c r="K47" s="105"/>
      <c r="L47" s="12">
        <f t="shared" si="39"/>
        <v>1</v>
      </c>
      <c r="M47" s="12">
        <f t="shared" si="40"/>
        <v>0</v>
      </c>
      <c r="N47" s="12">
        <f t="shared" si="41"/>
        <v>13</v>
      </c>
      <c r="O47" s="12"/>
      <c r="P47" s="2">
        <f t="shared" si="42"/>
        <v>13</v>
      </c>
    </row>
    <row r="48" spans="1:16">
      <c r="A48" s="36"/>
      <c r="B48" s="71" t="s">
        <v>238</v>
      </c>
      <c r="C48" s="46" t="s">
        <v>44</v>
      </c>
      <c r="D48" s="36">
        <v>2013</v>
      </c>
      <c r="E48" s="104"/>
      <c r="F48" s="104"/>
      <c r="G48" s="104"/>
      <c r="H48" s="104">
        <v>12</v>
      </c>
      <c r="I48" s="104"/>
      <c r="J48" s="104"/>
      <c r="K48" s="105"/>
      <c r="L48" s="12">
        <f t="shared" si="39"/>
        <v>1</v>
      </c>
      <c r="M48" s="12">
        <f t="shared" si="40"/>
        <v>0</v>
      </c>
      <c r="N48" s="12">
        <f t="shared" si="41"/>
        <v>12</v>
      </c>
      <c r="O48" s="12"/>
      <c r="P48" s="2">
        <f t="shared" si="42"/>
        <v>12</v>
      </c>
    </row>
    <row r="49" spans="1:16" ht="15" customHeight="1">
      <c r="A49" s="36"/>
      <c r="B49" s="46"/>
      <c r="C49" s="45"/>
      <c r="D49" s="44"/>
      <c r="E49" s="12"/>
      <c r="F49" s="12"/>
      <c r="G49" s="12"/>
      <c r="H49" s="12"/>
      <c r="I49" s="12"/>
      <c r="J49" s="12"/>
      <c r="K49" s="12"/>
      <c r="L49" s="12">
        <f t="shared" ref="L49" si="43">COUNTIF(E49:K49,"&gt;=1")</f>
        <v>0</v>
      </c>
      <c r="M49" s="12">
        <f t="shared" ref="M49" si="44">IF(L49&gt;=5,MIN(E49:K49),"0")+IF(L49&gt;=6,SMALL(E49:K49,2),"0")+IF(L49&gt;=7,SMALL(E49:K49,3),"0")</f>
        <v>0</v>
      </c>
      <c r="N49" s="12">
        <f t="shared" ref="N49" si="45">SUM(E49:K49)-M49</f>
        <v>0</v>
      </c>
      <c r="O49" s="12"/>
      <c r="P49" s="2">
        <f t="shared" ref="P49" si="46">N49+O49</f>
        <v>0</v>
      </c>
    </row>
    <row r="50" spans="1:16" ht="15" customHeight="1">
      <c r="A50" s="36"/>
      <c r="B50" s="46"/>
      <c r="C50" s="45"/>
      <c r="D50" s="44"/>
      <c r="E50" s="12"/>
      <c r="F50" s="12"/>
      <c r="G50" s="12"/>
      <c r="H50" s="12"/>
      <c r="I50" s="12"/>
      <c r="J50" s="12"/>
      <c r="K50" s="12"/>
      <c r="L50" s="12">
        <f t="shared" ref="L50" si="47">COUNTIF(E50:K50,"&gt;=1")</f>
        <v>0</v>
      </c>
      <c r="M50" s="12">
        <f t="shared" ref="M50" si="48">IF(L50&gt;=5,MIN(E50:K50),"0")+IF(L50&gt;=6,SMALL(E50:K50,2),"0")+IF(L50&gt;=7,SMALL(E50:K50,3),"0")</f>
        <v>0</v>
      </c>
      <c r="N50" s="12">
        <f t="shared" ref="N50" si="49">SUM(E50:K50)-M50</f>
        <v>0</v>
      </c>
      <c r="O50" s="12"/>
      <c r="P50" s="2">
        <f t="shared" ref="P50" si="50">N50+O50</f>
        <v>0</v>
      </c>
    </row>
    <row r="51" spans="1:16" ht="15" customHeight="1">
      <c r="A51" s="36"/>
      <c r="B51" s="46"/>
      <c r="C51" s="45"/>
      <c r="D51" s="44"/>
      <c r="E51" s="12"/>
      <c r="F51" s="12"/>
      <c r="G51" s="12"/>
      <c r="H51" s="12"/>
      <c r="I51" s="12"/>
      <c r="J51" s="12"/>
      <c r="K51" s="12"/>
      <c r="L51" s="12">
        <f t="shared" si="3"/>
        <v>0</v>
      </c>
      <c r="M51" s="12">
        <f t="shared" si="4"/>
        <v>0</v>
      </c>
      <c r="N51" s="12">
        <f t="shared" si="5"/>
        <v>0</v>
      </c>
      <c r="O51" s="12"/>
      <c r="P51" s="2">
        <f t="shared" si="6"/>
        <v>0</v>
      </c>
    </row>
    <row r="52" spans="1:16" ht="15" customHeight="1">
      <c r="A52" s="38"/>
      <c r="B52" s="11"/>
      <c r="C52" s="11"/>
      <c r="D52" s="38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5"/>
      <c r="P52" s="5"/>
    </row>
    <row r="53" spans="1:16">
      <c r="A53" s="38"/>
      <c r="B53" s="11"/>
      <c r="C53" s="11"/>
      <c r="D53" s="38"/>
      <c r="E53" s="14"/>
      <c r="F53" s="5"/>
      <c r="G53" s="14"/>
      <c r="H53" s="5"/>
      <c r="I53" s="5"/>
      <c r="J53" s="5"/>
      <c r="K53" s="5"/>
      <c r="L53" s="5"/>
      <c r="M53" s="5"/>
      <c r="N53" s="5"/>
      <c r="O53" s="5"/>
      <c r="P53" s="5"/>
    </row>
    <row r="54" spans="1:16" ht="18.75" customHeight="1">
      <c r="A54" s="112" t="s">
        <v>23</v>
      </c>
      <c r="B54" s="112"/>
      <c r="C54" s="112"/>
      <c r="D54" s="112"/>
      <c r="E54" s="28"/>
    </row>
    <row r="55" spans="1:16" ht="60">
      <c r="A55" s="59" t="s">
        <v>1</v>
      </c>
      <c r="B55" s="59" t="s">
        <v>2</v>
      </c>
      <c r="C55" s="59" t="s">
        <v>0</v>
      </c>
      <c r="D55" s="22" t="s">
        <v>17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10</v>
      </c>
      <c r="J55" s="2" t="s">
        <v>32</v>
      </c>
      <c r="K55" s="2" t="s">
        <v>33</v>
      </c>
      <c r="L55" s="25" t="s">
        <v>11</v>
      </c>
      <c r="M55" s="25" t="s">
        <v>12</v>
      </c>
      <c r="N55" s="24" t="s">
        <v>13</v>
      </c>
      <c r="O55" s="22" t="s">
        <v>7</v>
      </c>
      <c r="P55" s="22" t="s">
        <v>8</v>
      </c>
    </row>
    <row r="56" spans="1:16">
      <c r="A56" s="126">
        <v>1</v>
      </c>
      <c r="B56" s="122" t="s">
        <v>41</v>
      </c>
      <c r="C56" s="122" t="s">
        <v>36</v>
      </c>
      <c r="D56" s="127">
        <v>2013</v>
      </c>
      <c r="E56" s="128">
        <v>30</v>
      </c>
      <c r="F56" s="128">
        <v>30</v>
      </c>
      <c r="G56" s="128">
        <v>27</v>
      </c>
      <c r="H56" s="128">
        <v>30</v>
      </c>
      <c r="I56" s="128">
        <v>27</v>
      </c>
      <c r="J56" s="128">
        <v>30</v>
      </c>
      <c r="K56" s="129">
        <v>30</v>
      </c>
      <c r="L56" s="128">
        <f t="shared" ref="L56:L98" si="51">COUNTIF(E56:K56,"&gt;=1")</f>
        <v>7</v>
      </c>
      <c r="M56" s="128">
        <f t="shared" ref="M56:M98" si="52">IF(L56&gt;=5,MIN(E56:K56),"0")+IF(L56&gt;=6,SMALL(E56:K56,2),"0")+IF(L56&gt;=7,SMALL(E56:K56,3),"0")</f>
        <v>84</v>
      </c>
      <c r="N56" s="128">
        <f t="shared" ref="N56:N98" si="53">SUM(E56:K56)-M56</f>
        <v>120</v>
      </c>
      <c r="O56" s="129">
        <v>30</v>
      </c>
      <c r="P56" s="131">
        <f t="shared" ref="P56:P98" si="54">N56+O56</f>
        <v>150</v>
      </c>
    </row>
    <row r="57" spans="1:16">
      <c r="A57" s="126">
        <v>2</v>
      </c>
      <c r="B57" s="122" t="s">
        <v>43</v>
      </c>
      <c r="C57" s="122" t="s">
        <v>44</v>
      </c>
      <c r="D57" s="127">
        <v>2012</v>
      </c>
      <c r="E57" s="128">
        <v>25</v>
      </c>
      <c r="F57" s="128">
        <v>27</v>
      </c>
      <c r="G57" s="128">
        <v>25</v>
      </c>
      <c r="H57" s="128">
        <v>25</v>
      </c>
      <c r="I57" s="128">
        <v>25</v>
      </c>
      <c r="J57" s="128">
        <v>25</v>
      </c>
      <c r="K57" s="129">
        <v>25</v>
      </c>
      <c r="L57" s="128">
        <f t="shared" ref="L57" si="55">COUNTIF(E57:K57,"&gt;=1")</f>
        <v>7</v>
      </c>
      <c r="M57" s="128">
        <f t="shared" ref="M57" si="56">IF(L57&gt;=5,MIN(E57:K57),"0")+IF(L57&gt;=6,SMALL(E57:K57,2),"0")+IF(L57&gt;=7,SMALL(E57:K57,3),"0")</f>
        <v>75</v>
      </c>
      <c r="N57" s="128">
        <f t="shared" ref="N57" si="57">SUM(E57:K57)-M57</f>
        <v>102</v>
      </c>
      <c r="O57" s="129">
        <v>30</v>
      </c>
      <c r="P57" s="131">
        <f t="shared" ref="P57" si="58">N57+O57</f>
        <v>132</v>
      </c>
    </row>
    <row r="58" spans="1:16">
      <c r="A58" s="126">
        <v>3</v>
      </c>
      <c r="B58" s="123" t="s">
        <v>119</v>
      </c>
      <c r="C58" s="122" t="s">
        <v>36</v>
      </c>
      <c r="D58" s="127">
        <v>2013</v>
      </c>
      <c r="E58" s="128"/>
      <c r="F58" s="128">
        <v>21</v>
      </c>
      <c r="G58" s="128">
        <v>18</v>
      </c>
      <c r="H58" s="128">
        <v>23</v>
      </c>
      <c r="I58" s="128"/>
      <c r="J58" s="128">
        <v>16</v>
      </c>
      <c r="K58" s="129"/>
      <c r="L58" s="128">
        <f>COUNTIF(E58:K58,"&gt;=1")</f>
        <v>4</v>
      </c>
      <c r="M58" s="128">
        <f>IF(L58&gt;=5,MIN(E58:K58),"0")+IF(L58&gt;=6,SMALL(E58:K58,2),"0")+IF(L58&gt;=7,SMALL(E58:K58,3),"0")</f>
        <v>0</v>
      </c>
      <c r="N58" s="128">
        <f>SUM(E58:K58)-M58</f>
        <v>78</v>
      </c>
      <c r="O58" s="128"/>
      <c r="P58" s="131">
        <f>N58+O58</f>
        <v>78</v>
      </c>
    </row>
    <row r="59" spans="1:16">
      <c r="A59" s="126">
        <v>4</v>
      </c>
      <c r="B59" s="122" t="s">
        <v>179</v>
      </c>
      <c r="C59" s="122" t="s">
        <v>36</v>
      </c>
      <c r="D59" s="127">
        <v>2013</v>
      </c>
      <c r="E59" s="128"/>
      <c r="F59" s="128"/>
      <c r="G59" s="128">
        <v>20</v>
      </c>
      <c r="H59" s="128">
        <v>21</v>
      </c>
      <c r="I59" s="128"/>
      <c r="J59" s="128">
        <v>20</v>
      </c>
      <c r="K59" s="129"/>
      <c r="L59" s="128">
        <f>COUNTIF(E59:K59,"&gt;=1")</f>
        <v>3</v>
      </c>
      <c r="M59" s="128">
        <f>IF(L59&gt;=5,MIN(E59:K59),"0")+IF(L59&gt;=6,SMALL(E59:K59,2),"0")+IF(L59&gt;=7,SMALL(E59:K59,3),"0")</f>
        <v>0</v>
      </c>
      <c r="N59" s="128">
        <f>SUM(E59:K59)-M59</f>
        <v>61</v>
      </c>
      <c r="O59" s="128"/>
      <c r="P59" s="131">
        <f>N59+O59</f>
        <v>61</v>
      </c>
    </row>
    <row r="60" spans="1:16">
      <c r="A60" s="36"/>
      <c r="B60" s="46" t="s">
        <v>337</v>
      </c>
      <c r="C60" s="46" t="s">
        <v>85</v>
      </c>
      <c r="D60" s="44">
        <v>2013</v>
      </c>
      <c r="E60" s="104"/>
      <c r="F60" s="104"/>
      <c r="G60" s="104"/>
      <c r="H60" s="104"/>
      <c r="I60" s="104">
        <v>30</v>
      </c>
      <c r="J60" s="104"/>
      <c r="K60" s="105">
        <v>27</v>
      </c>
      <c r="L60" s="104">
        <f>COUNTIF(E60:K60,"&gt;=1")</f>
        <v>2</v>
      </c>
      <c r="M60" s="104">
        <f>IF(L60&gt;=5,MIN(E60:K60),"0")+IF(L60&gt;=6,SMALL(E60:K60,2),"0")+IF(L60&gt;=7,SMALL(E60:K60,3),"0")</f>
        <v>0</v>
      </c>
      <c r="N60" s="104">
        <f>SUM(E60:K60)-M60</f>
        <v>57</v>
      </c>
      <c r="O60" s="104"/>
      <c r="P60" s="103">
        <f>N60+O60</f>
        <v>57</v>
      </c>
    </row>
    <row r="61" spans="1:16">
      <c r="A61" s="36"/>
      <c r="B61" s="46" t="s">
        <v>176</v>
      </c>
      <c r="C61" s="46" t="s">
        <v>36</v>
      </c>
      <c r="D61" s="44">
        <v>2012</v>
      </c>
      <c r="E61" s="104"/>
      <c r="F61" s="104"/>
      <c r="G61" s="104">
        <v>30</v>
      </c>
      <c r="H61" s="104">
        <v>18</v>
      </c>
      <c r="I61" s="104"/>
      <c r="J61" s="104"/>
      <c r="K61" s="105"/>
      <c r="L61" s="104">
        <f t="shared" ref="L61" si="59">COUNTIF(E61:K61,"&gt;=1")</f>
        <v>2</v>
      </c>
      <c r="M61" s="104">
        <f t="shared" ref="M61" si="60">IF(L61&gt;=5,MIN(E61:K61),"0")+IF(L61&gt;=6,SMALL(E61:K61,2),"0")+IF(L61&gt;=7,SMALL(E61:K61,3),"0")</f>
        <v>0</v>
      </c>
      <c r="N61" s="104">
        <f t="shared" ref="N61" si="61">SUM(E61:K61)-M61</f>
        <v>48</v>
      </c>
      <c r="O61" s="104"/>
      <c r="P61" s="103">
        <f t="shared" ref="P61" si="62">N61+O61</f>
        <v>48</v>
      </c>
    </row>
    <row r="62" spans="1:16">
      <c r="A62" s="36"/>
      <c r="B62" s="46" t="s">
        <v>178</v>
      </c>
      <c r="C62" s="48" t="s">
        <v>152</v>
      </c>
      <c r="D62" s="44">
        <v>2013</v>
      </c>
      <c r="E62" s="104"/>
      <c r="F62" s="104"/>
      <c r="G62" s="104">
        <v>21</v>
      </c>
      <c r="H62" s="104"/>
      <c r="I62" s="104"/>
      <c r="J62" s="104">
        <v>27</v>
      </c>
      <c r="K62" s="105"/>
      <c r="L62" s="104">
        <f>COUNTIF(E62:K62,"&gt;=1")</f>
        <v>2</v>
      </c>
      <c r="M62" s="104">
        <f>IF(L62&gt;=5,MIN(E62:K62),"0")+IF(L62&gt;=6,SMALL(E62:K62,2),"0")+IF(L62&gt;=7,SMALL(E62:K62,3),"0")</f>
        <v>0</v>
      </c>
      <c r="N62" s="104">
        <f>SUM(E62:K62)-M62</f>
        <v>48</v>
      </c>
      <c r="O62" s="104"/>
      <c r="P62" s="103">
        <f>N62+O62</f>
        <v>48</v>
      </c>
    </row>
    <row r="63" spans="1:16">
      <c r="A63" s="36"/>
      <c r="B63" s="71" t="s">
        <v>240</v>
      </c>
      <c r="C63" s="97" t="s">
        <v>98</v>
      </c>
      <c r="D63" s="44">
        <v>2012</v>
      </c>
      <c r="E63" s="104"/>
      <c r="F63" s="104"/>
      <c r="G63" s="104"/>
      <c r="H63" s="104">
        <v>20</v>
      </c>
      <c r="I63" s="104"/>
      <c r="J63" s="104">
        <v>21</v>
      </c>
      <c r="K63" s="105"/>
      <c r="L63" s="104">
        <f>COUNTIF(E63:K63,"&gt;=1")</f>
        <v>2</v>
      </c>
      <c r="M63" s="104">
        <f>IF(L63&gt;=5,MIN(E63:K63),"0")+IF(L63&gt;=6,SMALL(E63:K63,2),"0")+IF(L63&gt;=7,SMALL(E63:K63,3),"0")</f>
        <v>0</v>
      </c>
      <c r="N63" s="104">
        <f>SUM(E63:K63)-M63</f>
        <v>41</v>
      </c>
      <c r="O63" s="104"/>
      <c r="P63" s="103">
        <f>N63+O63</f>
        <v>41</v>
      </c>
    </row>
    <row r="64" spans="1:16">
      <c r="A64" s="36"/>
      <c r="B64" s="46" t="s">
        <v>224</v>
      </c>
      <c r="C64" s="46" t="s">
        <v>70</v>
      </c>
      <c r="D64" s="36">
        <v>2014</v>
      </c>
      <c r="E64" s="104"/>
      <c r="F64" s="104">
        <v>16</v>
      </c>
      <c r="G64" s="104"/>
      <c r="H64" s="104">
        <v>19</v>
      </c>
      <c r="I64" s="104"/>
      <c r="J64" s="104"/>
      <c r="K64" s="105"/>
      <c r="L64" s="104">
        <f>COUNTIF(E64:K64,"&gt;=1")</f>
        <v>2</v>
      </c>
      <c r="M64" s="104">
        <f>IF(L64&gt;=5,MIN(E64:K64),"0")+IF(L64&gt;=6,SMALL(E64:K64,2),"0")+IF(L64&gt;=7,SMALL(E64:K64,3),"0")</f>
        <v>0</v>
      </c>
      <c r="N64" s="104">
        <f>SUM(E64:K64)-M64</f>
        <v>35</v>
      </c>
      <c r="O64" s="104"/>
      <c r="P64" s="103">
        <f>N64+O64</f>
        <v>35</v>
      </c>
    </row>
    <row r="65" spans="1:16">
      <c r="A65" s="36"/>
      <c r="B65" s="71" t="s">
        <v>242</v>
      </c>
      <c r="C65" s="97" t="s">
        <v>85</v>
      </c>
      <c r="D65" s="36">
        <v>2014</v>
      </c>
      <c r="E65" s="104"/>
      <c r="F65" s="104"/>
      <c r="G65" s="104"/>
      <c r="H65" s="104">
        <v>16</v>
      </c>
      <c r="I65" s="104">
        <v>18</v>
      </c>
      <c r="J65" s="104"/>
      <c r="K65" s="105"/>
      <c r="L65" s="104">
        <f>COUNTIF(E65:K65,"&gt;=1")</f>
        <v>2</v>
      </c>
      <c r="M65" s="104">
        <f>IF(L65&gt;=5,MIN(E65:K65),"0")+IF(L65&gt;=6,SMALL(E65:K65,2),"0")+IF(L65&gt;=7,SMALL(E65:K65,3),"0")</f>
        <v>0</v>
      </c>
      <c r="N65" s="104">
        <f>SUM(E65:K65)-M65</f>
        <v>34</v>
      </c>
      <c r="O65" s="104"/>
      <c r="P65" s="103">
        <f>N65+O65</f>
        <v>34</v>
      </c>
    </row>
    <row r="66" spans="1:16">
      <c r="A66" s="36"/>
      <c r="B66" s="46" t="s">
        <v>181</v>
      </c>
      <c r="C66" s="48" t="s">
        <v>152</v>
      </c>
      <c r="D66" s="44">
        <v>2012</v>
      </c>
      <c r="E66" s="104"/>
      <c r="F66" s="104"/>
      <c r="G66" s="104">
        <v>17</v>
      </c>
      <c r="H66" s="104"/>
      <c r="I66" s="104"/>
      <c r="J66" s="104">
        <v>15</v>
      </c>
      <c r="K66" s="105"/>
      <c r="L66" s="104">
        <f>COUNTIF(E66:K66,"&gt;=1")</f>
        <v>2</v>
      </c>
      <c r="M66" s="104">
        <f>IF(L66&gt;=5,MIN(E66:K66),"0")+IF(L66&gt;=6,SMALL(E66:K66,2),"0")+IF(L66&gt;=7,SMALL(E66:K66,3),"0")</f>
        <v>0</v>
      </c>
      <c r="N66" s="104">
        <f>SUM(E66:K66)-M66</f>
        <v>32</v>
      </c>
      <c r="O66" s="104"/>
      <c r="P66" s="103">
        <f>N66+O66</f>
        <v>32</v>
      </c>
    </row>
    <row r="67" spans="1:16">
      <c r="A67" s="36"/>
      <c r="B67" s="73" t="s">
        <v>182</v>
      </c>
      <c r="C67" s="97" t="s">
        <v>85</v>
      </c>
      <c r="D67" s="36">
        <v>2014</v>
      </c>
      <c r="E67" s="104"/>
      <c r="F67" s="104"/>
      <c r="G67" s="104">
        <v>15</v>
      </c>
      <c r="H67" s="104"/>
      <c r="I67" s="104">
        <v>16</v>
      </c>
      <c r="J67" s="104"/>
      <c r="K67" s="105"/>
      <c r="L67" s="104">
        <f t="shared" ref="L67" si="63">COUNTIF(E67:K67,"&gt;=1")</f>
        <v>2</v>
      </c>
      <c r="M67" s="104">
        <f t="shared" ref="M67" si="64">IF(L67&gt;=5,MIN(E67:K67),"0")+IF(L67&gt;=6,SMALL(E67:K67,2),"0")+IF(L67&gt;=7,SMALL(E67:K67,3),"0")</f>
        <v>0</v>
      </c>
      <c r="N67" s="104">
        <f t="shared" ref="N67" si="65">SUM(E67:K67)-M67</f>
        <v>31</v>
      </c>
      <c r="O67" s="104"/>
      <c r="P67" s="103">
        <f t="shared" ref="P67" si="66">N67+O67</f>
        <v>31</v>
      </c>
    </row>
    <row r="68" spans="1:16">
      <c r="A68" s="36"/>
      <c r="B68" s="46" t="s">
        <v>223</v>
      </c>
      <c r="C68" s="46" t="s">
        <v>70</v>
      </c>
      <c r="D68" s="36">
        <v>2014</v>
      </c>
      <c r="E68" s="104"/>
      <c r="F68" s="104">
        <v>14</v>
      </c>
      <c r="G68" s="104"/>
      <c r="H68" s="104">
        <v>14</v>
      </c>
      <c r="I68" s="104"/>
      <c r="J68" s="104"/>
      <c r="K68" s="104"/>
      <c r="L68" s="104">
        <f t="shared" ref="L68:L77" si="67">COUNTIF(E68:K68,"&gt;=1")</f>
        <v>2</v>
      </c>
      <c r="M68" s="104">
        <f t="shared" ref="M68:M77" si="68">IF(L68&gt;=5,MIN(E68:K68),"0")+IF(L68&gt;=6,SMALL(E68:K68,2),"0")+IF(L68&gt;=7,SMALL(E68:K68,3),"0")</f>
        <v>0</v>
      </c>
      <c r="N68" s="104">
        <f t="shared" ref="N68:N77" si="69">SUM(E68:K68)-M68</f>
        <v>28</v>
      </c>
      <c r="O68" s="104"/>
      <c r="P68" s="103">
        <f t="shared" ref="P68:P77" si="70">N68+O68</f>
        <v>28</v>
      </c>
    </row>
    <row r="69" spans="1:16">
      <c r="A69" s="36"/>
      <c r="B69" s="46" t="s">
        <v>42</v>
      </c>
      <c r="C69" s="4" t="s">
        <v>225</v>
      </c>
      <c r="D69" s="44">
        <v>2012</v>
      </c>
      <c r="E69" s="104">
        <v>27</v>
      </c>
      <c r="F69" s="104"/>
      <c r="G69" s="104"/>
      <c r="H69" s="104"/>
      <c r="I69" s="104"/>
      <c r="J69" s="104"/>
      <c r="K69" s="104"/>
      <c r="L69" s="104">
        <f t="shared" si="67"/>
        <v>1</v>
      </c>
      <c r="M69" s="104">
        <f t="shared" si="68"/>
        <v>0</v>
      </c>
      <c r="N69" s="104">
        <f t="shared" si="69"/>
        <v>27</v>
      </c>
      <c r="O69" s="104"/>
      <c r="P69" s="103">
        <f t="shared" si="70"/>
        <v>27</v>
      </c>
    </row>
    <row r="70" spans="1:16">
      <c r="A70" s="36"/>
      <c r="B70" s="46" t="s">
        <v>239</v>
      </c>
      <c r="C70" s="46" t="s">
        <v>229</v>
      </c>
      <c r="D70" s="44">
        <v>2012</v>
      </c>
      <c r="E70" s="104"/>
      <c r="F70" s="104"/>
      <c r="G70" s="104"/>
      <c r="H70" s="104">
        <v>27</v>
      </c>
      <c r="I70" s="104"/>
      <c r="J70" s="104"/>
      <c r="K70" s="104"/>
      <c r="L70" s="104">
        <f t="shared" si="67"/>
        <v>1</v>
      </c>
      <c r="M70" s="104">
        <f t="shared" si="68"/>
        <v>0</v>
      </c>
      <c r="N70" s="104">
        <f t="shared" si="69"/>
        <v>27</v>
      </c>
      <c r="O70" s="104"/>
      <c r="P70" s="103">
        <f t="shared" si="70"/>
        <v>27</v>
      </c>
    </row>
    <row r="71" spans="1:16" ht="15" customHeight="1">
      <c r="A71" s="36"/>
      <c r="B71" s="60" t="s">
        <v>99</v>
      </c>
      <c r="C71" s="49" t="s">
        <v>100</v>
      </c>
      <c r="D71" s="36">
        <v>2013</v>
      </c>
      <c r="E71" s="104"/>
      <c r="F71" s="104">
        <v>25</v>
      </c>
      <c r="G71" s="104"/>
      <c r="H71" s="104"/>
      <c r="I71" s="104"/>
      <c r="J71" s="104"/>
      <c r="K71" s="104"/>
      <c r="L71" s="104">
        <f t="shared" si="67"/>
        <v>1</v>
      </c>
      <c r="M71" s="104">
        <f t="shared" si="68"/>
        <v>0</v>
      </c>
      <c r="N71" s="104">
        <f t="shared" si="69"/>
        <v>25</v>
      </c>
      <c r="O71" s="104"/>
      <c r="P71" s="103">
        <f t="shared" si="70"/>
        <v>25</v>
      </c>
    </row>
    <row r="72" spans="1:16">
      <c r="A72" s="36"/>
      <c r="B72" s="46" t="s">
        <v>46</v>
      </c>
      <c r="C72" s="4" t="s">
        <v>45</v>
      </c>
      <c r="D72" s="44">
        <v>2012</v>
      </c>
      <c r="E72" s="104">
        <v>23</v>
      </c>
      <c r="F72" s="104"/>
      <c r="G72" s="104"/>
      <c r="H72" s="104"/>
      <c r="I72" s="104"/>
      <c r="J72" s="104"/>
      <c r="K72" s="104"/>
      <c r="L72" s="104">
        <f t="shared" si="67"/>
        <v>1</v>
      </c>
      <c r="M72" s="104">
        <f t="shared" si="68"/>
        <v>0</v>
      </c>
      <c r="N72" s="104">
        <f t="shared" si="69"/>
        <v>23</v>
      </c>
      <c r="O72" s="104"/>
      <c r="P72" s="103">
        <f t="shared" si="70"/>
        <v>23</v>
      </c>
    </row>
    <row r="73" spans="1:16">
      <c r="A73" s="36"/>
      <c r="B73" s="4" t="s">
        <v>118</v>
      </c>
      <c r="C73" s="48" t="s">
        <v>117</v>
      </c>
      <c r="D73" s="44">
        <v>2012</v>
      </c>
      <c r="E73" s="104"/>
      <c r="F73" s="104">
        <v>23</v>
      </c>
      <c r="G73" s="104"/>
      <c r="H73" s="104"/>
      <c r="I73" s="104"/>
      <c r="J73" s="104"/>
      <c r="K73" s="104"/>
      <c r="L73" s="104">
        <f t="shared" si="67"/>
        <v>1</v>
      </c>
      <c r="M73" s="104">
        <f t="shared" si="68"/>
        <v>0</v>
      </c>
      <c r="N73" s="104">
        <f t="shared" si="69"/>
        <v>23</v>
      </c>
      <c r="O73" s="104"/>
      <c r="P73" s="103">
        <f t="shared" si="70"/>
        <v>23</v>
      </c>
    </row>
    <row r="74" spans="1:16">
      <c r="A74" s="36"/>
      <c r="B74" s="46" t="s">
        <v>177</v>
      </c>
      <c r="C74" s="46" t="s">
        <v>36</v>
      </c>
      <c r="D74" s="44">
        <v>2012</v>
      </c>
      <c r="E74" s="104"/>
      <c r="F74" s="104"/>
      <c r="G74" s="104">
        <v>23</v>
      </c>
      <c r="H74" s="104"/>
      <c r="I74" s="104"/>
      <c r="J74" s="104"/>
      <c r="K74" s="104"/>
      <c r="L74" s="104">
        <f t="shared" si="67"/>
        <v>1</v>
      </c>
      <c r="M74" s="104">
        <f t="shared" si="68"/>
        <v>0</v>
      </c>
      <c r="N74" s="104">
        <f t="shared" si="69"/>
        <v>23</v>
      </c>
      <c r="O74" s="104"/>
      <c r="P74" s="103">
        <f t="shared" si="70"/>
        <v>23</v>
      </c>
    </row>
    <row r="75" spans="1:16">
      <c r="A75" s="36"/>
      <c r="B75" s="46" t="s">
        <v>338</v>
      </c>
      <c r="C75" s="46" t="s">
        <v>85</v>
      </c>
      <c r="D75" s="44">
        <v>2013</v>
      </c>
      <c r="E75" s="104"/>
      <c r="F75" s="104"/>
      <c r="G75" s="104"/>
      <c r="H75" s="104"/>
      <c r="I75" s="104">
        <v>23</v>
      </c>
      <c r="J75" s="104"/>
      <c r="K75" s="104"/>
      <c r="L75" s="104">
        <f t="shared" si="67"/>
        <v>1</v>
      </c>
      <c r="M75" s="104">
        <f t="shared" si="68"/>
        <v>0</v>
      </c>
      <c r="N75" s="104">
        <f t="shared" si="69"/>
        <v>23</v>
      </c>
      <c r="O75" s="104"/>
      <c r="P75" s="103">
        <f t="shared" si="70"/>
        <v>23</v>
      </c>
    </row>
    <row r="76" spans="1:16">
      <c r="A76" s="36"/>
      <c r="B76" s="46" t="s">
        <v>383</v>
      </c>
      <c r="C76" s="46" t="s">
        <v>36</v>
      </c>
      <c r="D76" s="44">
        <v>2013</v>
      </c>
      <c r="E76" s="104"/>
      <c r="F76" s="104"/>
      <c r="G76" s="104"/>
      <c r="H76" s="104"/>
      <c r="I76" s="104"/>
      <c r="J76" s="104">
        <v>23</v>
      </c>
      <c r="K76" s="104"/>
      <c r="L76" s="104">
        <f t="shared" si="67"/>
        <v>1</v>
      </c>
      <c r="M76" s="104">
        <f t="shared" si="68"/>
        <v>0</v>
      </c>
      <c r="N76" s="104">
        <f t="shared" si="69"/>
        <v>23</v>
      </c>
      <c r="O76" s="104"/>
      <c r="P76" s="103">
        <f t="shared" si="70"/>
        <v>23</v>
      </c>
    </row>
    <row r="77" spans="1:16">
      <c r="A77" s="36"/>
      <c r="B77" s="46" t="s">
        <v>47</v>
      </c>
      <c r="C77" s="4" t="s">
        <v>45</v>
      </c>
      <c r="D77" s="36">
        <v>2014</v>
      </c>
      <c r="E77" s="104">
        <v>21</v>
      </c>
      <c r="F77" s="104"/>
      <c r="G77" s="104"/>
      <c r="H77" s="104"/>
      <c r="I77" s="104"/>
      <c r="J77" s="104"/>
      <c r="K77" s="104"/>
      <c r="L77" s="104">
        <f t="shared" si="67"/>
        <v>1</v>
      </c>
      <c r="M77" s="104">
        <f t="shared" si="68"/>
        <v>0</v>
      </c>
      <c r="N77" s="104">
        <f t="shared" si="69"/>
        <v>21</v>
      </c>
      <c r="O77" s="104"/>
      <c r="P77" s="103">
        <f t="shared" si="70"/>
        <v>21</v>
      </c>
    </row>
    <row r="78" spans="1:16">
      <c r="A78" s="36"/>
      <c r="B78" s="46" t="s">
        <v>339</v>
      </c>
      <c r="C78" s="46" t="s">
        <v>85</v>
      </c>
      <c r="D78" s="44">
        <v>2013</v>
      </c>
      <c r="E78" s="104"/>
      <c r="F78" s="104"/>
      <c r="G78" s="104"/>
      <c r="H78" s="104"/>
      <c r="I78" s="104">
        <v>21</v>
      </c>
      <c r="J78" s="104"/>
      <c r="K78" s="104"/>
      <c r="L78" s="104">
        <f t="shared" ref="L78" si="71">COUNTIF(E78:K78,"&gt;=1")</f>
        <v>1</v>
      </c>
      <c r="M78" s="104">
        <f t="shared" ref="M78" si="72">IF(L78&gt;=5,MIN(E78:K78),"0")+IF(L78&gt;=6,SMALL(E78:K78,2),"0")+IF(L78&gt;=7,SMALL(E78:K78,3),"0")</f>
        <v>0</v>
      </c>
      <c r="N78" s="104">
        <f t="shared" ref="N78" si="73">SUM(E78:K78)-M78</f>
        <v>21</v>
      </c>
      <c r="O78" s="104"/>
      <c r="P78" s="103">
        <f t="shared" ref="P78" si="74">N78+O78</f>
        <v>21</v>
      </c>
    </row>
    <row r="79" spans="1:16">
      <c r="A79" s="36"/>
      <c r="B79" s="4" t="s">
        <v>120</v>
      </c>
      <c r="C79" s="50" t="s">
        <v>107</v>
      </c>
      <c r="D79" s="44">
        <v>2013</v>
      </c>
      <c r="E79" s="104"/>
      <c r="F79" s="104">
        <v>20</v>
      </c>
      <c r="G79" s="104"/>
      <c r="H79" s="104"/>
      <c r="I79" s="104"/>
      <c r="J79" s="104"/>
      <c r="K79" s="104"/>
      <c r="L79" s="104">
        <f>COUNTIF(E79:K79,"&gt;=1")</f>
        <v>1</v>
      </c>
      <c r="M79" s="104">
        <f>IF(L79&gt;=5,MIN(E79:K79),"0")+IF(L79&gt;=6,SMALL(E79:K79,2),"0")+IF(L79&gt;=7,SMALL(E79:K79,3),"0")</f>
        <v>0</v>
      </c>
      <c r="N79" s="104">
        <f>SUM(E79:K79)-M79</f>
        <v>20</v>
      </c>
      <c r="O79" s="104"/>
      <c r="P79" s="103">
        <f>N79+O79</f>
        <v>20</v>
      </c>
    </row>
    <row r="80" spans="1:16">
      <c r="A80" s="36"/>
      <c r="B80" s="46" t="s">
        <v>340</v>
      </c>
      <c r="C80" s="97" t="s">
        <v>85</v>
      </c>
      <c r="D80" s="44">
        <v>2013</v>
      </c>
      <c r="E80" s="104"/>
      <c r="F80" s="104"/>
      <c r="G80" s="104"/>
      <c r="H80" s="104"/>
      <c r="I80" s="104">
        <v>20</v>
      </c>
      <c r="J80" s="104"/>
      <c r="K80" s="104"/>
      <c r="L80" s="104">
        <f>COUNTIF(E80:K80,"&gt;=1")</f>
        <v>1</v>
      </c>
      <c r="M80" s="104">
        <f>IF(L80&gt;=5,MIN(E80:K80),"0")+IF(L80&gt;=6,SMALL(E80:K80,2),"0")+IF(L80&gt;=7,SMALL(E80:K80,3),"0")</f>
        <v>0</v>
      </c>
      <c r="N80" s="104">
        <f>SUM(E80:K80)-M80</f>
        <v>20</v>
      </c>
      <c r="O80" s="104"/>
      <c r="P80" s="103">
        <f>N80+O80</f>
        <v>20</v>
      </c>
    </row>
    <row r="81" spans="1:16">
      <c r="A81" s="36"/>
      <c r="B81" s="4" t="s">
        <v>121</v>
      </c>
      <c r="C81" s="48" t="s">
        <v>122</v>
      </c>
      <c r="D81" s="36">
        <v>2013</v>
      </c>
      <c r="E81" s="104"/>
      <c r="F81" s="104">
        <v>19</v>
      </c>
      <c r="G81" s="104"/>
      <c r="H81" s="104"/>
      <c r="I81" s="104"/>
      <c r="J81" s="104"/>
      <c r="K81" s="104"/>
      <c r="L81" s="104">
        <f>COUNTIF(E81:K81,"&gt;=1")</f>
        <v>1</v>
      </c>
      <c r="M81" s="104">
        <f>IF(L81&gt;=5,MIN(E81:K81),"0")+IF(L81&gt;=6,SMALL(E81:K81,2),"0")+IF(L81&gt;=7,SMALL(E81:K81,3),"0")</f>
        <v>0</v>
      </c>
      <c r="N81" s="104">
        <f>SUM(E81:K81)-M81</f>
        <v>19</v>
      </c>
      <c r="O81" s="104"/>
      <c r="P81" s="103">
        <f>N81+O81</f>
        <v>19</v>
      </c>
    </row>
    <row r="82" spans="1:16">
      <c r="A82" s="36"/>
      <c r="B82" s="46" t="s">
        <v>180</v>
      </c>
      <c r="C82" s="46" t="s">
        <v>36</v>
      </c>
      <c r="D82" s="44">
        <v>2012</v>
      </c>
      <c r="E82" s="104"/>
      <c r="F82" s="104"/>
      <c r="G82" s="104">
        <v>19</v>
      </c>
      <c r="H82" s="104"/>
      <c r="I82" s="104"/>
      <c r="J82" s="104"/>
      <c r="K82" s="104"/>
      <c r="L82" s="104">
        <f>COUNTIF(E82:K82,"&gt;=1")</f>
        <v>1</v>
      </c>
      <c r="M82" s="104">
        <f>IF(L82&gt;=5,MIN(E82:K82),"0")+IF(L82&gt;=6,SMALL(E82:K82,2),"0")+IF(L82&gt;=7,SMALL(E82:K82,3),"0")</f>
        <v>0</v>
      </c>
      <c r="N82" s="104">
        <f>SUM(E82:K82)-M82</f>
        <v>19</v>
      </c>
      <c r="O82" s="104"/>
      <c r="P82" s="103">
        <f>N82+O82</f>
        <v>19</v>
      </c>
    </row>
    <row r="83" spans="1:16">
      <c r="A83" s="36"/>
      <c r="B83" s="46" t="s">
        <v>341</v>
      </c>
      <c r="C83" s="97" t="s">
        <v>59</v>
      </c>
      <c r="D83" s="44">
        <v>2013</v>
      </c>
      <c r="E83" s="104"/>
      <c r="F83" s="104"/>
      <c r="G83" s="104"/>
      <c r="H83" s="104"/>
      <c r="I83" s="104">
        <v>19</v>
      </c>
      <c r="J83" s="104"/>
      <c r="K83" s="104"/>
      <c r="L83" s="104">
        <f>COUNTIF(E83:K83,"&gt;=1")</f>
        <v>1</v>
      </c>
      <c r="M83" s="104">
        <f>IF(L83&gt;=5,MIN(E83:K83),"0")+IF(L83&gt;=6,SMALL(E83:K83,2),"0")+IF(L83&gt;=7,SMALL(E83:K83,3),"0")</f>
        <v>0</v>
      </c>
      <c r="N83" s="104">
        <f>SUM(E83:K83)-M83</f>
        <v>19</v>
      </c>
      <c r="O83" s="104"/>
      <c r="P83" s="103">
        <f>N83+O83</f>
        <v>19</v>
      </c>
    </row>
    <row r="84" spans="1:16">
      <c r="A84" s="36"/>
      <c r="B84" s="46" t="s">
        <v>384</v>
      </c>
      <c r="C84" s="46" t="s">
        <v>36</v>
      </c>
      <c r="D84" s="44">
        <v>2012</v>
      </c>
      <c r="E84" s="104"/>
      <c r="F84" s="104"/>
      <c r="G84" s="104"/>
      <c r="H84" s="104"/>
      <c r="I84" s="104"/>
      <c r="J84" s="104">
        <v>19</v>
      </c>
      <c r="K84" s="104"/>
      <c r="L84" s="104">
        <f t="shared" ref="L84" si="75">COUNTIF(E84:K84,"&gt;=1")</f>
        <v>1</v>
      </c>
      <c r="M84" s="104">
        <f t="shared" ref="M84" si="76">IF(L84&gt;=5,MIN(E84:K84),"0")+IF(L84&gt;=6,SMALL(E84:K84,2),"0")+IF(L84&gt;=7,SMALL(E84:K84,3),"0")</f>
        <v>0</v>
      </c>
      <c r="N84" s="104">
        <f t="shared" ref="N84" si="77">SUM(E84:K84)-M84</f>
        <v>19</v>
      </c>
      <c r="O84" s="104"/>
      <c r="P84" s="103">
        <f t="shared" ref="P84" si="78">N84+O84</f>
        <v>19</v>
      </c>
    </row>
    <row r="85" spans="1:16">
      <c r="A85" s="36"/>
      <c r="B85" s="46" t="s">
        <v>124</v>
      </c>
      <c r="C85" s="73" t="s">
        <v>123</v>
      </c>
      <c r="D85" s="36">
        <v>2013</v>
      </c>
      <c r="E85" s="104"/>
      <c r="F85" s="104">
        <v>18</v>
      </c>
      <c r="G85" s="104"/>
      <c r="H85" s="104"/>
      <c r="I85" s="104"/>
      <c r="J85" s="104"/>
      <c r="K85" s="104"/>
      <c r="L85" s="104">
        <f>COUNTIF(E85:K85,"&gt;=1")</f>
        <v>1</v>
      </c>
      <c r="M85" s="104">
        <f>IF(L85&gt;=5,MIN(E85:K85),"0")+IF(L85&gt;=6,SMALL(E85:K85,2),"0")+IF(L85&gt;=7,SMALL(E85:K85,3),"0")</f>
        <v>0</v>
      </c>
      <c r="N85" s="104">
        <f>SUM(E85:K85)-M85</f>
        <v>18</v>
      </c>
      <c r="O85" s="104"/>
      <c r="P85" s="103">
        <f>N85+O85</f>
        <v>18</v>
      </c>
    </row>
    <row r="86" spans="1:16">
      <c r="A86" s="36"/>
      <c r="B86" s="46" t="s">
        <v>385</v>
      </c>
      <c r="C86" s="46" t="s">
        <v>36</v>
      </c>
      <c r="D86" s="44">
        <v>2012</v>
      </c>
      <c r="E86" s="104"/>
      <c r="F86" s="104"/>
      <c r="G86" s="104"/>
      <c r="H86" s="104"/>
      <c r="I86" s="104"/>
      <c r="J86" s="104">
        <v>18</v>
      </c>
      <c r="K86" s="104"/>
      <c r="L86" s="104">
        <f>COUNTIF(E86:K86,"&gt;=1")</f>
        <v>1</v>
      </c>
      <c r="M86" s="104">
        <f>IF(L86&gt;=5,MIN(E86:K86),"0")+IF(L86&gt;=6,SMALL(E86:K86,2),"0")+IF(L86&gt;=7,SMALL(E86:K86,3),"0")</f>
        <v>0</v>
      </c>
      <c r="N86" s="104">
        <f>SUM(E86:K86)-M86</f>
        <v>18</v>
      </c>
      <c r="O86" s="104"/>
      <c r="P86" s="103">
        <f>N86+O86</f>
        <v>18</v>
      </c>
    </row>
    <row r="87" spans="1:16">
      <c r="A87" s="36"/>
      <c r="B87" s="4" t="s">
        <v>104</v>
      </c>
      <c r="C87" s="48" t="s">
        <v>103</v>
      </c>
      <c r="D87" s="36">
        <v>2014</v>
      </c>
      <c r="E87" s="104"/>
      <c r="F87" s="104">
        <v>17</v>
      </c>
      <c r="G87" s="104"/>
      <c r="H87" s="104"/>
      <c r="I87" s="104"/>
      <c r="J87" s="104"/>
      <c r="K87" s="104"/>
      <c r="L87" s="104">
        <f>COUNTIF(E87:K87,"&gt;=1")</f>
        <v>1</v>
      </c>
      <c r="M87" s="104">
        <f>IF(L87&gt;=5,MIN(E87:K87),"0")+IF(L87&gt;=6,SMALL(E87:K87,2),"0")+IF(L87&gt;=7,SMALL(E87:K87,3),"0")</f>
        <v>0</v>
      </c>
      <c r="N87" s="104">
        <f>SUM(E87:K87)-M87</f>
        <v>17</v>
      </c>
      <c r="O87" s="104"/>
      <c r="P87" s="103">
        <f>N87+O87</f>
        <v>17</v>
      </c>
    </row>
    <row r="88" spans="1:16">
      <c r="A88" s="36"/>
      <c r="B88" s="71" t="s">
        <v>241</v>
      </c>
      <c r="C88" s="48" t="s">
        <v>228</v>
      </c>
      <c r="D88" s="44">
        <v>2013</v>
      </c>
      <c r="E88" s="104"/>
      <c r="F88" s="104"/>
      <c r="G88" s="104"/>
      <c r="H88" s="104">
        <v>17</v>
      </c>
      <c r="I88" s="104"/>
      <c r="J88" s="104"/>
      <c r="K88" s="104"/>
      <c r="L88" s="104">
        <f t="shared" ref="L88:L89" si="79">COUNTIF(E88:K88,"&gt;=1")</f>
        <v>1</v>
      </c>
      <c r="M88" s="104">
        <f t="shared" ref="M88:M89" si="80">IF(L88&gt;=5,MIN(E88:K88),"0")+IF(L88&gt;=6,SMALL(E88:K88,2),"0")+IF(L88&gt;=7,SMALL(E88:K88,3),"0")</f>
        <v>0</v>
      </c>
      <c r="N88" s="104">
        <f t="shared" ref="N88:N89" si="81">SUM(E88:K88)-M88</f>
        <v>17</v>
      </c>
      <c r="O88" s="104"/>
      <c r="P88" s="103">
        <f t="shared" ref="P88:P89" si="82">N88+O88</f>
        <v>17</v>
      </c>
    </row>
    <row r="89" spans="1:16">
      <c r="A89" s="36"/>
      <c r="B89" s="46" t="s">
        <v>342</v>
      </c>
      <c r="C89" s="97" t="s">
        <v>59</v>
      </c>
      <c r="D89" s="44">
        <v>2012</v>
      </c>
      <c r="E89" s="104"/>
      <c r="F89" s="104"/>
      <c r="G89" s="104"/>
      <c r="H89" s="104"/>
      <c r="I89" s="104">
        <v>17</v>
      </c>
      <c r="J89" s="104"/>
      <c r="K89" s="104"/>
      <c r="L89" s="104">
        <f t="shared" si="79"/>
        <v>1</v>
      </c>
      <c r="M89" s="104">
        <f t="shared" si="80"/>
        <v>0</v>
      </c>
      <c r="N89" s="104">
        <f t="shared" si="81"/>
        <v>17</v>
      </c>
      <c r="O89" s="104"/>
      <c r="P89" s="103">
        <f t="shared" si="82"/>
        <v>17</v>
      </c>
    </row>
    <row r="90" spans="1:16">
      <c r="A90" s="36"/>
      <c r="B90" s="46" t="s">
        <v>386</v>
      </c>
      <c r="C90" s="46" t="s">
        <v>36</v>
      </c>
      <c r="D90" s="44">
        <v>2012</v>
      </c>
      <c r="E90" s="104"/>
      <c r="F90" s="104"/>
      <c r="G90" s="104"/>
      <c r="H90" s="104"/>
      <c r="I90" s="104"/>
      <c r="J90" s="104">
        <v>17</v>
      </c>
      <c r="K90" s="104"/>
      <c r="L90" s="104">
        <f t="shared" ref="L90:L96" si="83">COUNTIF(E90:K90,"&gt;=1")</f>
        <v>1</v>
      </c>
      <c r="M90" s="104">
        <f t="shared" ref="M90:M96" si="84">IF(L90&gt;=5,MIN(E90:K90),"0")+IF(L90&gt;=6,SMALL(E90:K90,2),"0")+IF(L90&gt;=7,SMALL(E90:K90,3),"0")</f>
        <v>0</v>
      </c>
      <c r="N90" s="104">
        <f t="shared" ref="N90:N96" si="85">SUM(E90:K90)-M90</f>
        <v>17</v>
      </c>
      <c r="O90" s="104"/>
      <c r="P90" s="103">
        <f t="shared" ref="P90:P96" si="86">N90+O90</f>
        <v>17</v>
      </c>
    </row>
    <row r="91" spans="1:16">
      <c r="A91" s="36"/>
      <c r="B91" s="73" t="s">
        <v>189</v>
      </c>
      <c r="C91" s="46" t="s">
        <v>36</v>
      </c>
      <c r="D91" s="44">
        <v>2013</v>
      </c>
      <c r="E91" s="104"/>
      <c r="F91" s="104"/>
      <c r="G91" s="104">
        <v>16</v>
      </c>
      <c r="H91" s="104"/>
      <c r="I91" s="104"/>
      <c r="J91" s="104"/>
      <c r="K91" s="104"/>
      <c r="L91" s="104">
        <f t="shared" si="83"/>
        <v>1</v>
      </c>
      <c r="M91" s="104">
        <f t="shared" si="84"/>
        <v>0</v>
      </c>
      <c r="N91" s="104">
        <f t="shared" si="85"/>
        <v>16</v>
      </c>
      <c r="O91" s="104"/>
      <c r="P91" s="103">
        <f t="shared" si="86"/>
        <v>16</v>
      </c>
    </row>
    <row r="92" spans="1:16">
      <c r="A92" s="36"/>
      <c r="B92" s="4" t="s">
        <v>106</v>
      </c>
      <c r="C92" s="4" t="s">
        <v>105</v>
      </c>
      <c r="D92" s="36">
        <v>2014</v>
      </c>
      <c r="E92" s="104"/>
      <c r="F92" s="104">
        <v>15</v>
      </c>
      <c r="G92" s="104"/>
      <c r="H92" s="104"/>
      <c r="I92" s="104"/>
      <c r="J92" s="104"/>
      <c r="K92" s="104"/>
      <c r="L92" s="104">
        <f t="shared" si="83"/>
        <v>1</v>
      </c>
      <c r="M92" s="104">
        <f t="shared" si="84"/>
        <v>0</v>
      </c>
      <c r="N92" s="104">
        <f t="shared" si="85"/>
        <v>15</v>
      </c>
      <c r="O92" s="104"/>
      <c r="P92" s="103">
        <f t="shared" si="86"/>
        <v>15</v>
      </c>
    </row>
    <row r="93" spans="1:16">
      <c r="A93" s="36"/>
      <c r="B93" s="71" t="s">
        <v>243</v>
      </c>
      <c r="C93" s="46" t="s">
        <v>229</v>
      </c>
      <c r="D93" s="36">
        <v>2014</v>
      </c>
      <c r="E93" s="104"/>
      <c r="F93" s="104"/>
      <c r="G93" s="104"/>
      <c r="H93" s="104">
        <v>15</v>
      </c>
      <c r="I93" s="104"/>
      <c r="J93" s="104"/>
      <c r="K93" s="104"/>
      <c r="L93" s="104">
        <f t="shared" si="83"/>
        <v>1</v>
      </c>
      <c r="M93" s="104">
        <f t="shared" si="84"/>
        <v>0</v>
      </c>
      <c r="N93" s="104">
        <f t="shared" si="85"/>
        <v>15</v>
      </c>
      <c r="O93" s="104"/>
      <c r="P93" s="103">
        <f t="shared" si="86"/>
        <v>15</v>
      </c>
    </row>
    <row r="94" spans="1:16">
      <c r="A94" s="36"/>
      <c r="B94" s="4" t="s">
        <v>108</v>
      </c>
      <c r="C94" s="50" t="s">
        <v>107</v>
      </c>
      <c r="D94" s="36">
        <v>2015</v>
      </c>
      <c r="E94" s="104"/>
      <c r="F94" s="104">
        <v>13</v>
      </c>
      <c r="G94" s="104"/>
      <c r="H94" s="104"/>
      <c r="I94" s="104"/>
      <c r="J94" s="104"/>
      <c r="K94" s="104"/>
      <c r="L94" s="104">
        <f t="shared" si="83"/>
        <v>1</v>
      </c>
      <c r="M94" s="104">
        <f t="shared" si="84"/>
        <v>0</v>
      </c>
      <c r="N94" s="104">
        <f t="shared" si="85"/>
        <v>13</v>
      </c>
      <c r="O94" s="104"/>
      <c r="P94" s="103">
        <f t="shared" si="86"/>
        <v>13</v>
      </c>
    </row>
    <row r="95" spans="1:16">
      <c r="A95" s="36"/>
      <c r="B95" s="71" t="s">
        <v>244</v>
      </c>
      <c r="C95" s="46" t="s">
        <v>70</v>
      </c>
      <c r="D95" s="36">
        <v>2015</v>
      </c>
      <c r="E95" s="104"/>
      <c r="F95" s="104"/>
      <c r="G95" s="104"/>
      <c r="H95" s="104">
        <v>13</v>
      </c>
      <c r="I95" s="104"/>
      <c r="J95" s="104"/>
      <c r="K95" s="104"/>
      <c r="L95" s="104">
        <f t="shared" si="83"/>
        <v>1</v>
      </c>
      <c r="M95" s="104">
        <f t="shared" si="84"/>
        <v>0</v>
      </c>
      <c r="N95" s="104">
        <f t="shared" si="85"/>
        <v>13</v>
      </c>
      <c r="O95" s="104"/>
      <c r="P95" s="103">
        <f t="shared" si="86"/>
        <v>13</v>
      </c>
    </row>
    <row r="96" spans="1:16">
      <c r="A96" s="36"/>
      <c r="B96" s="46"/>
      <c r="C96" s="46"/>
      <c r="D96" s="44"/>
      <c r="E96" s="12"/>
      <c r="F96" s="12"/>
      <c r="G96" s="12"/>
      <c r="H96" s="12"/>
      <c r="I96" s="12"/>
      <c r="J96" s="12"/>
      <c r="K96" s="12"/>
      <c r="L96" s="12">
        <f t="shared" si="83"/>
        <v>0</v>
      </c>
      <c r="M96" s="12">
        <f t="shared" si="84"/>
        <v>0</v>
      </c>
      <c r="N96" s="12">
        <f t="shared" si="85"/>
        <v>0</v>
      </c>
      <c r="O96" s="12"/>
      <c r="P96" s="2">
        <f t="shared" si="86"/>
        <v>0</v>
      </c>
    </row>
    <row r="97" spans="1:16">
      <c r="A97" s="36"/>
      <c r="B97" s="46"/>
      <c r="C97" s="46"/>
      <c r="D97" s="44"/>
      <c r="E97" s="12"/>
      <c r="F97" s="12"/>
      <c r="G97" s="12"/>
      <c r="H97" s="12"/>
      <c r="I97" s="12"/>
      <c r="J97" s="12"/>
      <c r="K97" s="12"/>
      <c r="L97" s="12">
        <f t="shared" ref="L97" si="87">COUNTIF(E97:K97,"&gt;=1")</f>
        <v>0</v>
      </c>
      <c r="M97" s="12">
        <f t="shared" ref="M97" si="88">IF(L97&gt;=5,MIN(E97:K97),"0")+IF(L97&gt;=6,SMALL(E97:K97,2),"0")+IF(L97&gt;=7,SMALL(E97:K97,3),"0")</f>
        <v>0</v>
      </c>
      <c r="N97" s="12">
        <f t="shared" ref="N97" si="89">SUM(E97:K97)-M97</f>
        <v>0</v>
      </c>
      <c r="O97" s="12"/>
      <c r="P97" s="2">
        <f t="shared" ref="P97" si="90">N97+O97</f>
        <v>0</v>
      </c>
    </row>
    <row r="98" spans="1:16">
      <c r="A98" s="36"/>
      <c r="B98" s="46"/>
      <c r="C98" s="46"/>
      <c r="D98" s="44"/>
      <c r="E98" s="12"/>
      <c r="F98" s="12"/>
      <c r="G98" s="12"/>
      <c r="H98" s="12"/>
      <c r="I98" s="12"/>
      <c r="J98" s="12"/>
      <c r="K98" s="12"/>
      <c r="L98" s="12">
        <f t="shared" si="51"/>
        <v>0</v>
      </c>
      <c r="M98" s="12">
        <f t="shared" si="52"/>
        <v>0</v>
      </c>
      <c r="N98" s="12">
        <f t="shared" si="53"/>
        <v>0</v>
      </c>
      <c r="O98" s="12"/>
      <c r="P98" s="2">
        <f t="shared" si="54"/>
        <v>0</v>
      </c>
    </row>
    <row r="99" spans="1:16">
      <c r="A99" s="38"/>
      <c r="B99" s="11"/>
      <c r="C99" s="11"/>
      <c r="D99" s="3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5"/>
      <c r="P99" s="5"/>
    </row>
    <row r="100" spans="1:16">
      <c r="A100" s="38"/>
      <c r="B100" s="11"/>
      <c r="C100" s="11"/>
      <c r="D100" s="38"/>
      <c r="E100" s="14"/>
      <c r="F100" s="14"/>
      <c r="G100" s="14"/>
      <c r="H100" s="5"/>
      <c r="I100" s="5"/>
      <c r="J100" s="5"/>
      <c r="K100" s="5"/>
      <c r="L100" s="5"/>
      <c r="M100" s="5"/>
      <c r="N100" s="5"/>
      <c r="O100" s="5"/>
      <c r="P100" s="5"/>
    </row>
    <row r="101" spans="1:16" ht="18.75" customHeight="1">
      <c r="A101" s="112" t="s">
        <v>24</v>
      </c>
      <c r="B101" s="112"/>
      <c r="C101" s="112"/>
      <c r="D101" s="112"/>
      <c r="E101" s="28"/>
      <c r="F101" s="13"/>
    </row>
    <row r="102" spans="1:16" ht="60">
      <c r="A102" s="59" t="s">
        <v>1</v>
      </c>
      <c r="B102" s="59" t="s">
        <v>2</v>
      </c>
      <c r="C102" s="59" t="s">
        <v>0</v>
      </c>
      <c r="D102" s="22" t="s">
        <v>17</v>
      </c>
      <c r="E102" s="2" t="s">
        <v>3</v>
      </c>
      <c r="F102" s="2" t="s">
        <v>4</v>
      </c>
      <c r="G102" s="2" t="s">
        <v>5</v>
      </c>
      <c r="H102" s="2" t="s">
        <v>6</v>
      </c>
      <c r="I102" s="2" t="s">
        <v>10</v>
      </c>
      <c r="J102" s="2" t="s">
        <v>32</v>
      </c>
      <c r="K102" s="2" t="s">
        <v>33</v>
      </c>
      <c r="L102" s="25" t="s">
        <v>11</v>
      </c>
      <c r="M102" s="25" t="s">
        <v>12</v>
      </c>
      <c r="N102" s="24" t="s">
        <v>13</v>
      </c>
      <c r="O102" s="22" t="s">
        <v>7</v>
      </c>
      <c r="P102" s="22" t="s">
        <v>8</v>
      </c>
    </row>
    <row r="103" spans="1:16" ht="15" customHeight="1">
      <c r="A103" s="126">
        <v>1</v>
      </c>
      <c r="B103" s="123" t="s">
        <v>50</v>
      </c>
      <c r="C103" s="123" t="s">
        <v>44</v>
      </c>
      <c r="D103" s="132">
        <v>2010</v>
      </c>
      <c r="E103" s="119">
        <v>27</v>
      </c>
      <c r="F103" s="119">
        <v>30</v>
      </c>
      <c r="G103" s="119">
        <v>30</v>
      </c>
      <c r="H103" s="119">
        <v>30</v>
      </c>
      <c r="I103" s="119">
        <v>30</v>
      </c>
      <c r="J103" s="119">
        <v>25</v>
      </c>
      <c r="K103" s="120">
        <v>30</v>
      </c>
      <c r="L103" s="119">
        <f t="shared" ref="L103:L104" si="91">COUNTIF(E103:K103,"&gt;=1")</f>
        <v>7</v>
      </c>
      <c r="M103" s="119">
        <f t="shared" ref="M103:M104" si="92">IF(L103&gt;=5,MIN(E103:K103),"0")+IF(L103&gt;=6,SMALL(E103:K103,2),"0")+IF(L103&gt;=7,SMALL(E103:K103,3),"0")</f>
        <v>82</v>
      </c>
      <c r="N103" s="119">
        <f t="shared" ref="N103:N104" si="93">SUM(E103:K103)-M103</f>
        <v>120</v>
      </c>
      <c r="O103" s="120">
        <v>30</v>
      </c>
      <c r="P103" s="121">
        <f t="shared" ref="P103:P104" si="94">N103+O103</f>
        <v>150</v>
      </c>
    </row>
    <row r="104" spans="1:16">
      <c r="A104" s="126">
        <v>2</v>
      </c>
      <c r="B104" s="123" t="s">
        <v>51</v>
      </c>
      <c r="C104" s="123" t="s">
        <v>36</v>
      </c>
      <c r="D104" s="132">
        <v>2010</v>
      </c>
      <c r="E104" s="119">
        <v>25</v>
      </c>
      <c r="F104" s="119">
        <v>21</v>
      </c>
      <c r="G104" s="119">
        <v>23</v>
      </c>
      <c r="H104" s="119">
        <v>23</v>
      </c>
      <c r="I104" s="119">
        <v>25</v>
      </c>
      <c r="J104" s="119">
        <v>23</v>
      </c>
      <c r="K104" s="120">
        <v>27</v>
      </c>
      <c r="L104" s="119">
        <f t="shared" si="91"/>
        <v>7</v>
      </c>
      <c r="M104" s="119">
        <f t="shared" si="92"/>
        <v>67</v>
      </c>
      <c r="N104" s="119">
        <f t="shared" si="93"/>
        <v>100</v>
      </c>
      <c r="O104" s="120">
        <v>30</v>
      </c>
      <c r="P104" s="121">
        <f t="shared" si="94"/>
        <v>130</v>
      </c>
    </row>
    <row r="105" spans="1:16" ht="15" customHeight="1">
      <c r="A105" s="126">
        <v>3</v>
      </c>
      <c r="B105" s="123" t="s">
        <v>55</v>
      </c>
      <c r="C105" s="123" t="s">
        <v>44</v>
      </c>
      <c r="D105" s="132">
        <v>2010</v>
      </c>
      <c r="E105" s="119">
        <v>20</v>
      </c>
      <c r="F105" s="119">
        <v>15</v>
      </c>
      <c r="G105" s="119">
        <v>19</v>
      </c>
      <c r="H105" s="119">
        <v>13</v>
      </c>
      <c r="I105" s="119">
        <v>17</v>
      </c>
      <c r="J105" s="119">
        <v>15</v>
      </c>
      <c r="K105" s="120">
        <v>23</v>
      </c>
      <c r="L105" s="119">
        <f>COUNTIF(E105:K105,"&gt;=1")</f>
        <v>7</v>
      </c>
      <c r="M105" s="119">
        <f>IF(L105&gt;=5,MIN(E105:K105),"0")+IF(L105&gt;=6,SMALL(E105:K105,2),"0")+IF(L105&gt;=7,SMALL(E105:K105,3),"0")</f>
        <v>43</v>
      </c>
      <c r="N105" s="119">
        <f>SUM(E105:K105)-M105</f>
        <v>79</v>
      </c>
      <c r="O105" s="120">
        <v>30</v>
      </c>
      <c r="P105" s="121">
        <f>N105+O105</f>
        <v>109</v>
      </c>
    </row>
    <row r="106" spans="1:16" ht="15" customHeight="1">
      <c r="A106" s="126">
        <v>4</v>
      </c>
      <c r="B106" s="123" t="s">
        <v>57</v>
      </c>
      <c r="C106" s="123" t="s">
        <v>36</v>
      </c>
      <c r="D106" s="133">
        <v>2011</v>
      </c>
      <c r="E106" s="119">
        <v>18</v>
      </c>
      <c r="F106" s="119">
        <v>12</v>
      </c>
      <c r="G106" s="119">
        <v>17</v>
      </c>
      <c r="H106" s="119">
        <v>9</v>
      </c>
      <c r="I106" s="119">
        <v>23</v>
      </c>
      <c r="J106" s="119">
        <v>13</v>
      </c>
      <c r="K106" s="120">
        <v>20</v>
      </c>
      <c r="L106" s="119">
        <f t="shared" ref="L106" si="95">COUNTIF(E106:K106,"&gt;=1")</f>
        <v>7</v>
      </c>
      <c r="M106" s="119">
        <f t="shared" ref="M106" si="96">IF(L106&gt;=5,MIN(E106:K106),"0")+IF(L106&gt;=6,SMALL(E106:K106,2),"0")+IF(L106&gt;=7,SMALL(E106:K106,3),"0")</f>
        <v>34</v>
      </c>
      <c r="N106" s="119">
        <f t="shared" ref="N106" si="97">SUM(E106:K106)-M106</f>
        <v>78</v>
      </c>
      <c r="O106" s="120">
        <v>30</v>
      </c>
      <c r="P106" s="121">
        <f t="shared" ref="P106" si="98">N106+O106</f>
        <v>108</v>
      </c>
    </row>
    <row r="107" spans="1:16" ht="15" customHeight="1">
      <c r="A107" s="126">
        <v>5</v>
      </c>
      <c r="B107" s="123" t="s">
        <v>56</v>
      </c>
      <c r="C107" s="123" t="s">
        <v>44</v>
      </c>
      <c r="D107" s="132">
        <v>2010</v>
      </c>
      <c r="E107" s="119">
        <v>19</v>
      </c>
      <c r="F107" s="119">
        <v>13</v>
      </c>
      <c r="G107" s="119">
        <v>18</v>
      </c>
      <c r="H107" s="119">
        <v>11</v>
      </c>
      <c r="I107" s="119">
        <v>18</v>
      </c>
      <c r="J107" s="119">
        <v>16</v>
      </c>
      <c r="K107" s="120">
        <v>21</v>
      </c>
      <c r="L107" s="119">
        <f>COUNTIF(E107:K107,"&gt;=1")</f>
        <v>7</v>
      </c>
      <c r="M107" s="119">
        <f>IF(L107&gt;=5,MIN(E107:K107),"0")+IF(L107&gt;=6,SMALL(E107:K107,2),"0")+IF(L107&gt;=7,SMALL(E107:K107,3),"0")</f>
        <v>40</v>
      </c>
      <c r="N107" s="119">
        <f>SUM(E107:K107)-M107</f>
        <v>76</v>
      </c>
      <c r="O107" s="120">
        <v>30</v>
      </c>
      <c r="P107" s="121">
        <f>N107+O107</f>
        <v>106</v>
      </c>
    </row>
    <row r="108" spans="1:16" ht="15" customHeight="1">
      <c r="A108" s="126">
        <v>6</v>
      </c>
      <c r="B108" s="122" t="s">
        <v>127</v>
      </c>
      <c r="C108" s="122" t="s">
        <v>36</v>
      </c>
      <c r="D108" s="134">
        <v>2010</v>
      </c>
      <c r="E108" s="119"/>
      <c r="F108" s="119">
        <v>25</v>
      </c>
      <c r="G108" s="119">
        <v>25</v>
      </c>
      <c r="H108" s="119">
        <v>17</v>
      </c>
      <c r="I108" s="119"/>
      <c r="J108" s="119">
        <v>21</v>
      </c>
      <c r="K108" s="120"/>
      <c r="L108" s="119">
        <f>COUNTIF(E108:K108,"&gt;=1")</f>
        <v>4</v>
      </c>
      <c r="M108" s="119">
        <f>IF(L108&gt;=5,MIN(E108:K108),"0")+IF(L108&gt;=6,SMALL(E108:K108,2),"0")+IF(L108&gt;=7,SMALL(E108:K108,3),"0")</f>
        <v>0</v>
      </c>
      <c r="N108" s="119">
        <f>SUM(E108:K108)-M108</f>
        <v>88</v>
      </c>
      <c r="O108" s="120"/>
      <c r="P108" s="121">
        <f>N108+O108</f>
        <v>88</v>
      </c>
    </row>
    <row r="109" spans="1:16" ht="15" customHeight="1">
      <c r="A109" s="106">
        <v>7</v>
      </c>
      <c r="B109" s="46" t="s">
        <v>128</v>
      </c>
      <c r="C109" s="46" t="s">
        <v>36</v>
      </c>
      <c r="D109" s="76">
        <v>2010</v>
      </c>
      <c r="E109" s="12"/>
      <c r="F109" s="12">
        <v>23</v>
      </c>
      <c r="G109" s="12"/>
      <c r="H109" s="12">
        <v>19</v>
      </c>
      <c r="I109" s="12"/>
      <c r="J109" s="12">
        <v>27</v>
      </c>
      <c r="K109" s="54"/>
      <c r="L109" s="12">
        <f>COUNTIF(E109:K109,"&gt;=1")</f>
        <v>3</v>
      </c>
      <c r="M109" s="12">
        <f>IF(L109&gt;=5,MIN(E109:K109),"0")+IF(L109&gt;=6,SMALL(E109:K109,2),"0")+IF(L109&gt;=7,SMALL(E109:K109,3),"0")</f>
        <v>0</v>
      </c>
      <c r="N109" s="12">
        <f>SUM(E109:K109)-M109</f>
        <v>69</v>
      </c>
      <c r="O109" s="12"/>
      <c r="P109" s="2">
        <f>N109+O109</f>
        <v>69</v>
      </c>
    </row>
    <row r="110" spans="1:16">
      <c r="A110" s="74"/>
      <c r="B110" s="71" t="s">
        <v>245</v>
      </c>
      <c r="C110" s="46" t="s">
        <v>233</v>
      </c>
      <c r="D110" s="75">
        <v>2010</v>
      </c>
      <c r="E110" s="12"/>
      <c r="F110" s="12"/>
      <c r="G110" s="12"/>
      <c r="H110" s="12">
        <v>27</v>
      </c>
      <c r="I110" s="12">
        <v>27</v>
      </c>
      <c r="J110" s="12"/>
      <c r="K110" s="54"/>
      <c r="L110" s="12">
        <f>COUNTIF(E110:K110,"&gt;=1")</f>
        <v>2</v>
      </c>
      <c r="M110" s="12">
        <f>IF(L110&gt;=5,MIN(E110:K110),"0")+IF(L110&gt;=6,SMALL(E110:K110,2),"0")+IF(L110&gt;=7,SMALL(E110:K110,3),"0")</f>
        <v>0</v>
      </c>
      <c r="N110" s="12">
        <f>SUM(E110:K110)-M110</f>
        <v>54</v>
      </c>
      <c r="O110" s="12"/>
      <c r="P110" s="2">
        <f>N110+O110</f>
        <v>54</v>
      </c>
    </row>
    <row r="111" spans="1:16">
      <c r="A111" s="74"/>
      <c r="B111" s="4" t="s">
        <v>52</v>
      </c>
      <c r="C111" s="4" t="s">
        <v>45</v>
      </c>
      <c r="D111" s="75">
        <v>2010</v>
      </c>
      <c r="E111" s="12">
        <v>23</v>
      </c>
      <c r="F111" s="12"/>
      <c r="G111" s="12"/>
      <c r="H111" s="12">
        <v>25</v>
      </c>
      <c r="I111" s="12"/>
      <c r="J111" s="12"/>
      <c r="K111" s="54"/>
      <c r="L111" s="12">
        <f>COUNTIF(E111:K111,"&gt;=1")</f>
        <v>2</v>
      </c>
      <c r="M111" s="12">
        <f>IF(L111&gt;=5,MIN(E111:K111),"0")+IF(L111&gt;=6,SMALL(E111:K111,2),"0")+IF(L111&gt;=7,SMALL(E111:K111,3),"0")</f>
        <v>0</v>
      </c>
      <c r="N111" s="12">
        <f>SUM(E111:K111)-M111</f>
        <v>48</v>
      </c>
      <c r="O111" s="12"/>
      <c r="P111" s="2">
        <f>N111+O111</f>
        <v>48</v>
      </c>
    </row>
    <row r="112" spans="1:16">
      <c r="A112" s="74"/>
      <c r="B112" s="46" t="s">
        <v>188</v>
      </c>
      <c r="C112" s="48" t="s">
        <v>152</v>
      </c>
      <c r="D112" s="75">
        <v>2010</v>
      </c>
      <c r="E112" s="12"/>
      <c r="F112" s="12"/>
      <c r="G112" s="12">
        <v>21</v>
      </c>
      <c r="H112" s="12"/>
      <c r="I112" s="12"/>
      <c r="J112" s="12">
        <v>20</v>
      </c>
      <c r="K112" s="54"/>
      <c r="L112" s="12">
        <f t="shared" ref="L112" si="99">COUNTIF(E112:K112,"&gt;=1")</f>
        <v>2</v>
      </c>
      <c r="M112" s="12">
        <f t="shared" ref="M112" si="100">IF(L112&gt;=5,MIN(E112:K112),"0")+IF(L112&gt;=6,SMALL(E112:K112,2),"0")+IF(L112&gt;=7,SMALL(E112:K112,3),"0")</f>
        <v>0</v>
      </c>
      <c r="N112" s="12">
        <f t="shared" ref="N112" si="101">SUM(E112:K112)-M112</f>
        <v>41</v>
      </c>
      <c r="O112" s="12"/>
      <c r="P112" s="2">
        <f t="shared" ref="P112" si="102">N112+O112</f>
        <v>41</v>
      </c>
    </row>
    <row r="113" spans="1:16">
      <c r="A113" s="36"/>
      <c r="B113" s="46" t="s">
        <v>346</v>
      </c>
      <c r="C113" s="97" t="s">
        <v>85</v>
      </c>
      <c r="D113" s="77">
        <v>2011</v>
      </c>
      <c r="E113" s="12"/>
      <c r="F113" s="12"/>
      <c r="G113" s="12"/>
      <c r="H113" s="12"/>
      <c r="I113" s="12">
        <v>16</v>
      </c>
      <c r="J113" s="12"/>
      <c r="K113" s="54">
        <v>25</v>
      </c>
      <c r="L113" s="12">
        <f>COUNTIF(E113:K113,"&gt;=1")</f>
        <v>2</v>
      </c>
      <c r="M113" s="12">
        <f>IF(L113&gt;=5,MIN(E113:K113),"0")+IF(L113&gt;=6,SMALL(E113:K113,2),"0")+IF(L113&gt;=7,SMALL(E113:K113,3),"0")</f>
        <v>0</v>
      </c>
      <c r="N113" s="12">
        <f>SUM(E113:K113)-M113</f>
        <v>41</v>
      </c>
      <c r="O113" s="12"/>
      <c r="P113" s="2">
        <f>N113+O113</f>
        <v>41</v>
      </c>
    </row>
    <row r="114" spans="1:16">
      <c r="A114" s="74"/>
      <c r="B114" s="46" t="s">
        <v>226</v>
      </c>
      <c r="C114" s="46" t="s">
        <v>147</v>
      </c>
      <c r="D114" s="77">
        <v>2011</v>
      </c>
      <c r="E114" s="12"/>
      <c r="F114" s="12">
        <v>20</v>
      </c>
      <c r="G114" s="12"/>
      <c r="H114" s="12">
        <v>20</v>
      </c>
      <c r="I114" s="12"/>
      <c r="J114" s="12"/>
      <c r="K114" s="54"/>
      <c r="L114" s="12">
        <f>COUNTIF(E114:K114,"&gt;=1")</f>
        <v>2</v>
      </c>
      <c r="M114" s="12">
        <f>IF(L114&gt;=5,MIN(E114:K114),"0")+IF(L114&gt;=6,SMALL(E114:K114,2),"0")+IF(L114&gt;=7,SMALL(E114:K114,3),"0")</f>
        <v>0</v>
      </c>
      <c r="N114" s="12">
        <f>SUM(E114:K114)-M114</f>
        <v>40</v>
      </c>
      <c r="O114" s="12"/>
      <c r="P114" s="2">
        <f>N114+O114</f>
        <v>40</v>
      </c>
    </row>
    <row r="115" spans="1:16">
      <c r="A115" s="36"/>
      <c r="B115" s="46" t="s">
        <v>345</v>
      </c>
      <c r="C115" s="48" t="s">
        <v>44</v>
      </c>
      <c r="D115" s="77">
        <v>2011</v>
      </c>
      <c r="E115" s="12"/>
      <c r="F115" s="12"/>
      <c r="G115" s="12"/>
      <c r="H115" s="12"/>
      <c r="I115" s="12">
        <v>19</v>
      </c>
      <c r="J115" s="12">
        <v>17</v>
      </c>
      <c r="K115" s="54"/>
      <c r="L115" s="12">
        <f t="shared" ref="L115" si="103">COUNTIF(E115:K115,"&gt;=1")</f>
        <v>2</v>
      </c>
      <c r="M115" s="12">
        <f t="shared" ref="M115" si="104">IF(L115&gt;=5,MIN(E115:K115),"0")+IF(L115&gt;=6,SMALL(E115:K115,2),"0")+IF(L115&gt;=7,SMALL(E115:K115,3),"0")</f>
        <v>0</v>
      </c>
      <c r="N115" s="12">
        <f t="shared" ref="N115" si="105">SUM(E115:K115)-M115</f>
        <v>36</v>
      </c>
      <c r="O115" s="12"/>
      <c r="P115" s="2">
        <f t="shared" ref="P115" si="106">N115+O115</f>
        <v>36</v>
      </c>
    </row>
    <row r="116" spans="1:16">
      <c r="A116" s="74"/>
      <c r="B116" s="71" t="s">
        <v>248</v>
      </c>
      <c r="C116" s="48" t="s">
        <v>44</v>
      </c>
      <c r="D116" s="77">
        <v>2011</v>
      </c>
      <c r="E116" s="12"/>
      <c r="F116" s="12"/>
      <c r="G116" s="12"/>
      <c r="H116" s="12">
        <v>16</v>
      </c>
      <c r="I116" s="12"/>
      <c r="J116" s="12">
        <v>19</v>
      </c>
      <c r="K116" s="54"/>
      <c r="L116" s="12">
        <f>COUNTIF(E116:K116,"&gt;=1")</f>
        <v>2</v>
      </c>
      <c r="M116" s="12">
        <f>IF(L116&gt;=5,MIN(E116:K116),"0")+IF(L116&gt;=6,SMALL(E116:K116,2),"0")+IF(L116&gt;=7,SMALL(E116:K116,3),"0")</f>
        <v>0</v>
      </c>
      <c r="N116" s="12">
        <f>SUM(E116:K116)-M116</f>
        <v>35</v>
      </c>
      <c r="O116" s="12"/>
      <c r="P116" s="2">
        <f>N116+O116</f>
        <v>35</v>
      </c>
    </row>
    <row r="117" spans="1:16" ht="15" customHeight="1">
      <c r="A117" s="74"/>
      <c r="B117" s="4" t="s">
        <v>48</v>
      </c>
      <c r="C117" s="4" t="s">
        <v>49</v>
      </c>
      <c r="D117" s="75">
        <v>2010</v>
      </c>
      <c r="E117" s="12">
        <v>30</v>
      </c>
      <c r="F117" s="12"/>
      <c r="G117" s="12"/>
      <c r="H117" s="12"/>
      <c r="I117" s="12"/>
      <c r="J117" s="12"/>
      <c r="K117" s="54"/>
      <c r="L117" s="12">
        <f>COUNTIF(E117:K117,"&gt;=1")</f>
        <v>1</v>
      </c>
      <c r="M117" s="12">
        <f>IF(L117&gt;=5,MIN(E117:K117),"0")+IF(L117&gt;=6,SMALL(E117:K117,2),"0")+IF(L117&gt;=7,SMALL(E117:K117,3),"0")</f>
        <v>0</v>
      </c>
      <c r="N117" s="12">
        <f>SUM(E117:K117)-M117</f>
        <v>30</v>
      </c>
      <c r="O117" s="12"/>
      <c r="P117" s="2">
        <f>N117+O117</f>
        <v>30</v>
      </c>
    </row>
    <row r="118" spans="1:16">
      <c r="A118" s="74"/>
      <c r="B118" s="60" t="s">
        <v>132</v>
      </c>
      <c r="C118" s="49" t="s">
        <v>100</v>
      </c>
      <c r="D118" s="77">
        <v>2011</v>
      </c>
      <c r="E118" s="12"/>
      <c r="F118" s="12">
        <v>16</v>
      </c>
      <c r="G118" s="12"/>
      <c r="H118" s="12">
        <v>14</v>
      </c>
      <c r="I118" s="12"/>
      <c r="J118" s="12"/>
      <c r="K118" s="54"/>
      <c r="L118" s="12">
        <f>COUNTIF(E118:K118,"&gt;=1")</f>
        <v>2</v>
      </c>
      <c r="M118" s="12">
        <f>IF(L118&gt;=5,MIN(E118:K118),"0")+IF(L118&gt;=6,SMALL(E118:K118,2),"0")+IF(L118&gt;=7,SMALL(E118:K118,3),"0")</f>
        <v>0</v>
      </c>
      <c r="N118" s="12">
        <f>SUM(E118:K118)-M118</f>
        <v>30</v>
      </c>
      <c r="O118" s="12"/>
      <c r="P118" s="2">
        <f>N118+O118</f>
        <v>30</v>
      </c>
    </row>
    <row r="119" spans="1:16">
      <c r="A119" s="36"/>
      <c r="B119" s="46" t="s">
        <v>380</v>
      </c>
      <c r="C119" s="48" t="s">
        <v>152</v>
      </c>
      <c r="D119" s="75">
        <v>2010</v>
      </c>
      <c r="E119" s="12"/>
      <c r="F119" s="12"/>
      <c r="G119" s="12"/>
      <c r="H119" s="12"/>
      <c r="I119" s="12"/>
      <c r="J119" s="12">
        <v>30</v>
      </c>
      <c r="K119" s="54"/>
      <c r="L119" s="12">
        <f t="shared" ref="L119" si="107">COUNTIF(E119:K119,"&gt;=1")</f>
        <v>1</v>
      </c>
      <c r="M119" s="12">
        <f t="shared" ref="M119" si="108">IF(L119&gt;=5,MIN(E119:K119),"0")+IF(L119&gt;=6,SMALL(E119:K119,2),"0")+IF(L119&gt;=7,SMALL(E119:K119,3),"0")</f>
        <v>0</v>
      </c>
      <c r="N119" s="12">
        <f t="shared" ref="N119" si="109">SUM(E119:K119)-M119</f>
        <v>30</v>
      </c>
      <c r="O119" s="12"/>
      <c r="P119" s="2">
        <f t="shared" ref="P119" si="110">N119+O119</f>
        <v>30</v>
      </c>
    </row>
    <row r="120" spans="1:16" ht="15" customHeight="1">
      <c r="A120" s="74"/>
      <c r="B120" s="4" t="s">
        <v>125</v>
      </c>
      <c r="C120" s="48" t="s">
        <v>126</v>
      </c>
      <c r="D120" s="75">
        <v>2010</v>
      </c>
      <c r="E120" s="12"/>
      <c r="F120" s="12">
        <v>27</v>
      </c>
      <c r="G120" s="12"/>
      <c r="H120" s="12"/>
      <c r="I120" s="12"/>
      <c r="J120" s="12"/>
      <c r="K120" s="54"/>
      <c r="L120" s="12">
        <f t="shared" ref="L120:L125" si="111">COUNTIF(E120:K120,"&gt;=1")</f>
        <v>1</v>
      </c>
      <c r="M120" s="12">
        <f t="shared" ref="M120:M125" si="112">IF(L120&gt;=5,MIN(E120:K120),"0")+IF(L120&gt;=6,SMALL(E120:K120,2),"0")+IF(L120&gt;=7,SMALL(E120:K120,3),"0")</f>
        <v>0</v>
      </c>
      <c r="N120" s="12">
        <f t="shared" ref="N120:N125" si="113">SUM(E120:K120)-M120</f>
        <v>27</v>
      </c>
      <c r="O120" s="12"/>
      <c r="P120" s="2">
        <f t="shared" ref="P120:P125" si="114">N120+O120</f>
        <v>27</v>
      </c>
    </row>
    <row r="121" spans="1:16">
      <c r="A121" s="74"/>
      <c r="B121" s="46" t="s">
        <v>187</v>
      </c>
      <c r="C121" s="48" t="s">
        <v>152</v>
      </c>
      <c r="D121" s="75">
        <v>2010</v>
      </c>
      <c r="E121" s="12"/>
      <c r="F121" s="12"/>
      <c r="G121" s="12">
        <v>27</v>
      </c>
      <c r="H121" s="12"/>
      <c r="I121" s="12"/>
      <c r="J121" s="12"/>
      <c r="K121" s="54"/>
      <c r="L121" s="12">
        <f t="shared" si="111"/>
        <v>1</v>
      </c>
      <c r="M121" s="12">
        <f t="shared" si="112"/>
        <v>0</v>
      </c>
      <c r="N121" s="12">
        <f t="shared" si="113"/>
        <v>27</v>
      </c>
      <c r="O121" s="12"/>
      <c r="P121" s="2">
        <f t="shared" si="114"/>
        <v>27</v>
      </c>
    </row>
    <row r="122" spans="1:16">
      <c r="A122" s="74"/>
      <c r="B122" s="46" t="s">
        <v>134</v>
      </c>
      <c r="C122" s="48" t="s">
        <v>117</v>
      </c>
      <c r="D122" s="75">
        <v>2010</v>
      </c>
      <c r="E122" s="12"/>
      <c r="F122" s="12">
        <v>14</v>
      </c>
      <c r="G122" s="12"/>
      <c r="H122" s="12">
        <v>12</v>
      </c>
      <c r="I122" s="12"/>
      <c r="J122" s="12"/>
      <c r="K122" s="54"/>
      <c r="L122" s="12">
        <f t="shared" si="111"/>
        <v>2</v>
      </c>
      <c r="M122" s="12">
        <f t="shared" si="112"/>
        <v>0</v>
      </c>
      <c r="N122" s="12">
        <f t="shared" si="113"/>
        <v>26</v>
      </c>
      <c r="O122" s="12"/>
      <c r="P122" s="2">
        <f t="shared" si="114"/>
        <v>26</v>
      </c>
    </row>
    <row r="123" spans="1:16">
      <c r="A123" s="74"/>
      <c r="B123" s="46" t="s">
        <v>54</v>
      </c>
      <c r="C123" s="4" t="s">
        <v>225</v>
      </c>
      <c r="D123" s="75">
        <v>2010</v>
      </c>
      <c r="E123" s="12">
        <v>21</v>
      </c>
      <c r="F123" s="12"/>
      <c r="G123" s="12"/>
      <c r="H123" s="12"/>
      <c r="I123" s="12"/>
      <c r="J123" s="12"/>
      <c r="K123" s="54"/>
      <c r="L123" s="12">
        <f t="shared" si="111"/>
        <v>1</v>
      </c>
      <c r="M123" s="12">
        <f t="shared" si="112"/>
        <v>0</v>
      </c>
      <c r="N123" s="12">
        <f t="shared" si="113"/>
        <v>21</v>
      </c>
      <c r="O123" s="12"/>
      <c r="P123" s="2">
        <f t="shared" si="114"/>
        <v>21</v>
      </c>
    </row>
    <row r="124" spans="1:16">
      <c r="A124" s="74"/>
      <c r="B124" s="71" t="s">
        <v>246</v>
      </c>
      <c r="C124" s="97" t="s">
        <v>98</v>
      </c>
      <c r="D124" s="77">
        <v>2011</v>
      </c>
      <c r="E124" s="12"/>
      <c r="F124" s="12"/>
      <c r="G124" s="12"/>
      <c r="H124" s="12">
        <v>21</v>
      </c>
      <c r="I124" s="12"/>
      <c r="J124" s="12"/>
      <c r="K124" s="54"/>
      <c r="L124" s="12">
        <f t="shared" si="111"/>
        <v>1</v>
      </c>
      <c r="M124" s="12">
        <f t="shared" si="112"/>
        <v>0</v>
      </c>
      <c r="N124" s="12">
        <f t="shared" si="113"/>
        <v>21</v>
      </c>
      <c r="O124" s="12"/>
      <c r="P124" s="2">
        <f t="shared" si="114"/>
        <v>21</v>
      </c>
    </row>
    <row r="125" spans="1:16">
      <c r="A125" s="36"/>
      <c r="B125" s="46" t="s">
        <v>343</v>
      </c>
      <c r="C125" s="97" t="s">
        <v>85</v>
      </c>
      <c r="D125" s="77">
        <v>2011</v>
      </c>
      <c r="E125" s="12"/>
      <c r="F125" s="12"/>
      <c r="G125" s="12"/>
      <c r="H125" s="12"/>
      <c r="I125" s="12">
        <v>21</v>
      </c>
      <c r="J125" s="12"/>
      <c r="K125" s="54"/>
      <c r="L125" s="12">
        <f t="shared" si="111"/>
        <v>1</v>
      </c>
      <c r="M125" s="12">
        <f t="shared" si="112"/>
        <v>0</v>
      </c>
      <c r="N125" s="12">
        <f t="shared" si="113"/>
        <v>21</v>
      </c>
      <c r="O125" s="12"/>
      <c r="P125" s="2">
        <f t="shared" si="114"/>
        <v>21</v>
      </c>
    </row>
    <row r="126" spans="1:16">
      <c r="A126" s="74"/>
      <c r="B126" s="4" t="s">
        <v>190</v>
      </c>
      <c r="C126" s="4" t="s">
        <v>36</v>
      </c>
      <c r="D126" s="77">
        <v>2011</v>
      </c>
      <c r="E126" s="12"/>
      <c r="F126" s="12"/>
      <c r="G126" s="12">
        <v>20</v>
      </c>
      <c r="H126" s="12"/>
      <c r="I126" s="12"/>
      <c r="J126" s="12"/>
      <c r="K126" s="54"/>
      <c r="L126" s="12">
        <f t="shared" ref="L126" si="115">COUNTIF(E126:K126,"&gt;=1")</f>
        <v>1</v>
      </c>
      <c r="M126" s="12">
        <f t="shared" ref="M126" si="116">IF(L126&gt;=5,MIN(E126:K126),"0")+IF(L126&gt;=6,SMALL(E126:K126,2),"0")+IF(L126&gt;=7,SMALL(E126:K126,3),"0")</f>
        <v>0</v>
      </c>
      <c r="N126" s="12">
        <f t="shared" ref="N126" si="117">SUM(E126:K126)-M126</f>
        <v>20</v>
      </c>
      <c r="O126" s="12"/>
      <c r="P126" s="2">
        <f t="shared" ref="P126" si="118">N126+O126</f>
        <v>20</v>
      </c>
    </row>
    <row r="127" spans="1:16">
      <c r="A127" s="36"/>
      <c r="B127" s="46" t="s">
        <v>344</v>
      </c>
      <c r="C127" s="97" t="s">
        <v>59</v>
      </c>
      <c r="D127" s="75">
        <v>2010</v>
      </c>
      <c r="E127" s="12"/>
      <c r="F127" s="12"/>
      <c r="G127" s="12"/>
      <c r="H127" s="12"/>
      <c r="I127" s="12">
        <v>20</v>
      </c>
      <c r="J127" s="12"/>
      <c r="K127" s="54"/>
      <c r="L127" s="12">
        <f t="shared" ref="L127:L132" si="119">COUNTIF(E127:K127,"&gt;=1")</f>
        <v>1</v>
      </c>
      <c r="M127" s="12">
        <f t="shared" ref="M127:M132" si="120">IF(L127&gt;=5,MIN(E127:K127),"0")+IF(L127&gt;=6,SMALL(E127:K127,2),"0")+IF(L127&gt;=7,SMALL(E127:K127,3),"0")</f>
        <v>0</v>
      </c>
      <c r="N127" s="12">
        <f t="shared" ref="N127:N132" si="121">SUM(E127:K127)-M127</f>
        <v>20</v>
      </c>
      <c r="O127" s="12"/>
      <c r="P127" s="2">
        <f t="shared" ref="P127:P132" si="122">N127+O127</f>
        <v>20</v>
      </c>
    </row>
    <row r="128" spans="1:16">
      <c r="A128" s="74"/>
      <c r="B128" s="4" t="s">
        <v>129</v>
      </c>
      <c r="C128" s="48" t="s">
        <v>126</v>
      </c>
      <c r="D128" s="77">
        <v>2011</v>
      </c>
      <c r="E128" s="12"/>
      <c r="F128" s="12">
        <v>19</v>
      </c>
      <c r="G128" s="12"/>
      <c r="H128" s="12"/>
      <c r="I128" s="12"/>
      <c r="J128" s="12"/>
      <c r="K128" s="54"/>
      <c r="L128" s="12">
        <f t="shared" si="119"/>
        <v>1</v>
      </c>
      <c r="M128" s="12">
        <f t="shared" si="120"/>
        <v>0</v>
      </c>
      <c r="N128" s="12">
        <f t="shared" si="121"/>
        <v>19</v>
      </c>
      <c r="O128" s="12"/>
      <c r="P128" s="2">
        <f t="shared" si="122"/>
        <v>19</v>
      </c>
    </row>
    <row r="129" spans="1:16" ht="15" customHeight="1">
      <c r="A129" s="74"/>
      <c r="B129" s="4" t="s">
        <v>130</v>
      </c>
      <c r="C129" s="50" t="s">
        <v>131</v>
      </c>
      <c r="D129" s="75">
        <v>2010</v>
      </c>
      <c r="E129" s="12"/>
      <c r="F129" s="12">
        <v>18</v>
      </c>
      <c r="G129" s="12"/>
      <c r="H129" s="12"/>
      <c r="I129" s="12"/>
      <c r="J129" s="12"/>
      <c r="K129" s="54"/>
      <c r="L129" s="12">
        <f t="shared" si="119"/>
        <v>1</v>
      </c>
      <c r="M129" s="12">
        <f t="shared" si="120"/>
        <v>0</v>
      </c>
      <c r="N129" s="12">
        <f t="shared" si="121"/>
        <v>18</v>
      </c>
      <c r="O129" s="12"/>
      <c r="P129" s="2">
        <f t="shared" si="122"/>
        <v>18</v>
      </c>
    </row>
    <row r="130" spans="1:16">
      <c r="A130" s="74"/>
      <c r="B130" s="71" t="s">
        <v>247</v>
      </c>
      <c r="C130" s="46" t="s">
        <v>229</v>
      </c>
      <c r="D130" s="75">
        <v>2010</v>
      </c>
      <c r="E130" s="12"/>
      <c r="F130" s="12"/>
      <c r="G130" s="12"/>
      <c r="H130" s="12">
        <v>18</v>
      </c>
      <c r="I130" s="12"/>
      <c r="J130" s="12"/>
      <c r="K130" s="54"/>
      <c r="L130" s="12">
        <f t="shared" si="119"/>
        <v>1</v>
      </c>
      <c r="M130" s="12">
        <f t="shared" si="120"/>
        <v>0</v>
      </c>
      <c r="N130" s="12">
        <f t="shared" si="121"/>
        <v>18</v>
      </c>
      <c r="O130" s="12"/>
      <c r="P130" s="2">
        <f t="shared" si="122"/>
        <v>18</v>
      </c>
    </row>
    <row r="131" spans="1:16">
      <c r="A131" s="36"/>
      <c r="B131" s="46" t="s">
        <v>381</v>
      </c>
      <c r="C131" s="4" t="s">
        <v>36</v>
      </c>
      <c r="D131" s="77">
        <v>2011</v>
      </c>
      <c r="E131" s="12"/>
      <c r="F131" s="12"/>
      <c r="G131" s="12"/>
      <c r="H131" s="12"/>
      <c r="I131" s="12"/>
      <c r="J131" s="12">
        <v>18</v>
      </c>
      <c r="K131" s="54"/>
      <c r="L131" s="12">
        <f t="shared" si="119"/>
        <v>1</v>
      </c>
      <c r="M131" s="12">
        <f t="shared" si="120"/>
        <v>0</v>
      </c>
      <c r="N131" s="12">
        <f t="shared" si="121"/>
        <v>18</v>
      </c>
      <c r="O131" s="12"/>
      <c r="P131" s="2">
        <f t="shared" si="122"/>
        <v>18</v>
      </c>
    </row>
    <row r="132" spans="1:16" ht="15" customHeight="1">
      <c r="A132" s="74"/>
      <c r="B132" s="60" t="s">
        <v>133</v>
      </c>
      <c r="C132" s="49" t="s">
        <v>100</v>
      </c>
      <c r="D132" s="77">
        <v>2011</v>
      </c>
      <c r="E132" s="12"/>
      <c r="F132" s="12">
        <v>17</v>
      </c>
      <c r="G132" s="12"/>
      <c r="H132" s="12"/>
      <c r="I132" s="12"/>
      <c r="J132" s="12"/>
      <c r="K132" s="54"/>
      <c r="L132" s="12">
        <f t="shared" si="119"/>
        <v>1</v>
      </c>
      <c r="M132" s="12">
        <f t="shared" si="120"/>
        <v>0</v>
      </c>
      <c r="N132" s="12">
        <f t="shared" si="121"/>
        <v>17</v>
      </c>
      <c r="O132" s="12"/>
      <c r="P132" s="2">
        <f t="shared" si="122"/>
        <v>17</v>
      </c>
    </row>
    <row r="133" spans="1:16">
      <c r="A133" s="74"/>
      <c r="B133" s="60" t="s">
        <v>249</v>
      </c>
      <c r="C133" s="49" t="s">
        <v>250</v>
      </c>
      <c r="D133" s="77">
        <v>2011</v>
      </c>
      <c r="E133" s="12"/>
      <c r="F133" s="12"/>
      <c r="G133" s="12"/>
      <c r="H133" s="12">
        <v>15</v>
      </c>
      <c r="I133" s="12"/>
      <c r="J133" s="12"/>
      <c r="K133" s="54"/>
      <c r="L133" s="12">
        <f t="shared" ref="L133:L140" si="123">COUNTIF(E133:K133,"&gt;=1")</f>
        <v>1</v>
      </c>
      <c r="M133" s="12">
        <f t="shared" ref="M133:M140" si="124">IF(L133&gt;=5,MIN(E133:K133),"0")+IF(L133&gt;=6,SMALL(E133:K133,2),"0")+IF(L133&gt;=7,SMALL(E133:K133,3),"0")</f>
        <v>0</v>
      </c>
      <c r="N133" s="12">
        <f t="shared" ref="N133:N140" si="125">SUM(E133:K133)-M133</f>
        <v>15</v>
      </c>
      <c r="O133" s="12"/>
      <c r="P133" s="2">
        <f t="shared" ref="P133:P140" si="126">N133+O133</f>
        <v>15</v>
      </c>
    </row>
    <row r="134" spans="1:16">
      <c r="A134" s="36"/>
      <c r="B134" s="46" t="s">
        <v>348</v>
      </c>
      <c r="C134" s="97" t="s">
        <v>59</v>
      </c>
      <c r="D134" s="77">
        <v>2011</v>
      </c>
      <c r="E134" s="12"/>
      <c r="F134" s="12"/>
      <c r="G134" s="12"/>
      <c r="H134" s="12"/>
      <c r="I134" s="12">
        <v>15</v>
      </c>
      <c r="J134" s="12"/>
      <c r="K134" s="54"/>
      <c r="L134" s="12">
        <f t="shared" si="123"/>
        <v>1</v>
      </c>
      <c r="M134" s="12">
        <f t="shared" si="124"/>
        <v>0</v>
      </c>
      <c r="N134" s="12">
        <f t="shared" si="125"/>
        <v>15</v>
      </c>
      <c r="O134" s="12"/>
      <c r="P134" s="2">
        <f t="shared" si="126"/>
        <v>15</v>
      </c>
    </row>
    <row r="135" spans="1:16">
      <c r="A135" s="36"/>
      <c r="B135" s="46" t="s">
        <v>349</v>
      </c>
      <c r="C135" s="97" t="s">
        <v>59</v>
      </c>
      <c r="D135" s="77">
        <v>2011</v>
      </c>
      <c r="E135" s="12"/>
      <c r="F135" s="12"/>
      <c r="G135" s="12"/>
      <c r="H135" s="12"/>
      <c r="I135" s="12">
        <v>14</v>
      </c>
      <c r="J135" s="12"/>
      <c r="K135" s="54"/>
      <c r="L135" s="12">
        <f t="shared" si="123"/>
        <v>1</v>
      </c>
      <c r="M135" s="12">
        <f t="shared" si="124"/>
        <v>0</v>
      </c>
      <c r="N135" s="12">
        <f t="shared" si="125"/>
        <v>14</v>
      </c>
      <c r="O135" s="12"/>
      <c r="P135" s="2">
        <f t="shared" si="126"/>
        <v>14</v>
      </c>
    </row>
    <row r="136" spans="1:16">
      <c r="A136" s="36"/>
      <c r="B136" s="46" t="s">
        <v>382</v>
      </c>
      <c r="C136" s="4" t="s">
        <v>36</v>
      </c>
      <c r="D136" s="77">
        <v>2011</v>
      </c>
      <c r="E136" s="12"/>
      <c r="F136" s="12"/>
      <c r="G136" s="12"/>
      <c r="H136" s="12"/>
      <c r="I136" s="12"/>
      <c r="J136" s="12">
        <v>14</v>
      </c>
      <c r="K136" s="54"/>
      <c r="L136" s="12">
        <f t="shared" si="123"/>
        <v>1</v>
      </c>
      <c r="M136" s="12">
        <f t="shared" si="124"/>
        <v>0</v>
      </c>
      <c r="N136" s="12">
        <f t="shared" si="125"/>
        <v>14</v>
      </c>
      <c r="O136" s="12"/>
      <c r="P136" s="2">
        <f t="shared" si="126"/>
        <v>14</v>
      </c>
    </row>
    <row r="137" spans="1:16">
      <c r="A137" s="36"/>
      <c r="B137" s="46" t="s">
        <v>350</v>
      </c>
      <c r="C137" s="97" t="s">
        <v>59</v>
      </c>
      <c r="D137" s="75">
        <v>2010</v>
      </c>
      <c r="E137" s="12"/>
      <c r="F137" s="12"/>
      <c r="G137" s="12"/>
      <c r="H137" s="12"/>
      <c r="I137" s="12">
        <v>13</v>
      </c>
      <c r="J137" s="12"/>
      <c r="K137" s="54"/>
      <c r="L137" s="12">
        <f t="shared" si="123"/>
        <v>1</v>
      </c>
      <c r="M137" s="12">
        <f t="shared" si="124"/>
        <v>0</v>
      </c>
      <c r="N137" s="12">
        <f t="shared" si="125"/>
        <v>13</v>
      </c>
      <c r="O137" s="12"/>
      <c r="P137" s="2">
        <f t="shared" si="126"/>
        <v>13</v>
      </c>
    </row>
    <row r="138" spans="1:16" ht="15" customHeight="1">
      <c r="A138" s="74"/>
      <c r="B138" s="4" t="s">
        <v>135</v>
      </c>
      <c r="C138" s="48" t="s">
        <v>44</v>
      </c>
      <c r="D138" s="77">
        <v>2011</v>
      </c>
      <c r="E138" s="12"/>
      <c r="F138" s="12">
        <v>12</v>
      </c>
      <c r="G138" s="12"/>
      <c r="H138" s="12"/>
      <c r="I138" s="12"/>
      <c r="J138" s="12"/>
      <c r="K138" s="54"/>
      <c r="L138" s="12">
        <f t="shared" si="123"/>
        <v>1</v>
      </c>
      <c r="M138" s="12">
        <f t="shared" si="124"/>
        <v>0</v>
      </c>
      <c r="N138" s="12">
        <f t="shared" si="125"/>
        <v>12</v>
      </c>
      <c r="O138" s="12"/>
      <c r="P138" s="2">
        <f t="shared" si="126"/>
        <v>12</v>
      </c>
    </row>
    <row r="139" spans="1:16">
      <c r="A139" s="36"/>
      <c r="B139" s="46" t="s">
        <v>351</v>
      </c>
      <c r="C139" s="46" t="s">
        <v>347</v>
      </c>
      <c r="D139" s="75">
        <v>2010</v>
      </c>
      <c r="E139" s="12"/>
      <c r="F139" s="12"/>
      <c r="G139" s="12"/>
      <c r="H139" s="12"/>
      <c r="I139" s="12">
        <v>12</v>
      </c>
      <c r="J139" s="12"/>
      <c r="K139" s="54"/>
      <c r="L139" s="12">
        <f t="shared" si="123"/>
        <v>1</v>
      </c>
      <c r="M139" s="12">
        <f t="shared" si="124"/>
        <v>0</v>
      </c>
      <c r="N139" s="12">
        <f t="shared" si="125"/>
        <v>12</v>
      </c>
      <c r="O139" s="12"/>
      <c r="P139" s="2">
        <f t="shared" si="126"/>
        <v>12</v>
      </c>
    </row>
    <row r="140" spans="1:16">
      <c r="A140" s="74"/>
      <c r="B140" s="71" t="s">
        <v>251</v>
      </c>
      <c r="C140" s="46" t="s">
        <v>229</v>
      </c>
      <c r="D140" s="75">
        <v>2010</v>
      </c>
      <c r="E140" s="12"/>
      <c r="F140" s="12"/>
      <c r="G140" s="12"/>
      <c r="H140" s="12">
        <v>10</v>
      </c>
      <c r="I140" s="12"/>
      <c r="J140" s="12"/>
      <c r="K140" s="54"/>
      <c r="L140" s="12">
        <f t="shared" si="123"/>
        <v>1</v>
      </c>
      <c r="M140" s="12">
        <f t="shared" si="124"/>
        <v>0</v>
      </c>
      <c r="N140" s="12">
        <f t="shared" si="125"/>
        <v>10</v>
      </c>
      <c r="O140" s="12"/>
      <c r="P140" s="2">
        <f t="shared" si="126"/>
        <v>10</v>
      </c>
    </row>
    <row r="141" spans="1:16">
      <c r="A141" s="36"/>
      <c r="B141" s="46"/>
      <c r="C141" s="46"/>
      <c r="D141" s="44"/>
      <c r="E141" s="12"/>
      <c r="F141" s="12"/>
      <c r="G141" s="12"/>
      <c r="H141" s="12"/>
      <c r="I141" s="12"/>
      <c r="J141" s="12"/>
      <c r="K141" s="12"/>
      <c r="L141" s="12">
        <f t="shared" ref="L141" si="127">COUNTIF(E141:K141,"&gt;=1")</f>
        <v>0</v>
      </c>
      <c r="M141" s="12">
        <f t="shared" ref="M141" si="128">IF(L141&gt;=5,MIN(E141:K141),"0")+IF(L141&gt;=6,SMALL(E141:K141,2),"0")+IF(L141&gt;=7,SMALL(E141:K141,3),"0")</f>
        <v>0</v>
      </c>
      <c r="N141" s="12">
        <f t="shared" ref="N141" si="129">SUM(E141:K141)-M141</f>
        <v>0</v>
      </c>
      <c r="O141" s="12"/>
      <c r="P141" s="2">
        <f t="shared" ref="P141" si="130">N141+O141</f>
        <v>0</v>
      </c>
    </row>
    <row r="142" spans="1:16">
      <c r="A142" s="36"/>
      <c r="B142" s="46"/>
      <c r="C142" s="46"/>
      <c r="D142" s="44"/>
      <c r="E142" s="12"/>
      <c r="F142" s="12"/>
      <c r="G142" s="12"/>
      <c r="H142" s="12"/>
      <c r="I142" s="12"/>
      <c r="J142" s="12"/>
      <c r="K142" s="12"/>
      <c r="L142" s="12">
        <f t="shared" ref="L142" si="131">COUNTIF(E142:K142,"&gt;=1")</f>
        <v>0</v>
      </c>
      <c r="M142" s="12">
        <f t="shared" ref="M142" si="132">IF(L142&gt;=5,MIN(E142:K142),"0")+IF(L142&gt;=6,SMALL(E142:K142,2),"0")+IF(L142&gt;=7,SMALL(E142:K142,3),"0")</f>
        <v>0</v>
      </c>
      <c r="N142" s="12">
        <f t="shared" ref="N142" si="133">SUM(E142:K142)-M142</f>
        <v>0</v>
      </c>
      <c r="O142" s="12"/>
      <c r="P142" s="2">
        <f t="shared" ref="P142" si="134">N142+O142</f>
        <v>0</v>
      </c>
    </row>
    <row r="143" spans="1:16">
      <c r="A143" s="36"/>
      <c r="B143" s="46"/>
      <c r="C143" s="46"/>
      <c r="D143" s="44"/>
      <c r="E143" s="12"/>
      <c r="F143" s="12"/>
      <c r="G143" s="12"/>
      <c r="H143" s="12"/>
      <c r="I143" s="12"/>
      <c r="J143" s="12"/>
      <c r="K143" s="12"/>
      <c r="L143" s="12">
        <f t="shared" ref="L143" si="135">COUNTIF(E143:K143,"&gt;=1")</f>
        <v>0</v>
      </c>
      <c r="M143" s="12">
        <f t="shared" ref="M143" si="136">IF(L143&gt;=5,MIN(E143:K143),"0")+IF(L143&gt;=6,SMALL(E143:K143,2),"0")+IF(L143&gt;=7,SMALL(E143:K143,3),"0")</f>
        <v>0</v>
      </c>
      <c r="N143" s="12">
        <f t="shared" ref="N143" si="137">SUM(E143:K143)-M143</f>
        <v>0</v>
      </c>
      <c r="O143" s="12"/>
      <c r="P143" s="2">
        <f t="shared" ref="P143" si="138">N143+O143</f>
        <v>0</v>
      </c>
    </row>
    <row r="144" spans="1:16">
      <c r="A144" s="38"/>
      <c r="B144" s="11"/>
      <c r="C144" s="11"/>
      <c r="D144" s="38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5"/>
      <c r="P144" s="5"/>
    </row>
    <row r="145" spans="1:1025">
      <c r="A145" s="38"/>
      <c r="B145" s="11"/>
      <c r="C145" s="11"/>
      <c r="D145" s="38"/>
      <c r="E145" s="14"/>
      <c r="F145" s="5"/>
      <c r="G145" s="14"/>
      <c r="H145" s="5"/>
      <c r="I145" s="5"/>
      <c r="J145" s="5"/>
      <c r="K145" s="5"/>
      <c r="L145" s="5"/>
      <c r="M145" s="5"/>
      <c r="N145" s="5"/>
      <c r="O145" s="5"/>
      <c r="P145" s="5"/>
    </row>
    <row r="146" spans="1:1025" ht="18.75" customHeight="1">
      <c r="A146" s="112" t="s">
        <v>25</v>
      </c>
      <c r="B146" s="112"/>
      <c r="C146" s="112"/>
      <c r="D146" s="112"/>
      <c r="E146" s="33"/>
      <c r="F146" s="13"/>
    </row>
    <row r="147" spans="1:1025" ht="60">
      <c r="A147" s="59" t="s">
        <v>1</v>
      </c>
      <c r="B147" s="59" t="s">
        <v>2</v>
      </c>
      <c r="C147" s="59" t="s">
        <v>0</v>
      </c>
      <c r="D147" s="22" t="s">
        <v>17</v>
      </c>
      <c r="E147" s="2" t="s">
        <v>3</v>
      </c>
      <c r="F147" s="2" t="s">
        <v>4</v>
      </c>
      <c r="G147" s="2" t="s">
        <v>5</v>
      </c>
      <c r="H147" s="2" t="s">
        <v>6</v>
      </c>
      <c r="I147" s="2" t="s">
        <v>10</v>
      </c>
      <c r="J147" s="2" t="s">
        <v>32</v>
      </c>
      <c r="K147" s="2" t="s">
        <v>33</v>
      </c>
      <c r="L147" s="25" t="s">
        <v>11</v>
      </c>
      <c r="M147" s="25" t="s">
        <v>12</v>
      </c>
      <c r="N147" s="24" t="s">
        <v>13</v>
      </c>
      <c r="O147" s="22" t="s">
        <v>7</v>
      </c>
      <c r="P147" s="22" t="s">
        <v>8</v>
      </c>
    </row>
    <row r="148" spans="1:1025" ht="15" customHeight="1">
      <c r="A148" s="126">
        <v>1</v>
      </c>
      <c r="B148" s="122" t="s">
        <v>58</v>
      </c>
      <c r="C148" s="122" t="s">
        <v>166</v>
      </c>
      <c r="D148" s="127">
        <v>2010</v>
      </c>
      <c r="E148" s="128">
        <v>30</v>
      </c>
      <c r="F148" s="128">
        <v>30</v>
      </c>
      <c r="G148" s="128">
        <v>27</v>
      </c>
      <c r="H148" s="128">
        <v>30</v>
      </c>
      <c r="I148" s="128">
        <v>30</v>
      </c>
      <c r="J148" s="128">
        <v>27</v>
      </c>
      <c r="K148" s="129">
        <v>30</v>
      </c>
      <c r="L148" s="128">
        <f t="shared" ref="L148" si="139">COUNTIF(E148:K148,"&gt;=1")</f>
        <v>7</v>
      </c>
      <c r="M148" s="128">
        <f t="shared" ref="M148" si="140">IF(L148&gt;=5,MIN(E148:K148),"0")+IF(L148&gt;=6,SMALL(E148:K148,2),"0")+IF(L148&gt;=7,SMALL(E148:K148,3),"0")</f>
        <v>84</v>
      </c>
      <c r="N148" s="128">
        <f t="shared" ref="N148" si="141">SUM(E148:K148)-M148</f>
        <v>120</v>
      </c>
      <c r="O148" s="128">
        <v>30</v>
      </c>
      <c r="P148" s="131">
        <f t="shared" ref="P148" si="142">N148+O148</f>
        <v>150</v>
      </c>
    </row>
    <row r="149" spans="1:1025">
      <c r="A149" s="126">
        <v>2</v>
      </c>
      <c r="B149" s="123" t="s">
        <v>136</v>
      </c>
      <c r="C149" s="123" t="s">
        <v>36</v>
      </c>
      <c r="D149" s="127">
        <v>2010</v>
      </c>
      <c r="E149" s="128"/>
      <c r="F149" s="128">
        <v>27</v>
      </c>
      <c r="G149" s="128">
        <v>25</v>
      </c>
      <c r="H149" s="128">
        <v>23</v>
      </c>
      <c r="I149" s="128"/>
      <c r="J149" s="128">
        <v>20</v>
      </c>
      <c r="K149" s="129"/>
      <c r="L149" s="128">
        <f t="shared" ref="L149" si="143">COUNTIF(E149:K149,"&gt;=1")</f>
        <v>4</v>
      </c>
      <c r="M149" s="128">
        <f t="shared" ref="M149" si="144">IF(L149&gt;=5,MIN(E149:K149),"0")+IF(L149&gt;=6,SMALL(E149:K149,2),"0")+IF(L149&gt;=7,SMALL(E149:K149,3),"0")</f>
        <v>0</v>
      </c>
      <c r="N149" s="128">
        <f t="shared" ref="N149" si="145">SUM(E149:K149)-M149</f>
        <v>95</v>
      </c>
      <c r="O149" s="128"/>
      <c r="P149" s="131">
        <f t="shared" ref="P149" si="146">N149+O149</f>
        <v>95</v>
      </c>
    </row>
    <row r="150" spans="1:1025">
      <c r="A150" s="126">
        <v>3</v>
      </c>
      <c r="B150" s="135" t="s">
        <v>80</v>
      </c>
      <c r="C150" s="135" t="s">
        <v>36</v>
      </c>
      <c r="D150" s="136">
        <v>2010</v>
      </c>
      <c r="E150" s="137">
        <v>23</v>
      </c>
      <c r="F150" s="128">
        <v>17</v>
      </c>
      <c r="G150" s="128">
        <v>20</v>
      </c>
      <c r="H150" s="128">
        <v>14</v>
      </c>
      <c r="I150" s="128"/>
      <c r="J150" s="128">
        <v>13</v>
      </c>
      <c r="K150" s="129">
        <v>23</v>
      </c>
      <c r="L150" s="128">
        <f>COUNTIF(E150:K150,"&gt;=1")</f>
        <v>6</v>
      </c>
      <c r="M150" s="128">
        <f>IF(L150&gt;=5,MIN(E150:K150),"0")+IF(L150&gt;=6,SMALL(E150:K150,2),"0")+IF(L150&gt;=7,SMALL(E150:K150,3),"0")</f>
        <v>27</v>
      </c>
      <c r="N150" s="128">
        <f>SUM(E150:K150)-M150</f>
        <v>83</v>
      </c>
      <c r="O150" s="128"/>
      <c r="P150" s="131">
        <f>N150+O150</f>
        <v>83</v>
      </c>
    </row>
    <row r="151" spans="1:1025" customFormat="1">
      <c r="A151" s="126">
        <v>4</v>
      </c>
      <c r="B151" s="135" t="s">
        <v>186</v>
      </c>
      <c r="C151" s="138" t="s">
        <v>85</v>
      </c>
      <c r="D151" s="139">
        <v>2011</v>
      </c>
      <c r="E151" s="137"/>
      <c r="F151" s="137"/>
      <c r="G151" s="137">
        <v>19</v>
      </c>
      <c r="H151" s="137">
        <v>16</v>
      </c>
      <c r="I151" s="137">
        <v>25</v>
      </c>
      <c r="J151" s="137"/>
      <c r="K151" s="129">
        <v>21</v>
      </c>
      <c r="L151" s="137">
        <f>COUNTIF(E151:K151,"&gt;=1")</f>
        <v>4</v>
      </c>
      <c r="M151" s="137">
        <f>IF(L151&gt;=5,MIN(E151:K151),"0")+IF(L151&gt;=6,SMALL(E151:K151,2),"0")+IF(L151&gt;=7,SMALL(E151:K151,3),"0")</f>
        <v>0</v>
      </c>
      <c r="N151" s="137">
        <f>SUM(E151:K151)-M151</f>
        <v>81</v>
      </c>
      <c r="O151" s="137"/>
      <c r="P151" s="140">
        <f>N151+O151</f>
        <v>81</v>
      </c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  <c r="BH151" s="69"/>
      <c r="BI151" s="69"/>
      <c r="BJ151" s="69"/>
      <c r="BK151" s="69"/>
      <c r="BL151" s="69"/>
      <c r="BM151" s="69"/>
      <c r="BN151" s="69"/>
      <c r="BO151" s="69"/>
      <c r="BP151" s="69"/>
      <c r="BQ151" s="69"/>
      <c r="BR151" s="69"/>
      <c r="BS151" s="69"/>
      <c r="BT151" s="69"/>
      <c r="BU151" s="69"/>
      <c r="BV151" s="69"/>
      <c r="BW151" s="69"/>
      <c r="BX151" s="69"/>
      <c r="BY151" s="69"/>
      <c r="BZ151" s="69"/>
      <c r="CA151" s="69"/>
      <c r="CB151" s="69"/>
      <c r="CC151" s="69"/>
      <c r="CD151" s="69"/>
      <c r="CE151" s="69"/>
      <c r="CF151" s="69"/>
      <c r="CG151" s="69"/>
      <c r="CH151" s="69"/>
      <c r="CI151" s="69"/>
      <c r="CJ151" s="69"/>
      <c r="CK151" s="69"/>
      <c r="CL151" s="69"/>
      <c r="CM151" s="69"/>
      <c r="CN151" s="69"/>
      <c r="CO151" s="69"/>
      <c r="CP151" s="69"/>
      <c r="CQ151" s="69"/>
      <c r="CR151" s="69"/>
      <c r="CS151" s="69"/>
      <c r="CT151" s="69"/>
      <c r="CU151" s="69"/>
      <c r="CV151" s="69"/>
      <c r="CW151" s="69"/>
      <c r="CX151" s="69"/>
      <c r="CY151" s="69"/>
      <c r="CZ151" s="69"/>
      <c r="DA151" s="69"/>
      <c r="DB151" s="69"/>
      <c r="DC151" s="69"/>
      <c r="DD151" s="69"/>
      <c r="DE151" s="69"/>
      <c r="DF151" s="69"/>
      <c r="DG151" s="69"/>
      <c r="DH151" s="69"/>
      <c r="DI151" s="69"/>
      <c r="DJ151" s="69"/>
      <c r="DK151" s="69"/>
      <c r="DL151" s="69"/>
      <c r="DM151" s="69"/>
      <c r="DN151" s="69"/>
      <c r="DO151" s="69"/>
      <c r="DP151" s="69"/>
      <c r="DQ151" s="69"/>
      <c r="DR151" s="69"/>
      <c r="DS151" s="69"/>
      <c r="DT151" s="69"/>
      <c r="DU151" s="69"/>
      <c r="DV151" s="69"/>
      <c r="DW151" s="69"/>
      <c r="DX151" s="69"/>
      <c r="DY151" s="69"/>
      <c r="DZ151" s="69"/>
      <c r="EA151" s="69"/>
      <c r="EB151" s="69"/>
      <c r="EC151" s="69"/>
      <c r="ED151" s="69"/>
      <c r="EE151" s="69"/>
      <c r="EF151" s="69"/>
      <c r="EG151" s="69"/>
      <c r="EH151" s="69"/>
      <c r="EI151" s="69"/>
      <c r="EJ151" s="69"/>
      <c r="EK151" s="69"/>
      <c r="EL151" s="69"/>
      <c r="EM151" s="69"/>
      <c r="EN151" s="69"/>
      <c r="EO151" s="69"/>
      <c r="EP151" s="69"/>
      <c r="EQ151" s="69"/>
      <c r="ER151" s="69"/>
      <c r="ES151" s="69"/>
      <c r="ET151" s="69"/>
      <c r="EU151" s="69"/>
      <c r="EV151" s="69"/>
      <c r="EW151" s="69"/>
      <c r="EX151" s="69"/>
      <c r="EY151" s="69"/>
      <c r="EZ151" s="69"/>
      <c r="FA151" s="69"/>
      <c r="FB151" s="69"/>
      <c r="FC151" s="69"/>
      <c r="FD151" s="69"/>
      <c r="FE151" s="69"/>
      <c r="FF151" s="69"/>
      <c r="FG151" s="69"/>
      <c r="FH151" s="69"/>
      <c r="FI151" s="69"/>
      <c r="FJ151" s="69"/>
      <c r="FK151" s="69"/>
      <c r="FL151" s="69"/>
      <c r="FM151" s="69"/>
      <c r="FN151" s="69"/>
      <c r="FO151" s="69"/>
      <c r="FP151" s="69"/>
      <c r="FQ151" s="69"/>
      <c r="FR151" s="69"/>
      <c r="FS151" s="69"/>
      <c r="FT151" s="69"/>
      <c r="FU151" s="69"/>
      <c r="FV151" s="69"/>
      <c r="FW151" s="69"/>
      <c r="FX151" s="69"/>
      <c r="FY151" s="69"/>
      <c r="FZ151" s="69"/>
      <c r="GA151" s="69"/>
      <c r="GB151" s="69"/>
      <c r="GC151" s="69"/>
      <c r="GD151" s="69"/>
      <c r="GE151" s="69"/>
      <c r="GF151" s="69"/>
      <c r="GG151" s="69"/>
      <c r="GH151" s="69"/>
      <c r="GI151" s="69"/>
      <c r="GJ151" s="69"/>
      <c r="GK151" s="69"/>
      <c r="GL151" s="69"/>
      <c r="GM151" s="69"/>
      <c r="GN151" s="69"/>
      <c r="GO151" s="69"/>
      <c r="GP151" s="69"/>
      <c r="GQ151" s="69"/>
      <c r="GR151" s="69"/>
      <c r="GS151" s="69"/>
      <c r="GT151" s="69"/>
      <c r="GU151" s="69"/>
      <c r="GV151" s="69"/>
      <c r="GW151" s="69"/>
      <c r="GX151" s="69"/>
      <c r="GY151" s="69"/>
      <c r="GZ151" s="69"/>
      <c r="HA151" s="69"/>
      <c r="HB151" s="69"/>
      <c r="HC151" s="69"/>
      <c r="HD151" s="69"/>
      <c r="HE151" s="69"/>
      <c r="HF151" s="69"/>
      <c r="HG151" s="69"/>
      <c r="HH151" s="69"/>
      <c r="HI151" s="69"/>
      <c r="HJ151" s="69"/>
      <c r="HK151" s="69"/>
      <c r="HL151" s="69"/>
      <c r="HM151" s="69"/>
      <c r="HN151" s="69"/>
      <c r="HO151" s="69"/>
      <c r="HP151" s="69"/>
      <c r="HQ151" s="69"/>
      <c r="HR151" s="69"/>
      <c r="HS151" s="69"/>
      <c r="HT151" s="69"/>
      <c r="HU151" s="69"/>
      <c r="HV151" s="69"/>
      <c r="HW151" s="69"/>
      <c r="HX151" s="69"/>
      <c r="HY151" s="69"/>
      <c r="HZ151" s="69"/>
      <c r="IA151" s="69"/>
      <c r="IB151" s="69"/>
      <c r="IC151" s="69"/>
      <c r="ID151" s="69"/>
      <c r="IE151" s="69"/>
      <c r="IF151" s="69"/>
      <c r="IG151" s="69"/>
      <c r="IH151" s="69"/>
      <c r="II151" s="69"/>
      <c r="IJ151" s="69"/>
      <c r="IK151" s="69"/>
      <c r="IL151" s="69"/>
      <c r="IM151" s="69"/>
      <c r="IN151" s="69"/>
      <c r="IO151" s="69"/>
      <c r="IP151" s="69"/>
      <c r="IQ151" s="69"/>
      <c r="IR151" s="69"/>
      <c r="IS151" s="69"/>
      <c r="IT151" s="69"/>
      <c r="IU151" s="69"/>
      <c r="IV151" s="69"/>
      <c r="IW151" s="69"/>
      <c r="IX151" s="69"/>
      <c r="IY151" s="69"/>
      <c r="IZ151" s="69"/>
      <c r="JA151" s="69"/>
      <c r="JB151" s="69"/>
      <c r="JC151" s="69"/>
      <c r="JD151" s="69"/>
      <c r="JE151" s="69"/>
      <c r="JF151" s="69"/>
      <c r="JG151" s="69"/>
      <c r="JH151" s="69"/>
      <c r="JI151" s="69"/>
      <c r="JJ151" s="69"/>
      <c r="JK151" s="69"/>
      <c r="JL151" s="69"/>
      <c r="JM151" s="69"/>
      <c r="JN151" s="69"/>
      <c r="JO151" s="69"/>
      <c r="JP151" s="69"/>
      <c r="JQ151" s="69"/>
      <c r="JR151" s="69"/>
      <c r="JS151" s="69"/>
      <c r="JT151" s="69"/>
      <c r="JU151" s="69"/>
      <c r="JV151" s="69"/>
      <c r="JW151" s="69"/>
      <c r="JX151" s="69"/>
      <c r="JY151" s="69"/>
      <c r="JZ151" s="69"/>
      <c r="KA151" s="69"/>
      <c r="KB151" s="69"/>
      <c r="KC151" s="69"/>
      <c r="KD151" s="69"/>
      <c r="KE151" s="69"/>
      <c r="KF151" s="69"/>
      <c r="KG151" s="69"/>
      <c r="KH151" s="69"/>
      <c r="KI151" s="69"/>
      <c r="KJ151" s="69"/>
      <c r="KK151" s="69"/>
      <c r="KL151" s="69"/>
      <c r="KM151" s="69"/>
      <c r="KN151" s="69"/>
      <c r="KO151" s="69"/>
      <c r="KP151" s="69"/>
      <c r="KQ151" s="69"/>
      <c r="KR151" s="69"/>
      <c r="KS151" s="69"/>
      <c r="KT151" s="69"/>
      <c r="KU151" s="69"/>
      <c r="KV151" s="69"/>
      <c r="KW151" s="69"/>
      <c r="KX151" s="69"/>
      <c r="KY151" s="69"/>
      <c r="KZ151" s="69"/>
      <c r="LA151" s="69"/>
      <c r="LB151" s="69"/>
      <c r="LC151" s="69"/>
      <c r="LD151" s="69"/>
      <c r="LE151" s="69"/>
      <c r="LF151" s="69"/>
      <c r="LG151" s="69"/>
      <c r="LH151" s="69"/>
      <c r="LI151" s="69"/>
      <c r="LJ151" s="69"/>
      <c r="LK151" s="69"/>
      <c r="LL151" s="69"/>
      <c r="LM151" s="69"/>
      <c r="LN151" s="69"/>
      <c r="LO151" s="69"/>
      <c r="LP151" s="69"/>
      <c r="LQ151" s="69"/>
      <c r="LR151" s="69"/>
      <c r="LS151" s="69"/>
      <c r="LT151" s="69"/>
      <c r="LU151" s="69"/>
      <c r="LV151" s="69"/>
      <c r="LW151" s="69"/>
      <c r="LX151" s="69"/>
      <c r="LY151" s="69"/>
      <c r="LZ151" s="69"/>
      <c r="MA151" s="69"/>
      <c r="MB151" s="69"/>
      <c r="MC151" s="69"/>
      <c r="MD151" s="69"/>
      <c r="ME151" s="69"/>
      <c r="MF151" s="69"/>
      <c r="MG151" s="69"/>
      <c r="MH151" s="69"/>
      <c r="MI151" s="69"/>
      <c r="MJ151" s="69"/>
      <c r="MK151" s="69"/>
      <c r="ML151" s="69"/>
      <c r="MM151" s="69"/>
      <c r="MN151" s="69"/>
      <c r="MO151" s="69"/>
      <c r="MP151" s="69"/>
      <c r="MQ151" s="69"/>
      <c r="MR151" s="69"/>
      <c r="MS151" s="69"/>
      <c r="MT151" s="69"/>
      <c r="MU151" s="69"/>
      <c r="MV151" s="69"/>
      <c r="MW151" s="69"/>
      <c r="MX151" s="69"/>
      <c r="MY151" s="69"/>
      <c r="MZ151" s="69"/>
      <c r="NA151" s="69"/>
      <c r="NB151" s="69"/>
      <c r="NC151" s="69"/>
      <c r="ND151" s="69"/>
      <c r="NE151" s="69"/>
      <c r="NF151" s="69"/>
      <c r="NG151" s="69"/>
      <c r="NH151" s="69"/>
      <c r="NI151" s="69"/>
      <c r="NJ151" s="69"/>
      <c r="NK151" s="69"/>
      <c r="NL151" s="69"/>
      <c r="NM151" s="69"/>
      <c r="NN151" s="69"/>
      <c r="NO151" s="69"/>
      <c r="NP151" s="69"/>
      <c r="NQ151" s="69"/>
      <c r="NR151" s="69"/>
      <c r="NS151" s="69"/>
      <c r="NT151" s="69"/>
      <c r="NU151" s="69"/>
      <c r="NV151" s="69"/>
      <c r="NW151" s="69"/>
      <c r="NX151" s="69"/>
      <c r="NY151" s="69"/>
      <c r="NZ151" s="69"/>
      <c r="OA151" s="69"/>
      <c r="OB151" s="69"/>
      <c r="OC151" s="69"/>
      <c r="OD151" s="69"/>
      <c r="OE151" s="69"/>
      <c r="OF151" s="69"/>
      <c r="OG151" s="69"/>
      <c r="OH151" s="69"/>
      <c r="OI151" s="69"/>
      <c r="OJ151" s="69"/>
      <c r="OK151" s="69"/>
      <c r="OL151" s="69"/>
      <c r="OM151" s="69"/>
      <c r="ON151" s="69"/>
      <c r="OO151" s="69"/>
      <c r="OP151" s="69"/>
      <c r="OQ151" s="69"/>
      <c r="OR151" s="69"/>
      <c r="OS151" s="69"/>
      <c r="OT151" s="69"/>
      <c r="OU151" s="69"/>
      <c r="OV151" s="69"/>
      <c r="OW151" s="69"/>
      <c r="OX151" s="69"/>
      <c r="OY151" s="69"/>
      <c r="OZ151" s="69"/>
      <c r="PA151" s="69"/>
      <c r="PB151" s="69"/>
      <c r="PC151" s="69"/>
      <c r="PD151" s="69"/>
      <c r="PE151" s="69"/>
      <c r="PF151" s="69"/>
      <c r="PG151" s="69"/>
      <c r="PH151" s="69"/>
      <c r="PI151" s="69"/>
      <c r="PJ151" s="69"/>
      <c r="PK151" s="69"/>
      <c r="PL151" s="69"/>
      <c r="PM151" s="69"/>
      <c r="PN151" s="69"/>
      <c r="PO151" s="69"/>
      <c r="PP151" s="69"/>
      <c r="PQ151" s="69"/>
      <c r="PR151" s="69"/>
      <c r="PS151" s="69"/>
      <c r="PT151" s="69"/>
      <c r="PU151" s="69"/>
      <c r="PV151" s="69"/>
      <c r="PW151" s="69"/>
      <c r="PX151" s="69"/>
      <c r="PY151" s="69"/>
      <c r="PZ151" s="69"/>
      <c r="QA151" s="69"/>
      <c r="QB151" s="69"/>
      <c r="QC151" s="69"/>
      <c r="QD151" s="69"/>
      <c r="QE151" s="69"/>
      <c r="QF151" s="69"/>
      <c r="QG151" s="69"/>
      <c r="QH151" s="69"/>
      <c r="QI151" s="69"/>
      <c r="QJ151" s="69"/>
      <c r="QK151" s="69"/>
      <c r="QL151" s="69"/>
      <c r="QM151" s="69"/>
      <c r="QN151" s="69"/>
      <c r="QO151" s="69"/>
      <c r="QP151" s="69"/>
      <c r="QQ151" s="69"/>
      <c r="QR151" s="69"/>
      <c r="QS151" s="69"/>
      <c r="QT151" s="69"/>
      <c r="QU151" s="69"/>
      <c r="QV151" s="69"/>
      <c r="QW151" s="69"/>
      <c r="QX151" s="69"/>
      <c r="QY151" s="69"/>
      <c r="QZ151" s="69"/>
      <c r="RA151" s="69"/>
      <c r="RB151" s="69"/>
      <c r="RC151" s="69"/>
      <c r="RD151" s="69"/>
      <c r="RE151" s="69"/>
      <c r="RF151" s="69"/>
      <c r="RG151" s="69"/>
      <c r="RH151" s="69"/>
      <c r="RI151" s="69"/>
      <c r="RJ151" s="69"/>
      <c r="RK151" s="69"/>
      <c r="RL151" s="69"/>
      <c r="RM151" s="69"/>
      <c r="RN151" s="69"/>
      <c r="RO151" s="69"/>
      <c r="RP151" s="69"/>
      <c r="RQ151" s="69"/>
      <c r="RR151" s="69"/>
      <c r="RS151" s="69"/>
      <c r="RT151" s="69"/>
      <c r="RU151" s="69"/>
      <c r="RV151" s="69"/>
      <c r="RW151" s="69"/>
      <c r="RX151" s="69"/>
      <c r="RY151" s="69"/>
      <c r="RZ151" s="69"/>
      <c r="SA151" s="69"/>
      <c r="SB151" s="69"/>
      <c r="SC151" s="69"/>
      <c r="SD151" s="69"/>
      <c r="SE151" s="69"/>
      <c r="SF151" s="69"/>
      <c r="SG151" s="69"/>
      <c r="SH151" s="69"/>
      <c r="SI151" s="69"/>
      <c r="SJ151" s="69"/>
      <c r="SK151" s="69"/>
      <c r="SL151" s="69"/>
      <c r="SM151" s="69"/>
      <c r="SN151" s="69"/>
      <c r="SO151" s="69"/>
      <c r="SP151" s="69"/>
      <c r="SQ151" s="69"/>
      <c r="SR151" s="69"/>
      <c r="SS151" s="69"/>
      <c r="ST151" s="69"/>
      <c r="SU151" s="69"/>
      <c r="SV151" s="69"/>
      <c r="SW151" s="69"/>
      <c r="SX151" s="69"/>
      <c r="SY151" s="69"/>
      <c r="SZ151" s="69"/>
      <c r="TA151" s="69"/>
      <c r="TB151" s="69"/>
      <c r="TC151" s="69"/>
      <c r="TD151" s="69"/>
      <c r="TE151" s="69"/>
      <c r="TF151" s="69"/>
      <c r="TG151" s="69"/>
      <c r="TH151" s="69"/>
      <c r="TI151" s="69"/>
      <c r="TJ151" s="69"/>
      <c r="TK151" s="69"/>
      <c r="TL151" s="69"/>
      <c r="TM151" s="69"/>
      <c r="TN151" s="69"/>
      <c r="TO151" s="69"/>
      <c r="TP151" s="69"/>
      <c r="TQ151" s="69"/>
      <c r="TR151" s="69"/>
      <c r="TS151" s="69"/>
      <c r="TT151" s="69"/>
      <c r="TU151" s="69"/>
      <c r="TV151" s="69"/>
      <c r="TW151" s="69"/>
      <c r="TX151" s="69"/>
      <c r="TY151" s="69"/>
      <c r="TZ151" s="69"/>
      <c r="UA151" s="69"/>
      <c r="UB151" s="69"/>
      <c r="UC151" s="69"/>
      <c r="UD151" s="69"/>
      <c r="UE151" s="69"/>
      <c r="UF151" s="69"/>
      <c r="UG151" s="69"/>
      <c r="UH151" s="69"/>
      <c r="UI151" s="69"/>
      <c r="UJ151" s="69"/>
      <c r="UK151" s="69"/>
      <c r="UL151" s="69"/>
      <c r="UM151" s="69"/>
      <c r="UN151" s="69"/>
      <c r="UO151" s="69"/>
      <c r="UP151" s="69"/>
      <c r="UQ151" s="69"/>
      <c r="UR151" s="69"/>
      <c r="US151" s="69"/>
      <c r="UT151" s="69"/>
      <c r="UU151" s="69"/>
      <c r="UV151" s="69"/>
      <c r="UW151" s="69"/>
      <c r="UX151" s="69"/>
      <c r="UY151" s="69"/>
      <c r="UZ151" s="69"/>
      <c r="VA151" s="69"/>
      <c r="VB151" s="69"/>
      <c r="VC151" s="69"/>
      <c r="VD151" s="69"/>
      <c r="VE151" s="69"/>
      <c r="VF151" s="69"/>
      <c r="VG151" s="69"/>
      <c r="VH151" s="69"/>
      <c r="VI151" s="69"/>
      <c r="VJ151" s="69"/>
      <c r="VK151" s="69"/>
      <c r="VL151" s="69"/>
      <c r="VM151" s="69"/>
      <c r="VN151" s="69"/>
      <c r="VO151" s="69"/>
      <c r="VP151" s="69"/>
      <c r="VQ151" s="69"/>
      <c r="VR151" s="69"/>
      <c r="VS151" s="69"/>
      <c r="VT151" s="69"/>
      <c r="VU151" s="69"/>
      <c r="VV151" s="69"/>
      <c r="VW151" s="69"/>
      <c r="VX151" s="69"/>
      <c r="VY151" s="69"/>
      <c r="VZ151" s="69"/>
      <c r="WA151" s="69"/>
      <c r="WB151" s="69"/>
      <c r="WC151" s="69"/>
      <c r="WD151" s="69"/>
      <c r="WE151" s="69"/>
      <c r="WF151" s="69"/>
      <c r="WG151" s="69"/>
      <c r="WH151" s="69"/>
      <c r="WI151" s="69"/>
      <c r="WJ151" s="69"/>
      <c r="WK151" s="69"/>
      <c r="WL151" s="69"/>
      <c r="WM151" s="69"/>
      <c r="WN151" s="69"/>
      <c r="WO151" s="69"/>
      <c r="WP151" s="69"/>
      <c r="WQ151" s="69"/>
      <c r="WR151" s="69"/>
      <c r="WS151" s="69"/>
      <c r="WT151" s="69"/>
      <c r="WU151" s="69"/>
      <c r="WV151" s="69"/>
      <c r="WW151" s="69"/>
      <c r="WX151" s="69"/>
      <c r="WY151" s="69"/>
      <c r="WZ151" s="69"/>
      <c r="XA151" s="69"/>
      <c r="XB151" s="69"/>
      <c r="XC151" s="69"/>
      <c r="XD151" s="69"/>
      <c r="XE151" s="69"/>
      <c r="XF151" s="69"/>
      <c r="XG151" s="69"/>
      <c r="XH151" s="69"/>
      <c r="XI151" s="69"/>
      <c r="XJ151" s="69"/>
      <c r="XK151" s="69"/>
      <c r="XL151" s="69"/>
      <c r="XM151" s="69"/>
      <c r="XN151" s="69"/>
      <c r="XO151" s="69"/>
      <c r="XP151" s="69"/>
      <c r="XQ151" s="69"/>
      <c r="XR151" s="69"/>
      <c r="XS151" s="69"/>
      <c r="XT151" s="69"/>
      <c r="XU151" s="69"/>
      <c r="XV151" s="69"/>
      <c r="XW151" s="69"/>
      <c r="XX151" s="69"/>
      <c r="XY151" s="69"/>
      <c r="XZ151" s="69"/>
      <c r="YA151" s="69"/>
      <c r="YB151" s="69"/>
      <c r="YC151" s="69"/>
      <c r="YD151" s="69"/>
      <c r="YE151" s="69"/>
      <c r="YF151" s="69"/>
      <c r="YG151" s="69"/>
      <c r="YH151" s="69"/>
      <c r="YI151" s="69"/>
      <c r="YJ151" s="69"/>
      <c r="YK151" s="69"/>
      <c r="YL151" s="69"/>
      <c r="YM151" s="69"/>
      <c r="YN151" s="69"/>
      <c r="YO151" s="69"/>
      <c r="YP151" s="69"/>
      <c r="YQ151" s="69"/>
      <c r="YR151" s="69"/>
      <c r="YS151" s="69"/>
      <c r="YT151" s="69"/>
      <c r="YU151" s="69"/>
      <c r="YV151" s="69"/>
      <c r="YW151" s="69"/>
      <c r="YX151" s="69"/>
      <c r="YY151" s="69"/>
      <c r="YZ151" s="69"/>
      <c r="ZA151" s="69"/>
      <c r="ZB151" s="69"/>
      <c r="ZC151" s="69"/>
      <c r="ZD151" s="69"/>
      <c r="ZE151" s="69"/>
      <c r="ZF151" s="69"/>
      <c r="ZG151" s="69"/>
      <c r="ZH151" s="69"/>
      <c r="ZI151" s="69"/>
      <c r="ZJ151" s="69"/>
      <c r="ZK151" s="69"/>
      <c r="ZL151" s="69"/>
      <c r="ZM151" s="69"/>
      <c r="ZN151" s="69"/>
      <c r="ZO151" s="69"/>
      <c r="ZP151" s="69"/>
      <c r="ZQ151" s="69"/>
      <c r="ZR151" s="69"/>
      <c r="ZS151" s="69"/>
      <c r="ZT151" s="69"/>
      <c r="ZU151" s="69"/>
      <c r="ZV151" s="69"/>
      <c r="ZW151" s="69"/>
      <c r="ZX151" s="69"/>
      <c r="ZY151" s="69"/>
      <c r="ZZ151" s="69"/>
      <c r="AAA151" s="69"/>
      <c r="AAB151" s="69"/>
      <c r="AAC151" s="69"/>
      <c r="AAD151" s="69"/>
      <c r="AAE151" s="69"/>
      <c r="AAF151" s="69"/>
      <c r="AAG151" s="69"/>
      <c r="AAH151" s="69"/>
      <c r="AAI151" s="69"/>
      <c r="AAJ151" s="69"/>
      <c r="AAK151" s="69"/>
      <c r="AAL151" s="69"/>
      <c r="AAM151" s="69"/>
      <c r="AAN151" s="69"/>
      <c r="AAO151" s="69"/>
      <c r="AAP151" s="69"/>
      <c r="AAQ151" s="69"/>
      <c r="AAR151" s="69"/>
      <c r="AAS151" s="69"/>
      <c r="AAT151" s="69"/>
      <c r="AAU151" s="69"/>
      <c r="AAV151" s="69"/>
      <c r="AAW151" s="69"/>
      <c r="AAX151" s="69"/>
      <c r="AAY151" s="69"/>
      <c r="AAZ151" s="69"/>
      <c r="ABA151" s="69"/>
      <c r="ABB151" s="69"/>
      <c r="ABC151" s="69"/>
      <c r="ABD151" s="69"/>
      <c r="ABE151" s="69"/>
      <c r="ABF151" s="69"/>
      <c r="ABG151" s="69"/>
      <c r="ABH151" s="69"/>
      <c r="ABI151" s="69"/>
      <c r="ABJ151" s="69"/>
      <c r="ABK151" s="69"/>
      <c r="ABL151" s="69"/>
      <c r="ABM151" s="69"/>
      <c r="ABN151" s="69"/>
      <c r="ABO151" s="69"/>
      <c r="ABP151" s="69"/>
      <c r="ABQ151" s="69"/>
      <c r="ABR151" s="69"/>
      <c r="ABS151" s="69"/>
      <c r="ABT151" s="69"/>
      <c r="ABU151" s="69"/>
      <c r="ABV151" s="69"/>
      <c r="ABW151" s="69"/>
      <c r="ABX151" s="69"/>
      <c r="ABY151" s="69"/>
      <c r="ABZ151" s="69"/>
      <c r="ACA151" s="69"/>
      <c r="ACB151" s="69"/>
      <c r="ACC151" s="69"/>
      <c r="ACD151" s="69"/>
      <c r="ACE151" s="69"/>
      <c r="ACF151" s="69"/>
      <c r="ACG151" s="69"/>
      <c r="ACH151" s="69"/>
      <c r="ACI151" s="69"/>
      <c r="ACJ151" s="69"/>
      <c r="ACK151" s="69"/>
      <c r="ACL151" s="69"/>
      <c r="ACM151" s="69"/>
      <c r="ACN151" s="69"/>
      <c r="ACO151" s="69"/>
      <c r="ACP151" s="69"/>
      <c r="ACQ151" s="69"/>
      <c r="ACR151" s="69"/>
      <c r="ACS151" s="69"/>
      <c r="ACT151" s="69"/>
      <c r="ACU151" s="69"/>
      <c r="ACV151" s="69"/>
      <c r="ACW151" s="69"/>
      <c r="ACX151" s="69"/>
      <c r="ACY151" s="69"/>
      <c r="ACZ151" s="69"/>
      <c r="ADA151" s="69"/>
      <c r="ADB151" s="69"/>
      <c r="ADC151" s="69"/>
      <c r="ADD151" s="69"/>
      <c r="ADE151" s="69"/>
      <c r="ADF151" s="69"/>
      <c r="ADG151" s="69"/>
      <c r="ADH151" s="69"/>
      <c r="ADI151" s="69"/>
      <c r="ADJ151" s="69"/>
      <c r="ADK151" s="69"/>
      <c r="ADL151" s="69"/>
      <c r="ADM151" s="69"/>
      <c r="ADN151" s="69"/>
      <c r="ADO151" s="69"/>
      <c r="ADP151" s="69"/>
      <c r="ADQ151" s="69"/>
      <c r="ADR151" s="69"/>
      <c r="ADS151" s="69"/>
      <c r="ADT151" s="69"/>
      <c r="ADU151" s="69"/>
      <c r="ADV151" s="69"/>
      <c r="ADW151" s="69"/>
      <c r="ADX151" s="69"/>
      <c r="ADY151" s="69"/>
      <c r="ADZ151" s="69"/>
      <c r="AEA151" s="69"/>
      <c r="AEB151" s="69"/>
      <c r="AEC151" s="69"/>
      <c r="AED151" s="69"/>
      <c r="AEE151" s="69"/>
      <c r="AEF151" s="69"/>
      <c r="AEG151" s="69"/>
      <c r="AEH151" s="69"/>
      <c r="AEI151" s="69"/>
      <c r="AEJ151" s="69"/>
      <c r="AEK151" s="69"/>
      <c r="AEL151" s="69"/>
      <c r="AEM151" s="69"/>
      <c r="AEN151" s="69"/>
      <c r="AEO151" s="69"/>
      <c r="AEP151" s="69"/>
      <c r="AEQ151" s="69"/>
      <c r="AER151" s="69"/>
      <c r="AES151" s="69"/>
      <c r="AET151" s="69"/>
      <c r="AEU151" s="69"/>
      <c r="AEV151" s="69"/>
      <c r="AEW151" s="69"/>
      <c r="AEX151" s="69"/>
      <c r="AEY151" s="69"/>
      <c r="AEZ151" s="69"/>
      <c r="AFA151" s="69"/>
      <c r="AFB151" s="69"/>
      <c r="AFC151" s="69"/>
      <c r="AFD151" s="69"/>
      <c r="AFE151" s="69"/>
      <c r="AFF151" s="69"/>
      <c r="AFG151" s="69"/>
      <c r="AFH151" s="69"/>
      <c r="AFI151" s="69"/>
      <c r="AFJ151" s="69"/>
      <c r="AFK151" s="69"/>
      <c r="AFL151" s="69"/>
      <c r="AFM151" s="69"/>
      <c r="AFN151" s="69"/>
      <c r="AFO151" s="69"/>
      <c r="AFP151" s="69"/>
      <c r="AFQ151" s="69"/>
      <c r="AFR151" s="69"/>
      <c r="AFS151" s="69"/>
      <c r="AFT151" s="69"/>
      <c r="AFU151" s="69"/>
      <c r="AFV151" s="69"/>
      <c r="AFW151" s="69"/>
      <c r="AFX151" s="69"/>
      <c r="AFY151" s="69"/>
      <c r="AFZ151" s="69"/>
      <c r="AGA151" s="69"/>
      <c r="AGB151" s="69"/>
      <c r="AGC151" s="69"/>
      <c r="AGD151" s="69"/>
      <c r="AGE151" s="69"/>
      <c r="AGF151" s="69"/>
      <c r="AGG151" s="69"/>
      <c r="AGH151" s="69"/>
      <c r="AGI151" s="69"/>
      <c r="AGJ151" s="69"/>
      <c r="AGK151" s="69"/>
      <c r="AGL151" s="69"/>
      <c r="AGM151" s="69"/>
      <c r="AGN151" s="69"/>
      <c r="AGO151" s="69"/>
      <c r="AGP151" s="69"/>
      <c r="AGQ151" s="69"/>
      <c r="AGR151" s="69"/>
      <c r="AGS151" s="69"/>
      <c r="AGT151" s="69"/>
      <c r="AGU151" s="69"/>
      <c r="AGV151" s="69"/>
      <c r="AGW151" s="69"/>
      <c r="AGX151" s="69"/>
      <c r="AGY151" s="69"/>
      <c r="AGZ151" s="69"/>
      <c r="AHA151" s="69"/>
      <c r="AHB151" s="69"/>
      <c r="AHC151" s="69"/>
      <c r="AHD151" s="69"/>
      <c r="AHE151" s="69"/>
      <c r="AHF151" s="69"/>
      <c r="AHG151" s="69"/>
      <c r="AHH151" s="69"/>
      <c r="AHI151" s="69"/>
      <c r="AHJ151" s="69"/>
      <c r="AHK151" s="69"/>
      <c r="AHL151" s="69"/>
      <c r="AHM151" s="69"/>
      <c r="AHN151" s="69"/>
      <c r="AHO151" s="69"/>
      <c r="AHP151" s="69"/>
      <c r="AHQ151" s="69"/>
      <c r="AHR151" s="69"/>
      <c r="AHS151" s="69"/>
      <c r="AHT151" s="69"/>
      <c r="AHU151" s="69"/>
      <c r="AHV151" s="69"/>
      <c r="AHW151" s="69"/>
      <c r="AHX151" s="69"/>
      <c r="AHY151" s="69"/>
      <c r="AHZ151" s="69"/>
      <c r="AIA151" s="69"/>
      <c r="AIB151" s="69"/>
      <c r="AIC151" s="69"/>
      <c r="AID151" s="69"/>
      <c r="AIE151" s="69"/>
      <c r="AIF151" s="69"/>
      <c r="AIG151" s="69"/>
      <c r="AIH151" s="69"/>
      <c r="AII151" s="69"/>
      <c r="AIJ151" s="69"/>
      <c r="AIK151" s="69"/>
      <c r="AIL151" s="69"/>
      <c r="AIM151" s="69"/>
      <c r="AIN151" s="69"/>
      <c r="AIO151" s="69"/>
      <c r="AIP151" s="69"/>
      <c r="AIQ151" s="69"/>
      <c r="AIR151" s="69"/>
      <c r="AIS151" s="69"/>
      <c r="AIT151" s="69"/>
      <c r="AIU151" s="69"/>
      <c r="AIV151" s="69"/>
      <c r="AIW151" s="69"/>
      <c r="AIX151" s="69"/>
      <c r="AIY151" s="69"/>
      <c r="AIZ151" s="69"/>
      <c r="AJA151" s="69"/>
      <c r="AJB151" s="69"/>
      <c r="AJC151" s="69"/>
      <c r="AJD151" s="69"/>
      <c r="AJE151" s="69"/>
      <c r="AJF151" s="69"/>
      <c r="AJG151" s="69"/>
      <c r="AJH151" s="69"/>
      <c r="AJI151" s="69"/>
      <c r="AJJ151" s="69"/>
      <c r="AJK151" s="69"/>
      <c r="AJL151" s="69"/>
      <c r="AJM151" s="69"/>
      <c r="AJN151" s="69"/>
      <c r="AJO151" s="69"/>
      <c r="AJP151" s="69"/>
      <c r="AJQ151" s="69"/>
      <c r="AJR151" s="69"/>
      <c r="AJS151" s="69"/>
      <c r="AJT151" s="69"/>
      <c r="AJU151" s="69"/>
      <c r="AJV151" s="69"/>
      <c r="AJW151" s="69"/>
      <c r="AJX151" s="69"/>
      <c r="AJY151" s="69"/>
      <c r="AJZ151" s="69"/>
      <c r="AKA151" s="69"/>
      <c r="AKB151" s="69"/>
      <c r="AKC151" s="69"/>
      <c r="AKD151" s="69"/>
      <c r="AKE151" s="69"/>
      <c r="AKF151" s="69"/>
      <c r="AKG151" s="69"/>
      <c r="AKH151" s="69"/>
      <c r="AKI151" s="69"/>
      <c r="AKJ151" s="69"/>
      <c r="AKK151" s="69"/>
      <c r="AKL151" s="69"/>
      <c r="AKM151" s="69"/>
      <c r="AKN151" s="69"/>
      <c r="AKO151" s="69"/>
      <c r="AKP151" s="69"/>
      <c r="AKQ151" s="69"/>
      <c r="AKR151" s="69"/>
      <c r="AKS151" s="69"/>
      <c r="AKT151" s="69"/>
      <c r="AKU151" s="69"/>
      <c r="AKV151" s="69"/>
      <c r="AKW151" s="69"/>
      <c r="AKX151" s="69"/>
      <c r="AKY151" s="69"/>
      <c r="AKZ151" s="69"/>
      <c r="ALA151" s="69"/>
      <c r="ALB151" s="69"/>
      <c r="ALC151" s="69"/>
      <c r="ALD151" s="69"/>
      <c r="ALE151" s="69"/>
      <c r="ALF151" s="69"/>
      <c r="ALG151" s="69"/>
      <c r="ALH151" s="69"/>
      <c r="ALI151" s="69"/>
      <c r="ALJ151" s="69"/>
      <c r="ALK151" s="69"/>
      <c r="ALL151" s="69"/>
      <c r="ALM151" s="69"/>
      <c r="ALN151" s="69"/>
      <c r="ALO151" s="69"/>
      <c r="ALP151" s="69"/>
      <c r="ALQ151" s="69"/>
      <c r="ALR151" s="69"/>
      <c r="ALS151" s="69"/>
      <c r="ALT151" s="69"/>
      <c r="ALU151" s="69"/>
      <c r="ALV151" s="69"/>
      <c r="ALW151" s="69"/>
      <c r="ALX151" s="69"/>
      <c r="ALY151" s="69"/>
      <c r="ALZ151" s="69"/>
      <c r="AMA151" s="69"/>
      <c r="AMB151" s="69"/>
      <c r="AMC151" s="69"/>
      <c r="AMD151" s="69"/>
      <c r="AME151" s="69"/>
      <c r="AMF151" s="69"/>
      <c r="AMG151" s="69"/>
      <c r="AMH151" s="69"/>
      <c r="AMI151" s="69"/>
      <c r="AMJ151" s="69"/>
      <c r="AMK151" s="69"/>
    </row>
    <row r="152" spans="1:1025" customFormat="1">
      <c r="A152" s="126">
        <v>5</v>
      </c>
      <c r="B152" s="138" t="s">
        <v>184</v>
      </c>
      <c r="C152" s="138" t="s">
        <v>98</v>
      </c>
      <c r="D152" s="139">
        <v>2010</v>
      </c>
      <c r="E152" s="137"/>
      <c r="F152" s="137"/>
      <c r="G152" s="137">
        <v>30</v>
      </c>
      <c r="H152" s="137">
        <v>21</v>
      </c>
      <c r="I152" s="137"/>
      <c r="J152" s="137">
        <v>25</v>
      </c>
      <c r="K152" s="129"/>
      <c r="L152" s="137">
        <f>COUNTIF(E152:K152,"&gt;=1")</f>
        <v>3</v>
      </c>
      <c r="M152" s="137">
        <f>IF(L152&gt;=5,MIN(E152:K152),"0")+IF(L152&gt;=6,SMALL(E152:K152,2),"0")+IF(L152&gt;=7,SMALL(E152:K152,3),"0")</f>
        <v>0</v>
      </c>
      <c r="N152" s="137">
        <f>SUM(E152:K152)-M152</f>
        <v>76</v>
      </c>
      <c r="O152" s="137"/>
      <c r="P152" s="140">
        <f>N152+O152</f>
        <v>76</v>
      </c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69"/>
      <c r="BX152" s="69"/>
      <c r="BY152" s="69"/>
      <c r="BZ152" s="69"/>
      <c r="CA152" s="69"/>
      <c r="CB152" s="69"/>
      <c r="CC152" s="69"/>
      <c r="CD152" s="69"/>
      <c r="CE152" s="69"/>
      <c r="CF152" s="69"/>
      <c r="CG152" s="69"/>
      <c r="CH152" s="69"/>
      <c r="CI152" s="69"/>
      <c r="CJ152" s="69"/>
      <c r="CK152" s="69"/>
      <c r="CL152" s="69"/>
      <c r="CM152" s="69"/>
      <c r="CN152" s="69"/>
      <c r="CO152" s="69"/>
      <c r="CP152" s="69"/>
      <c r="CQ152" s="69"/>
      <c r="CR152" s="69"/>
      <c r="CS152" s="69"/>
      <c r="CT152" s="69"/>
      <c r="CU152" s="69"/>
      <c r="CV152" s="69"/>
      <c r="CW152" s="69"/>
      <c r="CX152" s="69"/>
      <c r="CY152" s="69"/>
      <c r="CZ152" s="69"/>
      <c r="DA152" s="69"/>
      <c r="DB152" s="69"/>
      <c r="DC152" s="69"/>
      <c r="DD152" s="69"/>
      <c r="DE152" s="69"/>
      <c r="DF152" s="69"/>
      <c r="DG152" s="69"/>
      <c r="DH152" s="69"/>
      <c r="DI152" s="69"/>
      <c r="DJ152" s="69"/>
      <c r="DK152" s="69"/>
      <c r="DL152" s="69"/>
      <c r="DM152" s="69"/>
      <c r="DN152" s="69"/>
      <c r="DO152" s="69"/>
      <c r="DP152" s="69"/>
      <c r="DQ152" s="69"/>
      <c r="DR152" s="69"/>
      <c r="DS152" s="69"/>
      <c r="DT152" s="69"/>
      <c r="DU152" s="69"/>
      <c r="DV152" s="69"/>
      <c r="DW152" s="69"/>
      <c r="DX152" s="69"/>
      <c r="DY152" s="69"/>
      <c r="DZ152" s="69"/>
      <c r="EA152" s="69"/>
      <c r="EB152" s="69"/>
      <c r="EC152" s="69"/>
      <c r="ED152" s="69"/>
      <c r="EE152" s="69"/>
      <c r="EF152" s="69"/>
      <c r="EG152" s="69"/>
      <c r="EH152" s="69"/>
      <c r="EI152" s="69"/>
      <c r="EJ152" s="69"/>
      <c r="EK152" s="69"/>
      <c r="EL152" s="69"/>
      <c r="EM152" s="69"/>
      <c r="EN152" s="69"/>
      <c r="EO152" s="69"/>
      <c r="EP152" s="69"/>
      <c r="EQ152" s="69"/>
      <c r="ER152" s="69"/>
      <c r="ES152" s="69"/>
      <c r="ET152" s="69"/>
      <c r="EU152" s="69"/>
      <c r="EV152" s="69"/>
      <c r="EW152" s="69"/>
      <c r="EX152" s="69"/>
      <c r="EY152" s="69"/>
      <c r="EZ152" s="69"/>
      <c r="FA152" s="69"/>
      <c r="FB152" s="69"/>
      <c r="FC152" s="69"/>
      <c r="FD152" s="69"/>
      <c r="FE152" s="69"/>
      <c r="FF152" s="69"/>
      <c r="FG152" s="69"/>
      <c r="FH152" s="69"/>
      <c r="FI152" s="69"/>
      <c r="FJ152" s="69"/>
      <c r="FK152" s="69"/>
      <c r="FL152" s="69"/>
      <c r="FM152" s="69"/>
      <c r="FN152" s="69"/>
      <c r="FO152" s="69"/>
      <c r="FP152" s="69"/>
      <c r="FQ152" s="69"/>
      <c r="FR152" s="69"/>
      <c r="FS152" s="69"/>
      <c r="FT152" s="69"/>
      <c r="FU152" s="69"/>
      <c r="FV152" s="69"/>
      <c r="FW152" s="69"/>
      <c r="FX152" s="69"/>
      <c r="FY152" s="69"/>
      <c r="FZ152" s="69"/>
      <c r="GA152" s="69"/>
      <c r="GB152" s="69"/>
      <c r="GC152" s="69"/>
      <c r="GD152" s="69"/>
      <c r="GE152" s="69"/>
      <c r="GF152" s="69"/>
      <c r="GG152" s="69"/>
      <c r="GH152" s="69"/>
      <c r="GI152" s="69"/>
      <c r="GJ152" s="69"/>
      <c r="GK152" s="69"/>
      <c r="GL152" s="69"/>
      <c r="GM152" s="69"/>
      <c r="GN152" s="69"/>
      <c r="GO152" s="69"/>
      <c r="GP152" s="69"/>
      <c r="GQ152" s="69"/>
      <c r="GR152" s="69"/>
      <c r="GS152" s="69"/>
      <c r="GT152" s="69"/>
      <c r="GU152" s="69"/>
      <c r="GV152" s="69"/>
      <c r="GW152" s="69"/>
      <c r="GX152" s="69"/>
      <c r="GY152" s="69"/>
      <c r="GZ152" s="69"/>
      <c r="HA152" s="69"/>
      <c r="HB152" s="69"/>
      <c r="HC152" s="69"/>
      <c r="HD152" s="69"/>
      <c r="HE152" s="69"/>
      <c r="HF152" s="69"/>
      <c r="HG152" s="69"/>
      <c r="HH152" s="69"/>
      <c r="HI152" s="69"/>
      <c r="HJ152" s="69"/>
      <c r="HK152" s="69"/>
      <c r="HL152" s="69"/>
      <c r="HM152" s="69"/>
      <c r="HN152" s="69"/>
      <c r="HO152" s="69"/>
      <c r="HP152" s="69"/>
      <c r="HQ152" s="69"/>
      <c r="HR152" s="69"/>
      <c r="HS152" s="69"/>
      <c r="HT152" s="69"/>
      <c r="HU152" s="69"/>
      <c r="HV152" s="69"/>
      <c r="HW152" s="69"/>
      <c r="HX152" s="69"/>
      <c r="HY152" s="69"/>
      <c r="HZ152" s="69"/>
      <c r="IA152" s="69"/>
      <c r="IB152" s="69"/>
      <c r="IC152" s="69"/>
      <c r="ID152" s="69"/>
      <c r="IE152" s="69"/>
      <c r="IF152" s="69"/>
      <c r="IG152" s="69"/>
      <c r="IH152" s="69"/>
      <c r="II152" s="69"/>
      <c r="IJ152" s="69"/>
      <c r="IK152" s="69"/>
      <c r="IL152" s="69"/>
      <c r="IM152" s="69"/>
      <c r="IN152" s="69"/>
      <c r="IO152" s="69"/>
      <c r="IP152" s="69"/>
      <c r="IQ152" s="69"/>
      <c r="IR152" s="69"/>
      <c r="IS152" s="69"/>
      <c r="IT152" s="69"/>
      <c r="IU152" s="69"/>
      <c r="IV152" s="69"/>
      <c r="IW152" s="69"/>
      <c r="IX152" s="69"/>
      <c r="IY152" s="69"/>
      <c r="IZ152" s="69"/>
      <c r="JA152" s="69"/>
      <c r="JB152" s="69"/>
      <c r="JC152" s="69"/>
      <c r="JD152" s="69"/>
      <c r="JE152" s="69"/>
      <c r="JF152" s="69"/>
      <c r="JG152" s="69"/>
      <c r="JH152" s="69"/>
      <c r="JI152" s="69"/>
      <c r="JJ152" s="69"/>
      <c r="JK152" s="69"/>
      <c r="JL152" s="69"/>
      <c r="JM152" s="69"/>
      <c r="JN152" s="69"/>
      <c r="JO152" s="69"/>
      <c r="JP152" s="69"/>
      <c r="JQ152" s="69"/>
      <c r="JR152" s="69"/>
      <c r="JS152" s="69"/>
      <c r="JT152" s="69"/>
      <c r="JU152" s="69"/>
      <c r="JV152" s="69"/>
      <c r="JW152" s="69"/>
      <c r="JX152" s="69"/>
      <c r="JY152" s="69"/>
      <c r="JZ152" s="69"/>
      <c r="KA152" s="69"/>
      <c r="KB152" s="69"/>
      <c r="KC152" s="69"/>
      <c r="KD152" s="69"/>
      <c r="KE152" s="69"/>
      <c r="KF152" s="69"/>
      <c r="KG152" s="69"/>
      <c r="KH152" s="69"/>
      <c r="KI152" s="69"/>
      <c r="KJ152" s="69"/>
      <c r="KK152" s="69"/>
      <c r="KL152" s="69"/>
      <c r="KM152" s="69"/>
      <c r="KN152" s="69"/>
      <c r="KO152" s="69"/>
      <c r="KP152" s="69"/>
      <c r="KQ152" s="69"/>
      <c r="KR152" s="69"/>
      <c r="KS152" s="69"/>
      <c r="KT152" s="69"/>
      <c r="KU152" s="69"/>
      <c r="KV152" s="69"/>
      <c r="KW152" s="69"/>
      <c r="KX152" s="69"/>
      <c r="KY152" s="69"/>
      <c r="KZ152" s="69"/>
      <c r="LA152" s="69"/>
      <c r="LB152" s="69"/>
      <c r="LC152" s="69"/>
      <c r="LD152" s="69"/>
      <c r="LE152" s="69"/>
      <c r="LF152" s="69"/>
      <c r="LG152" s="69"/>
      <c r="LH152" s="69"/>
      <c r="LI152" s="69"/>
      <c r="LJ152" s="69"/>
      <c r="LK152" s="69"/>
      <c r="LL152" s="69"/>
      <c r="LM152" s="69"/>
      <c r="LN152" s="69"/>
      <c r="LO152" s="69"/>
      <c r="LP152" s="69"/>
      <c r="LQ152" s="69"/>
      <c r="LR152" s="69"/>
      <c r="LS152" s="69"/>
      <c r="LT152" s="69"/>
      <c r="LU152" s="69"/>
      <c r="LV152" s="69"/>
      <c r="LW152" s="69"/>
      <c r="LX152" s="69"/>
      <c r="LY152" s="69"/>
      <c r="LZ152" s="69"/>
      <c r="MA152" s="69"/>
      <c r="MB152" s="69"/>
      <c r="MC152" s="69"/>
      <c r="MD152" s="69"/>
      <c r="ME152" s="69"/>
      <c r="MF152" s="69"/>
      <c r="MG152" s="69"/>
      <c r="MH152" s="69"/>
      <c r="MI152" s="69"/>
      <c r="MJ152" s="69"/>
      <c r="MK152" s="69"/>
      <c r="ML152" s="69"/>
      <c r="MM152" s="69"/>
      <c r="MN152" s="69"/>
      <c r="MO152" s="69"/>
      <c r="MP152" s="69"/>
      <c r="MQ152" s="69"/>
      <c r="MR152" s="69"/>
      <c r="MS152" s="69"/>
      <c r="MT152" s="69"/>
      <c r="MU152" s="69"/>
      <c r="MV152" s="69"/>
      <c r="MW152" s="69"/>
      <c r="MX152" s="69"/>
      <c r="MY152" s="69"/>
      <c r="MZ152" s="69"/>
      <c r="NA152" s="69"/>
      <c r="NB152" s="69"/>
      <c r="NC152" s="69"/>
      <c r="ND152" s="69"/>
      <c r="NE152" s="69"/>
      <c r="NF152" s="69"/>
      <c r="NG152" s="69"/>
      <c r="NH152" s="69"/>
      <c r="NI152" s="69"/>
      <c r="NJ152" s="69"/>
      <c r="NK152" s="69"/>
      <c r="NL152" s="69"/>
      <c r="NM152" s="69"/>
      <c r="NN152" s="69"/>
      <c r="NO152" s="69"/>
      <c r="NP152" s="69"/>
      <c r="NQ152" s="69"/>
      <c r="NR152" s="69"/>
      <c r="NS152" s="69"/>
      <c r="NT152" s="69"/>
      <c r="NU152" s="69"/>
      <c r="NV152" s="69"/>
      <c r="NW152" s="69"/>
      <c r="NX152" s="69"/>
      <c r="NY152" s="69"/>
      <c r="NZ152" s="69"/>
      <c r="OA152" s="69"/>
      <c r="OB152" s="69"/>
      <c r="OC152" s="69"/>
      <c r="OD152" s="69"/>
      <c r="OE152" s="69"/>
      <c r="OF152" s="69"/>
      <c r="OG152" s="69"/>
      <c r="OH152" s="69"/>
      <c r="OI152" s="69"/>
      <c r="OJ152" s="69"/>
      <c r="OK152" s="69"/>
      <c r="OL152" s="69"/>
      <c r="OM152" s="69"/>
      <c r="ON152" s="69"/>
      <c r="OO152" s="69"/>
      <c r="OP152" s="69"/>
      <c r="OQ152" s="69"/>
      <c r="OR152" s="69"/>
      <c r="OS152" s="69"/>
      <c r="OT152" s="69"/>
      <c r="OU152" s="69"/>
      <c r="OV152" s="69"/>
      <c r="OW152" s="69"/>
      <c r="OX152" s="69"/>
      <c r="OY152" s="69"/>
      <c r="OZ152" s="69"/>
      <c r="PA152" s="69"/>
      <c r="PB152" s="69"/>
      <c r="PC152" s="69"/>
      <c r="PD152" s="69"/>
      <c r="PE152" s="69"/>
      <c r="PF152" s="69"/>
      <c r="PG152" s="69"/>
      <c r="PH152" s="69"/>
      <c r="PI152" s="69"/>
      <c r="PJ152" s="69"/>
      <c r="PK152" s="69"/>
      <c r="PL152" s="69"/>
      <c r="PM152" s="69"/>
      <c r="PN152" s="69"/>
      <c r="PO152" s="69"/>
      <c r="PP152" s="69"/>
      <c r="PQ152" s="69"/>
      <c r="PR152" s="69"/>
      <c r="PS152" s="69"/>
      <c r="PT152" s="69"/>
      <c r="PU152" s="69"/>
      <c r="PV152" s="69"/>
      <c r="PW152" s="69"/>
      <c r="PX152" s="69"/>
      <c r="PY152" s="69"/>
      <c r="PZ152" s="69"/>
      <c r="QA152" s="69"/>
      <c r="QB152" s="69"/>
      <c r="QC152" s="69"/>
      <c r="QD152" s="69"/>
      <c r="QE152" s="69"/>
      <c r="QF152" s="69"/>
      <c r="QG152" s="69"/>
      <c r="QH152" s="69"/>
      <c r="QI152" s="69"/>
      <c r="QJ152" s="69"/>
      <c r="QK152" s="69"/>
      <c r="QL152" s="69"/>
      <c r="QM152" s="69"/>
      <c r="QN152" s="69"/>
      <c r="QO152" s="69"/>
      <c r="QP152" s="69"/>
      <c r="QQ152" s="69"/>
      <c r="QR152" s="69"/>
      <c r="QS152" s="69"/>
      <c r="QT152" s="69"/>
      <c r="QU152" s="69"/>
      <c r="QV152" s="69"/>
      <c r="QW152" s="69"/>
      <c r="QX152" s="69"/>
      <c r="QY152" s="69"/>
      <c r="QZ152" s="69"/>
      <c r="RA152" s="69"/>
      <c r="RB152" s="69"/>
      <c r="RC152" s="69"/>
      <c r="RD152" s="69"/>
      <c r="RE152" s="69"/>
      <c r="RF152" s="69"/>
      <c r="RG152" s="69"/>
      <c r="RH152" s="69"/>
      <c r="RI152" s="69"/>
      <c r="RJ152" s="69"/>
      <c r="RK152" s="69"/>
      <c r="RL152" s="69"/>
      <c r="RM152" s="69"/>
      <c r="RN152" s="69"/>
      <c r="RO152" s="69"/>
      <c r="RP152" s="69"/>
      <c r="RQ152" s="69"/>
      <c r="RR152" s="69"/>
      <c r="RS152" s="69"/>
      <c r="RT152" s="69"/>
      <c r="RU152" s="69"/>
      <c r="RV152" s="69"/>
      <c r="RW152" s="69"/>
      <c r="RX152" s="69"/>
      <c r="RY152" s="69"/>
      <c r="RZ152" s="69"/>
      <c r="SA152" s="69"/>
      <c r="SB152" s="69"/>
      <c r="SC152" s="69"/>
      <c r="SD152" s="69"/>
      <c r="SE152" s="69"/>
      <c r="SF152" s="69"/>
      <c r="SG152" s="69"/>
      <c r="SH152" s="69"/>
      <c r="SI152" s="69"/>
      <c r="SJ152" s="69"/>
      <c r="SK152" s="69"/>
      <c r="SL152" s="69"/>
      <c r="SM152" s="69"/>
      <c r="SN152" s="69"/>
      <c r="SO152" s="69"/>
      <c r="SP152" s="69"/>
      <c r="SQ152" s="69"/>
      <c r="SR152" s="69"/>
      <c r="SS152" s="69"/>
      <c r="ST152" s="69"/>
      <c r="SU152" s="69"/>
      <c r="SV152" s="69"/>
      <c r="SW152" s="69"/>
      <c r="SX152" s="69"/>
      <c r="SY152" s="69"/>
      <c r="SZ152" s="69"/>
      <c r="TA152" s="69"/>
      <c r="TB152" s="69"/>
      <c r="TC152" s="69"/>
      <c r="TD152" s="69"/>
      <c r="TE152" s="69"/>
      <c r="TF152" s="69"/>
      <c r="TG152" s="69"/>
      <c r="TH152" s="69"/>
      <c r="TI152" s="69"/>
      <c r="TJ152" s="69"/>
      <c r="TK152" s="69"/>
      <c r="TL152" s="69"/>
      <c r="TM152" s="69"/>
      <c r="TN152" s="69"/>
      <c r="TO152" s="69"/>
      <c r="TP152" s="69"/>
      <c r="TQ152" s="69"/>
      <c r="TR152" s="69"/>
      <c r="TS152" s="69"/>
      <c r="TT152" s="69"/>
      <c r="TU152" s="69"/>
      <c r="TV152" s="69"/>
      <c r="TW152" s="69"/>
      <c r="TX152" s="69"/>
      <c r="TY152" s="69"/>
      <c r="TZ152" s="69"/>
      <c r="UA152" s="69"/>
      <c r="UB152" s="69"/>
      <c r="UC152" s="69"/>
      <c r="UD152" s="69"/>
      <c r="UE152" s="69"/>
      <c r="UF152" s="69"/>
      <c r="UG152" s="69"/>
      <c r="UH152" s="69"/>
      <c r="UI152" s="69"/>
      <c r="UJ152" s="69"/>
      <c r="UK152" s="69"/>
      <c r="UL152" s="69"/>
      <c r="UM152" s="69"/>
      <c r="UN152" s="69"/>
      <c r="UO152" s="69"/>
      <c r="UP152" s="69"/>
      <c r="UQ152" s="69"/>
      <c r="UR152" s="69"/>
      <c r="US152" s="69"/>
      <c r="UT152" s="69"/>
      <c r="UU152" s="69"/>
      <c r="UV152" s="69"/>
      <c r="UW152" s="69"/>
      <c r="UX152" s="69"/>
      <c r="UY152" s="69"/>
      <c r="UZ152" s="69"/>
      <c r="VA152" s="69"/>
      <c r="VB152" s="69"/>
      <c r="VC152" s="69"/>
      <c r="VD152" s="69"/>
      <c r="VE152" s="69"/>
      <c r="VF152" s="69"/>
      <c r="VG152" s="69"/>
      <c r="VH152" s="69"/>
      <c r="VI152" s="69"/>
      <c r="VJ152" s="69"/>
      <c r="VK152" s="69"/>
      <c r="VL152" s="69"/>
      <c r="VM152" s="69"/>
      <c r="VN152" s="69"/>
      <c r="VO152" s="69"/>
      <c r="VP152" s="69"/>
      <c r="VQ152" s="69"/>
      <c r="VR152" s="69"/>
      <c r="VS152" s="69"/>
      <c r="VT152" s="69"/>
      <c r="VU152" s="69"/>
      <c r="VV152" s="69"/>
      <c r="VW152" s="69"/>
      <c r="VX152" s="69"/>
      <c r="VY152" s="69"/>
      <c r="VZ152" s="69"/>
      <c r="WA152" s="69"/>
      <c r="WB152" s="69"/>
      <c r="WC152" s="69"/>
      <c r="WD152" s="69"/>
      <c r="WE152" s="69"/>
      <c r="WF152" s="69"/>
      <c r="WG152" s="69"/>
      <c r="WH152" s="69"/>
      <c r="WI152" s="69"/>
      <c r="WJ152" s="69"/>
      <c r="WK152" s="69"/>
      <c r="WL152" s="69"/>
      <c r="WM152" s="69"/>
      <c r="WN152" s="69"/>
      <c r="WO152" s="69"/>
      <c r="WP152" s="69"/>
      <c r="WQ152" s="69"/>
      <c r="WR152" s="69"/>
      <c r="WS152" s="69"/>
      <c r="WT152" s="69"/>
      <c r="WU152" s="69"/>
      <c r="WV152" s="69"/>
      <c r="WW152" s="69"/>
      <c r="WX152" s="69"/>
      <c r="WY152" s="69"/>
      <c r="WZ152" s="69"/>
      <c r="XA152" s="69"/>
      <c r="XB152" s="69"/>
      <c r="XC152" s="69"/>
      <c r="XD152" s="69"/>
      <c r="XE152" s="69"/>
      <c r="XF152" s="69"/>
      <c r="XG152" s="69"/>
      <c r="XH152" s="69"/>
      <c r="XI152" s="69"/>
      <c r="XJ152" s="69"/>
      <c r="XK152" s="69"/>
      <c r="XL152" s="69"/>
      <c r="XM152" s="69"/>
      <c r="XN152" s="69"/>
      <c r="XO152" s="69"/>
      <c r="XP152" s="69"/>
      <c r="XQ152" s="69"/>
      <c r="XR152" s="69"/>
      <c r="XS152" s="69"/>
      <c r="XT152" s="69"/>
      <c r="XU152" s="69"/>
      <c r="XV152" s="69"/>
      <c r="XW152" s="69"/>
      <c r="XX152" s="69"/>
      <c r="XY152" s="69"/>
      <c r="XZ152" s="69"/>
      <c r="YA152" s="69"/>
      <c r="YB152" s="69"/>
      <c r="YC152" s="69"/>
      <c r="YD152" s="69"/>
      <c r="YE152" s="69"/>
      <c r="YF152" s="69"/>
      <c r="YG152" s="69"/>
      <c r="YH152" s="69"/>
      <c r="YI152" s="69"/>
      <c r="YJ152" s="69"/>
      <c r="YK152" s="69"/>
      <c r="YL152" s="69"/>
      <c r="YM152" s="69"/>
      <c r="YN152" s="69"/>
      <c r="YO152" s="69"/>
      <c r="YP152" s="69"/>
      <c r="YQ152" s="69"/>
      <c r="YR152" s="69"/>
      <c r="YS152" s="69"/>
      <c r="YT152" s="69"/>
      <c r="YU152" s="69"/>
      <c r="YV152" s="69"/>
      <c r="YW152" s="69"/>
      <c r="YX152" s="69"/>
      <c r="YY152" s="69"/>
      <c r="YZ152" s="69"/>
      <c r="ZA152" s="69"/>
      <c r="ZB152" s="69"/>
      <c r="ZC152" s="69"/>
      <c r="ZD152" s="69"/>
      <c r="ZE152" s="69"/>
      <c r="ZF152" s="69"/>
      <c r="ZG152" s="69"/>
      <c r="ZH152" s="69"/>
      <c r="ZI152" s="69"/>
      <c r="ZJ152" s="69"/>
      <c r="ZK152" s="69"/>
      <c r="ZL152" s="69"/>
      <c r="ZM152" s="69"/>
      <c r="ZN152" s="69"/>
      <c r="ZO152" s="69"/>
      <c r="ZP152" s="69"/>
      <c r="ZQ152" s="69"/>
      <c r="ZR152" s="69"/>
      <c r="ZS152" s="69"/>
      <c r="ZT152" s="69"/>
      <c r="ZU152" s="69"/>
      <c r="ZV152" s="69"/>
      <c r="ZW152" s="69"/>
      <c r="ZX152" s="69"/>
      <c r="ZY152" s="69"/>
      <c r="ZZ152" s="69"/>
      <c r="AAA152" s="69"/>
      <c r="AAB152" s="69"/>
      <c r="AAC152" s="69"/>
      <c r="AAD152" s="69"/>
      <c r="AAE152" s="69"/>
      <c r="AAF152" s="69"/>
      <c r="AAG152" s="69"/>
      <c r="AAH152" s="69"/>
      <c r="AAI152" s="69"/>
      <c r="AAJ152" s="69"/>
      <c r="AAK152" s="69"/>
      <c r="AAL152" s="69"/>
      <c r="AAM152" s="69"/>
      <c r="AAN152" s="69"/>
      <c r="AAO152" s="69"/>
      <c r="AAP152" s="69"/>
      <c r="AAQ152" s="69"/>
      <c r="AAR152" s="69"/>
      <c r="AAS152" s="69"/>
      <c r="AAT152" s="69"/>
      <c r="AAU152" s="69"/>
      <c r="AAV152" s="69"/>
      <c r="AAW152" s="69"/>
      <c r="AAX152" s="69"/>
      <c r="AAY152" s="69"/>
      <c r="AAZ152" s="69"/>
      <c r="ABA152" s="69"/>
      <c r="ABB152" s="69"/>
      <c r="ABC152" s="69"/>
      <c r="ABD152" s="69"/>
      <c r="ABE152" s="69"/>
      <c r="ABF152" s="69"/>
      <c r="ABG152" s="69"/>
      <c r="ABH152" s="69"/>
      <c r="ABI152" s="69"/>
      <c r="ABJ152" s="69"/>
      <c r="ABK152" s="69"/>
      <c r="ABL152" s="69"/>
      <c r="ABM152" s="69"/>
      <c r="ABN152" s="69"/>
      <c r="ABO152" s="69"/>
      <c r="ABP152" s="69"/>
      <c r="ABQ152" s="69"/>
      <c r="ABR152" s="69"/>
      <c r="ABS152" s="69"/>
      <c r="ABT152" s="69"/>
      <c r="ABU152" s="69"/>
      <c r="ABV152" s="69"/>
      <c r="ABW152" s="69"/>
      <c r="ABX152" s="69"/>
      <c r="ABY152" s="69"/>
      <c r="ABZ152" s="69"/>
      <c r="ACA152" s="69"/>
      <c r="ACB152" s="69"/>
      <c r="ACC152" s="69"/>
      <c r="ACD152" s="69"/>
      <c r="ACE152" s="69"/>
      <c r="ACF152" s="69"/>
      <c r="ACG152" s="69"/>
      <c r="ACH152" s="69"/>
      <c r="ACI152" s="69"/>
      <c r="ACJ152" s="69"/>
      <c r="ACK152" s="69"/>
      <c r="ACL152" s="69"/>
      <c r="ACM152" s="69"/>
      <c r="ACN152" s="69"/>
      <c r="ACO152" s="69"/>
      <c r="ACP152" s="69"/>
      <c r="ACQ152" s="69"/>
      <c r="ACR152" s="69"/>
      <c r="ACS152" s="69"/>
      <c r="ACT152" s="69"/>
      <c r="ACU152" s="69"/>
      <c r="ACV152" s="69"/>
      <c r="ACW152" s="69"/>
      <c r="ACX152" s="69"/>
      <c r="ACY152" s="69"/>
      <c r="ACZ152" s="69"/>
      <c r="ADA152" s="69"/>
      <c r="ADB152" s="69"/>
      <c r="ADC152" s="69"/>
      <c r="ADD152" s="69"/>
      <c r="ADE152" s="69"/>
      <c r="ADF152" s="69"/>
      <c r="ADG152" s="69"/>
      <c r="ADH152" s="69"/>
      <c r="ADI152" s="69"/>
      <c r="ADJ152" s="69"/>
      <c r="ADK152" s="69"/>
      <c r="ADL152" s="69"/>
      <c r="ADM152" s="69"/>
      <c r="ADN152" s="69"/>
      <c r="ADO152" s="69"/>
      <c r="ADP152" s="69"/>
      <c r="ADQ152" s="69"/>
      <c r="ADR152" s="69"/>
      <c r="ADS152" s="69"/>
      <c r="ADT152" s="69"/>
      <c r="ADU152" s="69"/>
      <c r="ADV152" s="69"/>
      <c r="ADW152" s="69"/>
      <c r="ADX152" s="69"/>
      <c r="ADY152" s="69"/>
      <c r="ADZ152" s="69"/>
      <c r="AEA152" s="69"/>
      <c r="AEB152" s="69"/>
      <c r="AEC152" s="69"/>
      <c r="AED152" s="69"/>
      <c r="AEE152" s="69"/>
      <c r="AEF152" s="69"/>
      <c r="AEG152" s="69"/>
      <c r="AEH152" s="69"/>
      <c r="AEI152" s="69"/>
      <c r="AEJ152" s="69"/>
      <c r="AEK152" s="69"/>
      <c r="AEL152" s="69"/>
      <c r="AEM152" s="69"/>
      <c r="AEN152" s="69"/>
      <c r="AEO152" s="69"/>
      <c r="AEP152" s="69"/>
      <c r="AEQ152" s="69"/>
      <c r="AER152" s="69"/>
      <c r="AES152" s="69"/>
      <c r="AET152" s="69"/>
      <c r="AEU152" s="69"/>
      <c r="AEV152" s="69"/>
      <c r="AEW152" s="69"/>
      <c r="AEX152" s="69"/>
      <c r="AEY152" s="69"/>
      <c r="AEZ152" s="69"/>
      <c r="AFA152" s="69"/>
      <c r="AFB152" s="69"/>
      <c r="AFC152" s="69"/>
      <c r="AFD152" s="69"/>
      <c r="AFE152" s="69"/>
      <c r="AFF152" s="69"/>
      <c r="AFG152" s="69"/>
      <c r="AFH152" s="69"/>
      <c r="AFI152" s="69"/>
      <c r="AFJ152" s="69"/>
      <c r="AFK152" s="69"/>
      <c r="AFL152" s="69"/>
      <c r="AFM152" s="69"/>
      <c r="AFN152" s="69"/>
      <c r="AFO152" s="69"/>
      <c r="AFP152" s="69"/>
      <c r="AFQ152" s="69"/>
      <c r="AFR152" s="69"/>
      <c r="AFS152" s="69"/>
      <c r="AFT152" s="69"/>
      <c r="AFU152" s="69"/>
      <c r="AFV152" s="69"/>
      <c r="AFW152" s="69"/>
      <c r="AFX152" s="69"/>
      <c r="AFY152" s="69"/>
      <c r="AFZ152" s="69"/>
      <c r="AGA152" s="69"/>
      <c r="AGB152" s="69"/>
      <c r="AGC152" s="69"/>
      <c r="AGD152" s="69"/>
      <c r="AGE152" s="69"/>
      <c r="AGF152" s="69"/>
      <c r="AGG152" s="69"/>
      <c r="AGH152" s="69"/>
      <c r="AGI152" s="69"/>
      <c r="AGJ152" s="69"/>
      <c r="AGK152" s="69"/>
      <c r="AGL152" s="69"/>
      <c r="AGM152" s="69"/>
      <c r="AGN152" s="69"/>
      <c r="AGO152" s="69"/>
      <c r="AGP152" s="69"/>
      <c r="AGQ152" s="69"/>
      <c r="AGR152" s="69"/>
      <c r="AGS152" s="69"/>
      <c r="AGT152" s="69"/>
      <c r="AGU152" s="69"/>
      <c r="AGV152" s="69"/>
      <c r="AGW152" s="69"/>
      <c r="AGX152" s="69"/>
      <c r="AGY152" s="69"/>
      <c r="AGZ152" s="69"/>
      <c r="AHA152" s="69"/>
      <c r="AHB152" s="69"/>
      <c r="AHC152" s="69"/>
      <c r="AHD152" s="69"/>
      <c r="AHE152" s="69"/>
      <c r="AHF152" s="69"/>
      <c r="AHG152" s="69"/>
      <c r="AHH152" s="69"/>
      <c r="AHI152" s="69"/>
      <c r="AHJ152" s="69"/>
      <c r="AHK152" s="69"/>
      <c r="AHL152" s="69"/>
      <c r="AHM152" s="69"/>
      <c r="AHN152" s="69"/>
      <c r="AHO152" s="69"/>
      <c r="AHP152" s="69"/>
      <c r="AHQ152" s="69"/>
      <c r="AHR152" s="69"/>
      <c r="AHS152" s="69"/>
      <c r="AHT152" s="69"/>
      <c r="AHU152" s="69"/>
      <c r="AHV152" s="69"/>
      <c r="AHW152" s="69"/>
      <c r="AHX152" s="69"/>
      <c r="AHY152" s="69"/>
      <c r="AHZ152" s="69"/>
      <c r="AIA152" s="69"/>
      <c r="AIB152" s="69"/>
      <c r="AIC152" s="69"/>
      <c r="AID152" s="69"/>
      <c r="AIE152" s="69"/>
      <c r="AIF152" s="69"/>
      <c r="AIG152" s="69"/>
      <c r="AIH152" s="69"/>
      <c r="AII152" s="69"/>
      <c r="AIJ152" s="69"/>
      <c r="AIK152" s="69"/>
      <c r="AIL152" s="69"/>
      <c r="AIM152" s="69"/>
      <c r="AIN152" s="69"/>
      <c r="AIO152" s="69"/>
      <c r="AIP152" s="69"/>
      <c r="AIQ152" s="69"/>
      <c r="AIR152" s="69"/>
      <c r="AIS152" s="69"/>
      <c r="AIT152" s="69"/>
      <c r="AIU152" s="69"/>
      <c r="AIV152" s="69"/>
      <c r="AIW152" s="69"/>
      <c r="AIX152" s="69"/>
      <c r="AIY152" s="69"/>
      <c r="AIZ152" s="69"/>
      <c r="AJA152" s="69"/>
      <c r="AJB152" s="69"/>
      <c r="AJC152" s="69"/>
      <c r="AJD152" s="69"/>
      <c r="AJE152" s="69"/>
      <c r="AJF152" s="69"/>
      <c r="AJG152" s="69"/>
      <c r="AJH152" s="69"/>
      <c r="AJI152" s="69"/>
      <c r="AJJ152" s="69"/>
      <c r="AJK152" s="69"/>
      <c r="AJL152" s="69"/>
      <c r="AJM152" s="69"/>
      <c r="AJN152" s="69"/>
      <c r="AJO152" s="69"/>
      <c r="AJP152" s="69"/>
      <c r="AJQ152" s="69"/>
      <c r="AJR152" s="69"/>
      <c r="AJS152" s="69"/>
      <c r="AJT152" s="69"/>
      <c r="AJU152" s="69"/>
      <c r="AJV152" s="69"/>
      <c r="AJW152" s="69"/>
      <c r="AJX152" s="69"/>
      <c r="AJY152" s="69"/>
      <c r="AJZ152" s="69"/>
      <c r="AKA152" s="69"/>
      <c r="AKB152" s="69"/>
      <c r="AKC152" s="69"/>
      <c r="AKD152" s="69"/>
      <c r="AKE152" s="69"/>
      <c r="AKF152" s="69"/>
      <c r="AKG152" s="69"/>
      <c r="AKH152" s="69"/>
      <c r="AKI152" s="69"/>
      <c r="AKJ152" s="69"/>
      <c r="AKK152" s="69"/>
      <c r="AKL152" s="69"/>
      <c r="AKM152" s="69"/>
      <c r="AKN152" s="69"/>
      <c r="AKO152" s="69"/>
      <c r="AKP152" s="69"/>
      <c r="AKQ152" s="69"/>
      <c r="AKR152" s="69"/>
      <c r="AKS152" s="69"/>
      <c r="AKT152" s="69"/>
      <c r="AKU152" s="69"/>
      <c r="AKV152" s="69"/>
      <c r="AKW152" s="69"/>
      <c r="AKX152" s="69"/>
      <c r="AKY152" s="69"/>
      <c r="AKZ152" s="69"/>
      <c r="ALA152" s="69"/>
      <c r="ALB152" s="69"/>
      <c r="ALC152" s="69"/>
      <c r="ALD152" s="69"/>
      <c r="ALE152" s="69"/>
      <c r="ALF152" s="69"/>
      <c r="ALG152" s="69"/>
      <c r="ALH152" s="69"/>
      <c r="ALI152" s="69"/>
      <c r="ALJ152" s="69"/>
      <c r="ALK152" s="69"/>
      <c r="ALL152" s="69"/>
      <c r="ALM152" s="69"/>
      <c r="ALN152" s="69"/>
      <c r="ALO152" s="69"/>
      <c r="ALP152" s="69"/>
      <c r="ALQ152" s="69"/>
      <c r="ALR152" s="69"/>
      <c r="ALS152" s="69"/>
      <c r="ALT152" s="69"/>
      <c r="ALU152" s="69"/>
      <c r="ALV152" s="69"/>
      <c r="ALW152" s="69"/>
      <c r="ALX152" s="69"/>
      <c r="ALY152" s="69"/>
      <c r="ALZ152" s="69"/>
      <c r="AMA152" s="69"/>
      <c r="AMB152" s="69"/>
      <c r="AMC152" s="69"/>
      <c r="AMD152" s="69"/>
      <c r="AME152" s="69"/>
      <c r="AMF152" s="69"/>
      <c r="AMG152" s="69"/>
      <c r="AMH152" s="69"/>
      <c r="AMI152" s="69"/>
      <c r="AMJ152" s="69"/>
      <c r="AMK152" s="69"/>
    </row>
    <row r="153" spans="1:1025">
      <c r="A153" s="126">
        <v>6</v>
      </c>
      <c r="B153" s="123" t="s">
        <v>60</v>
      </c>
      <c r="C153" s="123" t="s">
        <v>36</v>
      </c>
      <c r="D153" s="127">
        <v>2010</v>
      </c>
      <c r="E153" s="128">
        <v>27</v>
      </c>
      <c r="F153" s="128"/>
      <c r="G153" s="128"/>
      <c r="H153" s="128">
        <v>20</v>
      </c>
      <c r="I153" s="128"/>
      <c r="J153" s="128">
        <v>21</v>
      </c>
      <c r="K153" s="129"/>
      <c r="L153" s="128">
        <f>COUNTIF(E153:K153,"&gt;=1")</f>
        <v>3</v>
      </c>
      <c r="M153" s="128">
        <f>IF(L153&gt;=5,MIN(E153:K153),"0")+IF(L153&gt;=6,SMALL(E153:K153,2),"0")+IF(L153&gt;=7,SMALL(E153:K153,3),"0")</f>
        <v>0</v>
      </c>
      <c r="N153" s="128">
        <f>SUM(E153:K153)-M153</f>
        <v>68</v>
      </c>
      <c r="O153" s="128"/>
      <c r="P153" s="131">
        <f>N153+O153</f>
        <v>68</v>
      </c>
    </row>
    <row r="154" spans="1:1025" customFormat="1">
      <c r="A154" s="106">
        <v>7</v>
      </c>
      <c r="B154" s="97" t="s">
        <v>185</v>
      </c>
      <c r="C154" s="97" t="s">
        <v>36</v>
      </c>
      <c r="D154" s="98">
        <v>2010</v>
      </c>
      <c r="E154" s="107"/>
      <c r="F154" s="107"/>
      <c r="G154" s="107">
        <v>21</v>
      </c>
      <c r="H154" s="107">
        <v>13</v>
      </c>
      <c r="I154" s="107"/>
      <c r="J154" s="107">
        <v>11</v>
      </c>
      <c r="K154" s="105"/>
      <c r="L154" s="107">
        <f t="shared" ref="L154" si="147">COUNTIF(E154:K154,"&gt;=1")</f>
        <v>3</v>
      </c>
      <c r="M154" s="107">
        <f t="shared" ref="M154" si="148">IF(L154&gt;=5,MIN(E154:K154),"0")+IF(L154&gt;=6,SMALL(E154:K154,2),"0")+IF(L154&gt;=7,SMALL(E154:K154,3),"0")</f>
        <v>0</v>
      </c>
      <c r="N154" s="107">
        <f t="shared" ref="N154" si="149">SUM(E154:K154)-M154</f>
        <v>45</v>
      </c>
      <c r="O154" s="107"/>
      <c r="P154" s="108">
        <f t="shared" ref="P154" si="150">N154+O154</f>
        <v>45</v>
      </c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69"/>
      <c r="BV154" s="69"/>
      <c r="BW154" s="69"/>
      <c r="BX154" s="69"/>
      <c r="BY154" s="69"/>
      <c r="BZ154" s="69"/>
      <c r="CA154" s="69"/>
      <c r="CB154" s="69"/>
      <c r="CC154" s="69"/>
      <c r="CD154" s="69"/>
      <c r="CE154" s="69"/>
      <c r="CF154" s="69"/>
      <c r="CG154" s="69"/>
      <c r="CH154" s="69"/>
      <c r="CI154" s="69"/>
      <c r="CJ154" s="69"/>
      <c r="CK154" s="69"/>
      <c r="CL154" s="69"/>
      <c r="CM154" s="69"/>
      <c r="CN154" s="69"/>
      <c r="CO154" s="69"/>
      <c r="CP154" s="69"/>
      <c r="CQ154" s="69"/>
      <c r="CR154" s="69"/>
      <c r="CS154" s="69"/>
      <c r="CT154" s="69"/>
      <c r="CU154" s="69"/>
      <c r="CV154" s="69"/>
      <c r="CW154" s="69"/>
      <c r="CX154" s="69"/>
      <c r="CY154" s="69"/>
      <c r="CZ154" s="69"/>
      <c r="DA154" s="69"/>
      <c r="DB154" s="69"/>
      <c r="DC154" s="69"/>
      <c r="DD154" s="69"/>
      <c r="DE154" s="69"/>
      <c r="DF154" s="69"/>
      <c r="DG154" s="69"/>
      <c r="DH154" s="69"/>
      <c r="DI154" s="69"/>
      <c r="DJ154" s="69"/>
      <c r="DK154" s="69"/>
      <c r="DL154" s="69"/>
      <c r="DM154" s="69"/>
      <c r="DN154" s="69"/>
      <c r="DO154" s="69"/>
      <c r="DP154" s="69"/>
      <c r="DQ154" s="69"/>
      <c r="DR154" s="69"/>
      <c r="DS154" s="69"/>
      <c r="DT154" s="69"/>
      <c r="DU154" s="69"/>
      <c r="DV154" s="69"/>
      <c r="DW154" s="69"/>
      <c r="DX154" s="69"/>
      <c r="DY154" s="69"/>
      <c r="DZ154" s="69"/>
      <c r="EA154" s="69"/>
      <c r="EB154" s="69"/>
      <c r="EC154" s="69"/>
      <c r="ED154" s="69"/>
      <c r="EE154" s="69"/>
      <c r="EF154" s="69"/>
      <c r="EG154" s="69"/>
      <c r="EH154" s="69"/>
      <c r="EI154" s="69"/>
      <c r="EJ154" s="69"/>
      <c r="EK154" s="69"/>
      <c r="EL154" s="69"/>
      <c r="EM154" s="69"/>
      <c r="EN154" s="69"/>
      <c r="EO154" s="69"/>
      <c r="EP154" s="69"/>
      <c r="EQ154" s="69"/>
      <c r="ER154" s="69"/>
      <c r="ES154" s="69"/>
      <c r="ET154" s="69"/>
      <c r="EU154" s="69"/>
      <c r="EV154" s="69"/>
      <c r="EW154" s="69"/>
      <c r="EX154" s="69"/>
      <c r="EY154" s="69"/>
      <c r="EZ154" s="69"/>
      <c r="FA154" s="69"/>
      <c r="FB154" s="69"/>
      <c r="FC154" s="69"/>
      <c r="FD154" s="69"/>
      <c r="FE154" s="69"/>
      <c r="FF154" s="69"/>
      <c r="FG154" s="69"/>
      <c r="FH154" s="69"/>
      <c r="FI154" s="69"/>
      <c r="FJ154" s="69"/>
      <c r="FK154" s="69"/>
      <c r="FL154" s="69"/>
      <c r="FM154" s="69"/>
      <c r="FN154" s="69"/>
      <c r="FO154" s="69"/>
      <c r="FP154" s="69"/>
      <c r="FQ154" s="69"/>
      <c r="FR154" s="69"/>
      <c r="FS154" s="69"/>
      <c r="FT154" s="69"/>
      <c r="FU154" s="69"/>
      <c r="FV154" s="69"/>
      <c r="FW154" s="69"/>
      <c r="FX154" s="69"/>
      <c r="FY154" s="69"/>
      <c r="FZ154" s="69"/>
      <c r="GA154" s="69"/>
      <c r="GB154" s="69"/>
      <c r="GC154" s="69"/>
      <c r="GD154" s="69"/>
      <c r="GE154" s="69"/>
      <c r="GF154" s="69"/>
      <c r="GG154" s="69"/>
      <c r="GH154" s="69"/>
      <c r="GI154" s="69"/>
      <c r="GJ154" s="69"/>
      <c r="GK154" s="69"/>
      <c r="GL154" s="69"/>
      <c r="GM154" s="69"/>
      <c r="GN154" s="69"/>
      <c r="GO154" s="69"/>
      <c r="GP154" s="69"/>
      <c r="GQ154" s="69"/>
      <c r="GR154" s="69"/>
      <c r="GS154" s="69"/>
      <c r="GT154" s="69"/>
      <c r="GU154" s="69"/>
      <c r="GV154" s="69"/>
      <c r="GW154" s="69"/>
      <c r="GX154" s="69"/>
      <c r="GY154" s="69"/>
      <c r="GZ154" s="69"/>
      <c r="HA154" s="69"/>
      <c r="HB154" s="69"/>
      <c r="HC154" s="69"/>
      <c r="HD154" s="69"/>
      <c r="HE154" s="69"/>
      <c r="HF154" s="69"/>
      <c r="HG154" s="69"/>
      <c r="HH154" s="69"/>
      <c r="HI154" s="69"/>
      <c r="HJ154" s="69"/>
      <c r="HK154" s="69"/>
      <c r="HL154" s="69"/>
      <c r="HM154" s="69"/>
      <c r="HN154" s="69"/>
      <c r="HO154" s="69"/>
      <c r="HP154" s="69"/>
      <c r="HQ154" s="69"/>
      <c r="HR154" s="69"/>
      <c r="HS154" s="69"/>
      <c r="HT154" s="69"/>
      <c r="HU154" s="69"/>
      <c r="HV154" s="69"/>
      <c r="HW154" s="69"/>
      <c r="HX154" s="69"/>
      <c r="HY154" s="69"/>
      <c r="HZ154" s="69"/>
      <c r="IA154" s="69"/>
      <c r="IB154" s="69"/>
      <c r="IC154" s="69"/>
      <c r="ID154" s="69"/>
      <c r="IE154" s="69"/>
      <c r="IF154" s="69"/>
      <c r="IG154" s="69"/>
      <c r="IH154" s="69"/>
      <c r="II154" s="69"/>
      <c r="IJ154" s="69"/>
      <c r="IK154" s="69"/>
      <c r="IL154" s="69"/>
      <c r="IM154" s="69"/>
      <c r="IN154" s="69"/>
      <c r="IO154" s="69"/>
      <c r="IP154" s="69"/>
      <c r="IQ154" s="69"/>
      <c r="IR154" s="69"/>
      <c r="IS154" s="69"/>
      <c r="IT154" s="69"/>
      <c r="IU154" s="69"/>
      <c r="IV154" s="69"/>
      <c r="IW154" s="69"/>
      <c r="IX154" s="69"/>
      <c r="IY154" s="69"/>
      <c r="IZ154" s="69"/>
      <c r="JA154" s="69"/>
      <c r="JB154" s="69"/>
      <c r="JC154" s="69"/>
      <c r="JD154" s="69"/>
      <c r="JE154" s="69"/>
      <c r="JF154" s="69"/>
      <c r="JG154" s="69"/>
      <c r="JH154" s="69"/>
      <c r="JI154" s="69"/>
      <c r="JJ154" s="69"/>
      <c r="JK154" s="69"/>
      <c r="JL154" s="69"/>
      <c r="JM154" s="69"/>
      <c r="JN154" s="69"/>
      <c r="JO154" s="69"/>
      <c r="JP154" s="69"/>
      <c r="JQ154" s="69"/>
      <c r="JR154" s="69"/>
      <c r="JS154" s="69"/>
      <c r="JT154" s="69"/>
      <c r="JU154" s="69"/>
      <c r="JV154" s="69"/>
      <c r="JW154" s="69"/>
      <c r="JX154" s="69"/>
      <c r="JY154" s="69"/>
      <c r="JZ154" s="69"/>
      <c r="KA154" s="69"/>
      <c r="KB154" s="69"/>
      <c r="KC154" s="69"/>
      <c r="KD154" s="69"/>
      <c r="KE154" s="69"/>
      <c r="KF154" s="69"/>
      <c r="KG154" s="69"/>
      <c r="KH154" s="69"/>
      <c r="KI154" s="69"/>
      <c r="KJ154" s="69"/>
      <c r="KK154" s="69"/>
      <c r="KL154" s="69"/>
      <c r="KM154" s="69"/>
      <c r="KN154" s="69"/>
      <c r="KO154" s="69"/>
      <c r="KP154" s="69"/>
      <c r="KQ154" s="69"/>
      <c r="KR154" s="69"/>
      <c r="KS154" s="69"/>
      <c r="KT154" s="69"/>
      <c r="KU154" s="69"/>
      <c r="KV154" s="69"/>
      <c r="KW154" s="69"/>
      <c r="KX154" s="69"/>
      <c r="KY154" s="69"/>
      <c r="KZ154" s="69"/>
      <c r="LA154" s="69"/>
      <c r="LB154" s="69"/>
      <c r="LC154" s="69"/>
      <c r="LD154" s="69"/>
      <c r="LE154" s="69"/>
      <c r="LF154" s="69"/>
      <c r="LG154" s="69"/>
      <c r="LH154" s="69"/>
      <c r="LI154" s="69"/>
      <c r="LJ154" s="69"/>
      <c r="LK154" s="69"/>
      <c r="LL154" s="69"/>
      <c r="LM154" s="69"/>
      <c r="LN154" s="69"/>
      <c r="LO154" s="69"/>
      <c r="LP154" s="69"/>
      <c r="LQ154" s="69"/>
      <c r="LR154" s="69"/>
      <c r="LS154" s="69"/>
      <c r="LT154" s="69"/>
      <c r="LU154" s="69"/>
      <c r="LV154" s="69"/>
      <c r="LW154" s="69"/>
      <c r="LX154" s="69"/>
      <c r="LY154" s="69"/>
      <c r="LZ154" s="69"/>
      <c r="MA154" s="69"/>
      <c r="MB154" s="69"/>
      <c r="MC154" s="69"/>
      <c r="MD154" s="69"/>
      <c r="ME154" s="69"/>
      <c r="MF154" s="69"/>
      <c r="MG154" s="69"/>
      <c r="MH154" s="69"/>
      <c r="MI154" s="69"/>
      <c r="MJ154" s="69"/>
      <c r="MK154" s="69"/>
      <c r="ML154" s="69"/>
      <c r="MM154" s="69"/>
      <c r="MN154" s="69"/>
      <c r="MO154" s="69"/>
      <c r="MP154" s="69"/>
      <c r="MQ154" s="69"/>
      <c r="MR154" s="69"/>
      <c r="MS154" s="69"/>
      <c r="MT154" s="69"/>
      <c r="MU154" s="69"/>
      <c r="MV154" s="69"/>
      <c r="MW154" s="69"/>
      <c r="MX154" s="69"/>
      <c r="MY154" s="69"/>
      <c r="MZ154" s="69"/>
      <c r="NA154" s="69"/>
      <c r="NB154" s="69"/>
      <c r="NC154" s="69"/>
      <c r="ND154" s="69"/>
      <c r="NE154" s="69"/>
      <c r="NF154" s="69"/>
      <c r="NG154" s="69"/>
      <c r="NH154" s="69"/>
      <c r="NI154" s="69"/>
      <c r="NJ154" s="69"/>
      <c r="NK154" s="69"/>
      <c r="NL154" s="69"/>
      <c r="NM154" s="69"/>
      <c r="NN154" s="69"/>
      <c r="NO154" s="69"/>
      <c r="NP154" s="69"/>
      <c r="NQ154" s="69"/>
      <c r="NR154" s="69"/>
      <c r="NS154" s="69"/>
      <c r="NT154" s="69"/>
      <c r="NU154" s="69"/>
      <c r="NV154" s="69"/>
      <c r="NW154" s="69"/>
      <c r="NX154" s="69"/>
      <c r="NY154" s="69"/>
      <c r="NZ154" s="69"/>
      <c r="OA154" s="69"/>
      <c r="OB154" s="69"/>
      <c r="OC154" s="69"/>
      <c r="OD154" s="69"/>
      <c r="OE154" s="69"/>
      <c r="OF154" s="69"/>
      <c r="OG154" s="69"/>
      <c r="OH154" s="69"/>
      <c r="OI154" s="69"/>
      <c r="OJ154" s="69"/>
      <c r="OK154" s="69"/>
      <c r="OL154" s="69"/>
      <c r="OM154" s="69"/>
      <c r="ON154" s="69"/>
      <c r="OO154" s="69"/>
      <c r="OP154" s="69"/>
      <c r="OQ154" s="69"/>
      <c r="OR154" s="69"/>
      <c r="OS154" s="69"/>
      <c r="OT154" s="69"/>
      <c r="OU154" s="69"/>
      <c r="OV154" s="69"/>
      <c r="OW154" s="69"/>
      <c r="OX154" s="69"/>
      <c r="OY154" s="69"/>
      <c r="OZ154" s="69"/>
      <c r="PA154" s="69"/>
      <c r="PB154" s="69"/>
      <c r="PC154" s="69"/>
      <c r="PD154" s="69"/>
      <c r="PE154" s="69"/>
      <c r="PF154" s="69"/>
      <c r="PG154" s="69"/>
      <c r="PH154" s="69"/>
      <c r="PI154" s="69"/>
      <c r="PJ154" s="69"/>
      <c r="PK154" s="69"/>
      <c r="PL154" s="69"/>
      <c r="PM154" s="69"/>
      <c r="PN154" s="69"/>
      <c r="PO154" s="69"/>
      <c r="PP154" s="69"/>
      <c r="PQ154" s="69"/>
      <c r="PR154" s="69"/>
      <c r="PS154" s="69"/>
      <c r="PT154" s="69"/>
      <c r="PU154" s="69"/>
      <c r="PV154" s="69"/>
      <c r="PW154" s="69"/>
      <c r="PX154" s="69"/>
      <c r="PY154" s="69"/>
      <c r="PZ154" s="69"/>
      <c r="QA154" s="69"/>
      <c r="QB154" s="69"/>
      <c r="QC154" s="69"/>
      <c r="QD154" s="69"/>
      <c r="QE154" s="69"/>
      <c r="QF154" s="69"/>
      <c r="QG154" s="69"/>
      <c r="QH154" s="69"/>
      <c r="QI154" s="69"/>
      <c r="QJ154" s="69"/>
      <c r="QK154" s="69"/>
      <c r="QL154" s="69"/>
      <c r="QM154" s="69"/>
      <c r="QN154" s="69"/>
      <c r="QO154" s="69"/>
      <c r="QP154" s="69"/>
      <c r="QQ154" s="69"/>
      <c r="QR154" s="69"/>
      <c r="QS154" s="69"/>
      <c r="QT154" s="69"/>
      <c r="QU154" s="69"/>
      <c r="QV154" s="69"/>
      <c r="QW154" s="69"/>
      <c r="QX154" s="69"/>
      <c r="QY154" s="69"/>
      <c r="QZ154" s="69"/>
      <c r="RA154" s="69"/>
      <c r="RB154" s="69"/>
      <c r="RC154" s="69"/>
      <c r="RD154" s="69"/>
      <c r="RE154" s="69"/>
      <c r="RF154" s="69"/>
      <c r="RG154" s="69"/>
      <c r="RH154" s="69"/>
      <c r="RI154" s="69"/>
      <c r="RJ154" s="69"/>
      <c r="RK154" s="69"/>
      <c r="RL154" s="69"/>
      <c r="RM154" s="69"/>
      <c r="RN154" s="69"/>
      <c r="RO154" s="69"/>
      <c r="RP154" s="69"/>
      <c r="RQ154" s="69"/>
      <c r="RR154" s="69"/>
      <c r="RS154" s="69"/>
      <c r="RT154" s="69"/>
      <c r="RU154" s="69"/>
      <c r="RV154" s="69"/>
      <c r="RW154" s="69"/>
      <c r="RX154" s="69"/>
      <c r="RY154" s="69"/>
      <c r="RZ154" s="69"/>
      <c r="SA154" s="69"/>
      <c r="SB154" s="69"/>
      <c r="SC154" s="69"/>
      <c r="SD154" s="69"/>
      <c r="SE154" s="69"/>
      <c r="SF154" s="69"/>
      <c r="SG154" s="69"/>
      <c r="SH154" s="69"/>
      <c r="SI154" s="69"/>
      <c r="SJ154" s="69"/>
      <c r="SK154" s="69"/>
      <c r="SL154" s="69"/>
      <c r="SM154" s="69"/>
      <c r="SN154" s="69"/>
      <c r="SO154" s="69"/>
      <c r="SP154" s="69"/>
      <c r="SQ154" s="69"/>
      <c r="SR154" s="69"/>
      <c r="SS154" s="69"/>
      <c r="ST154" s="69"/>
      <c r="SU154" s="69"/>
      <c r="SV154" s="69"/>
      <c r="SW154" s="69"/>
      <c r="SX154" s="69"/>
      <c r="SY154" s="69"/>
      <c r="SZ154" s="69"/>
      <c r="TA154" s="69"/>
      <c r="TB154" s="69"/>
      <c r="TC154" s="69"/>
      <c r="TD154" s="69"/>
      <c r="TE154" s="69"/>
      <c r="TF154" s="69"/>
      <c r="TG154" s="69"/>
      <c r="TH154" s="69"/>
      <c r="TI154" s="69"/>
      <c r="TJ154" s="69"/>
      <c r="TK154" s="69"/>
      <c r="TL154" s="69"/>
      <c r="TM154" s="69"/>
      <c r="TN154" s="69"/>
      <c r="TO154" s="69"/>
      <c r="TP154" s="69"/>
      <c r="TQ154" s="69"/>
      <c r="TR154" s="69"/>
      <c r="TS154" s="69"/>
      <c r="TT154" s="69"/>
      <c r="TU154" s="69"/>
      <c r="TV154" s="69"/>
      <c r="TW154" s="69"/>
      <c r="TX154" s="69"/>
      <c r="TY154" s="69"/>
      <c r="TZ154" s="69"/>
      <c r="UA154" s="69"/>
      <c r="UB154" s="69"/>
      <c r="UC154" s="69"/>
      <c r="UD154" s="69"/>
      <c r="UE154" s="69"/>
      <c r="UF154" s="69"/>
      <c r="UG154" s="69"/>
      <c r="UH154" s="69"/>
      <c r="UI154" s="69"/>
      <c r="UJ154" s="69"/>
      <c r="UK154" s="69"/>
      <c r="UL154" s="69"/>
      <c r="UM154" s="69"/>
      <c r="UN154" s="69"/>
      <c r="UO154" s="69"/>
      <c r="UP154" s="69"/>
      <c r="UQ154" s="69"/>
      <c r="UR154" s="69"/>
      <c r="US154" s="69"/>
      <c r="UT154" s="69"/>
      <c r="UU154" s="69"/>
      <c r="UV154" s="69"/>
      <c r="UW154" s="69"/>
      <c r="UX154" s="69"/>
      <c r="UY154" s="69"/>
      <c r="UZ154" s="69"/>
      <c r="VA154" s="69"/>
      <c r="VB154" s="69"/>
      <c r="VC154" s="69"/>
      <c r="VD154" s="69"/>
      <c r="VE154" s="69"/>
      <c r="VF154" s="69"/>
      <c r="VG154" s="69"/>
      <c r="VH154" s="69"/>
      <c r="VI154" s="69"/>
      <c r="VJ154" s="69"/>
      <c r="VK154" s="69"/>
      <c r="VL154" s="69"/>
      <c r="VM154" s="69"/>
      <c r="VN154" s="69"/>
      <c r="VO154" s="69"/>
      <c r="VP154" s="69"/>
      <c r="VQ154" s="69"/>
      <c r="VR154" s="69"/>
      <c r="VS154" s="69"/>
      <c r="VT154" s="69"/>
      <c r="VU154" s="69"/>
      <c r="VV154" s="69"/>
      <c r="VW154" s="69"/>
      <c r="VX154" s="69"/>
      <c r="VY154" s="69"/>
      <c r="VZ154" s="69"/>
      <c r="WA154" s="69"/>
      <c r="WB154" s="69"/>
      <c r="WC154" s="69"/>
      <c r="WD154" s="69"/>
      <c r="WE154" s="69"/>
      <c r="WF154" s="69"/>
      <c r="WG154" s="69"/>
      <c r="WH154" s="69"/>
      <c r="WI154" s="69"/>
      <c r="WJ154" s="69"/>
      <c r="WK154" s="69"/>
      <c r="WL154" s="69"/>
      <c r="WM154" s="69"/>
      <c r="WN154" s="69"/>
      <c r="WO154" s="69"/>
      <c r="WP154" s="69"/>
      <c r="WQ154" s="69"/>
      <c r="WR154" s="69"/>
      <c r="WS154" s="69"/>
      <c r="WT154" s="69"/>
      <c r="WU154" s="69"/>
      <c r="WV154" s="69"/>
      <c r="WW154" s="69"/>
      <c r="WX154" s="69"/>
      <c r="WY154" s="69"/>
      <c r="WZ154" s="69"/>
      <c r="XA154" s="69"/>
      <c r="XB154" s="69"/>
      <c r="XC154" s="69"/>
      <c r="XD154" s="69"/>
      <c r="XE154" s="69"/>
      <c r="XF154" s="69"/>
      <c r="XG154" s="69"/>
      <c r="XH154" s="69"/>
      <c r="XI154" s="69"/>
      <c r="XJ154" s="69"/>
      <c r="XK154" s="69"/>
      <c r="XL154" s="69"/>
      <c r="XM154" s="69"/>
      <c r="XN154" s="69"/>
      <c r="XO154" s="69"/>
      <c r="XP154" s="69"/>
      <c r="XQ154" s="69"/>
      <c r="XR154" s="69"/>
      <c r="XS154" s="69"/>
      <c r="XT154" s="69"/>
      <c r="XU154" s="69"/>
      <c r="XV154" s="69"/>
      <c r="XW154" s="69"/>
      <c r="XX154" s="69"/>
      <c r="XY154" s="69"/>
      <c r="XZ154" s="69"/>
      <c r="YA154" s="69"/>
      <c r="YB154" s="69"/>
      <c r="YC154" s="69"/>
      <c r="YD154" s="69"/>
      <c r="YE154" s="69"/>
      <c r="YF154" s="69"/>
      <c r="YG154" s="69"/>
      <c r="YH154" s="69"/>
      <c r="YI154" s="69"/>
      <c r="YJ154" s="69"/>
      <c r="YK154" s="69"/>
      <c r="YL154" s="69"/>
      <c r="YM154" s="69"/>
      <c r="YN154" s="69"/>
      <c r="YO154" s="69"/>
      <c r="YP154" s="69"/>
      <c r="YQ154" s="69"/>
      <c r="YR154" s="69"/>
      <c r="YS154" s="69"/>
      <c r="YT154" s="69"/>
      <c r="YU154" s="69"/>
      <c r="YV154" s="69"/>
      <c r="YW154" s="69"/>
      <c r="YX154" s="69"/>
      <c r="YY154" s="69"/>
      <c r="YZ154" s="69"/>
      <c r="ZA154" s="69"/>
      <c r="ZB154" s="69"/>
      <c r="ZC154" s="69"/>
      <c r="ZD154" s="69"/>
      <c r="ZE154" s="69"/>
      <c r="ZF154" s="69"/>
      <c r="ZG154" s="69"/>
      <c r="ZH154" s="69"/>
      <c r="ZI154" s="69"/>
      <c r="ZJ154" s="69"/>
      <c r="ZK154" s="69"/>
      <c r="ZL154" s="69"/>
      <c r="ZM154" s="69"/>
      <c r="ZN154" s="69"/>
      <c r="ZO154" s="69"/>
      <c r="ZP154" s="69"/>
      <c r="ZQ154" s="69"/>
      <c r="ZR154" s="69"/>
      <c r="ZS154" s="69"/>
      <c r="ZT154" s="69"/>
      <c r="ZU154" s="69"/>
      <c r="ZV154" s="69"/>
      <c r="ZW154" s="69"/>
      <c r="ZX154" s="69"/>
      <c r="ZY154" s="69"/>
      <c r="ZZ154" s="69"/>
      <c r="AAA154" s="69"/>
      <c r="AAB154" s="69"/>
      <c r="AAC154" s="69"/>
      <c r="AAD154" s="69"/>
      <c r="AAE154" s="69"/>
      <c r="AAF154" s="69"/>
      <c r="AAG154" s="69"/>
      <c r="AAH154" s="69"/>
      <c r="AAI154" s="69"/>
      <c r="AAJ154" s="69"/>
      <c r="AAK154" s="69"/>
      <c r="AAL154" s="69"/>
      <c r="AAM154" s="69"/>
      <c r="AAN154" s="69"/>
      <c r="AAO154" s="69"/>
      <c r="AAP154" s="69"/>
      <c r="AAQ154" s="69"/>
      <c r="AAR154" s="69"/>
      <c r="AAS154" s="69"/>
      <c r="AAT154" s="69"/>
      <c r="AAU154" s="69"/>
      <c r="AAV154" s="69"/>
      <c r="AAW154" s="69"/>
      <c r="AAX154" s="69"/>
      <c r="AAY154" s="69"/>
      <c r="AAZ154" s="69"/>
      <c r="ABA154" s="69"/>
      <c r="ABB154" s="69"/>
      <c r="ABC154" s="69"/>
      <c r="ABD154" s="69"/>
      <c r="ABE154" s="69"/>
      <c r="ABF154" s="69"/>
      <c r="ABG154" s="69"/>
      <c r="ABH154" s="69"/>
      <c r="ABI154" s="69"/>
      <c r="ABJ154" s="69"/>
      <c r="ABK154" s="69"/>
      <c r="ABL154" s="69"/>
      <c r="ABM154" s="69"/>
      <c r="ABN154" s="69"/>
      <c r="ABO154" s="69"/>
      <c r="ABP154" s="69"/>
      <c r="ABQ154" s="69"/>
      <c r="ABR154" s="69"/>
      <c r="ABS154" s="69"/>
      <c r="ABT154" s="69"/>
      <c r="ABU154" s="69"/>
      <c r="ABV154" s="69"/>
      <c r="ABW154" s="69"/>
      <c r="ABX154" s="69"/>
      <c r="ABY154" s="69"/>
      <c r="ABZ154" s="69"/>
      <c r="ACA154" s="69"/>
      <c r="ACB154" s="69"/>
      <c r="ACC154" s="69"/>
      <c r="ACD154" s="69"/>
      <c r="ACE154" s="69"/>
      <c r="ACF154" s="69"/>
      <c r="ACG154" s="69"/>
      <c r="ACH154" s="69"/>
      <c r="ACI154" s="69"/>
      <c r="ACJ154" s="69"/>
      <c r="ACK154" s="69"/>
      <c r="ACL154" s="69"/>
      <c r="ACM154" s="69"/>
      <c r="ACN154" s="69"/>
      <c r="ACO154" s="69"/>
      <c r="ACP154" s="69"/>
      <c r="ACQ154" s="69"/>
      <c r="ACR154" s="69"/>
      <c r="ACS154" s="69"/>
      <c r="ACT154" s="69"/>
      <c r="ACU154" s="69"/>
      <c r="ACV154" s="69"/>
      <c r="ACW154" s="69"/>
      <c r="ACX154" s="69"/>
      <c r="ACY154" s="69"/>
      <c r="ACZ154" s="69"/>
      <c r="ADA154" s="69"/>
      <c r="ADB154" s="69"/>
      <c r="ADC154" s="69"/>
      <c r="ADD154" s="69"/>
      <c r="ADE154" s="69"/>
      <c r="ADF154" s="69"/>
      <c r="ADG154" s="69"/>
      <c r="ADH154" s="69"/>
      <c r="ADI154" s="69"/>
      <c r="ADJ154" s="69"/>
      <c r="ADK154" s="69"/>
      <c r="ADL154" s="69"/>
      <c r="ADM154" s="69"/>
      <c r="ADN154" s="69"/>
      <c r="ADO154" s="69"/>
      <c r="ADP154" s="69"/>
      <c r="ADQ154" s="69"/>
      <c r="ADR154" s="69"/>
      <c r="ADS154" s="69"/>
      <c r="ADT154" s="69"/>
      <c r="ADU154" s="69"/>
      <c r="ADV154" s="69"/>
      <c r="ADW154" s="69"/>
      <c r="ADX154" s="69"/>
      <c r="ADY154" s="69"/>
      <c r="ADZ154" s="69"/>
      <c r="AEA154" s="69"/>
      <c r="AEB154" s="69"/>
      <c r="AEC154" s="69"/>
      <c r="AED154" s="69"/>
      <c r="AEE154" s="69"/>
      <c r="AEF154" s="69"/>
      <c r="AEG154" s="69"/>
      <c r="AEH154" s="69"/>
      <c r="AEI154" s="69"/>
      <c r="AEJ154" s="69"/>
      <c r="AEK154" s="69"/>
      <c r="AEL154" s="69"/>
      <c r="AEM154" s="69"/>
      <c r="AEN154" s="69"/>
      <c r="AEO154" s="69"/>
      <c r="AEP154" s="69"/>
      <c r="AEQ154" s="69"/>
      <c r="AER154" s="69"/>
      <c r="AES154" s="69"/>
      <c r="AET154" s="69"/>
      <c r="AEU154" s="69"/>
      <c r="AEV154" s="69"/>
      <c r="AEW154" s="69"/>
      <c r="AEX154" s="69"/>
      <c r="AEY154" s="69"/>
      <c r="AEZ154" s="69"/>
      <c r="AFA154" s="69"/>
      <c r="AFB154" s="69"/>
      <c r="AFC154" s="69"/>
      <c r="AFD154" s="69"/>
      <c r="AFE154" s="69"/>
      <c r="AFF154" s="69"/>
      <c r="AFG154" s="69"/>
      <c r="AFH154" s="69"/>
      <c r="AFI154" s="69"/>
      <c r="AFJ154" s="69"/>
      <c r="AFK154" s="69"/>
      <c r="AFL154" s="69"/>
      <c r="AFM154" s="69"/>
      <c r="AFN154" s="69"/>
      <c r="AFO154" s="69"/>
      <c r="AFP154" s="69"/>
      <c r="AFQ154" s="69"/>
      <c r="AFR154" s="69"/>
      <c r="AFS154" s="69"/>
      <c r="AFT154" s="69"/>
      <c r="AFU154" s="69"/>
      <c r="AFV154" s="69"/>
      <c r="AFW154" s="69"/>
      <c r="AFX154" s="69"/>
      <c r="AFY154" s="69"/>
      <c r="AFZ154" s="69"/>
      <c r="AGA154" s="69"/>
      <c r="AGB154" s="69"/>
      <c r="AGC154" s="69"/>
      <c r="AGD154" s="69"/>
      <c r="AGE154" s="69"/>
      <c r="AGF154" s="69"/>
      <c r="AGG154" s="69"/>
      <c r="AGH154" s="69"/>
      <c r="AGI154" s="69"/>
      <c r="AGJ154" s="69"/>
      <c r="AGK154" s="69"/>
      <c r="AGL154" s="69"/>
      <c r="AGM154" s="69"/>
      <c r="AGN154" s="69"/>
      <c r="AGO154" s="69"/>
      <c r="AGP154" s="69"/>
      <c r="AGQ154" s="69"/>
      <c r="AGR154" s="69"/>
      <c r="AGS154" s="69"/>
      <c r="AGT154" s="69"/>
      <c r="AGU154" s="69"/>
      <c r="AGV154" s="69"/>
      <c r="AGW154" s="69"/>
      <c r="AGX154" s="69"/>
      <c r="AGY154" s="69"/>
      <c r="AGZ154" s="69"/>
      <c r="AHA154" s="69"/>
      <c r="AHB154" s="69"/>
      <c r="AHC154" s="69"/>
      <c r="AHD154" s="69"/>
      <c r="AHE154" s="69"/>
      <c r="AHF154" s="69"/>
      <c r="AHG154" s="69"/>
      <c r="AHH154" s="69"/>
      <c r="AHI154" s="69"/>
      <c r="AHJ154" s="69"/>
      <c r="AHK154" s="69"/>
      <c r="AHL154" s="69"/>
      <c r="AHM154" s="69"/>
      <c r="AHN154" s="69"/>
      <c r="AHO154" s="69"/>
      <c r="AHP154" s="69"/>
      <c r="AHQ154" s="69"/>
      <c r="AHR154" s="69"/>
      <c r="AHS154" s="69"/>
      <c r="AHT154" s="69"/>
      <c r="AHU154" s="69"/>
      <c r="AHV154" s="69"/>
      <c r="AHW154" s="69"/>
      <c r="AHX154" s="69"/>
      <c r="AHY154" s="69"/>
      <c r="AHZ154" s="69"/>
      <c r="AIA154" s="69"/>
      <c r="AIB154" s="69"/>
      <c r="AIC154" s="69"/>
      <c r="AID154" s="69"/>
      <c r="AIE154" s="69"/>
      <c r="AIF154" s="69"/>
      <c r="AIG154" s="69"/>
      <c r="AIH154" s="69"/>
      <c r="AII154" s="69"/>
      <c r="AIJ154" s="69"/>
      <c r="AIK154" s="69"/>
      <c r="AIL154" s="69"/>
      <c r="AIM154" s="69"/>
      <c r="AIN154" s="69"/>
      <c r="AIO154" s="69"/>
      <c r="AIP154" s="69"/>
      <c r="AIQ154" s="69"/>
      <c r="AIR154" s="69"/>
      <c r="AIS154" s="69"/>
      <c r="AIT154" s="69"/>
      <c r="AIU154" s="69"/>
      <c r="AIV154" s="69"/>
      <c r="AIW154" s="69"/>
      <c r="AIX154" s="69"/>
      <c r="AIY154" s="69"/>
      <c r="AIZ154" s="69"/>
      <c r="AJA154" s="69"/>
      <c r="AJB154" s="69"/>
      <c r="AJC154" s="69"/>
      <c r="AJD154" s="69"/>
      <c r="AJE154" s="69"/>
      <c r="AJF154" s="69"/>
      <c r="AJG154" s="69"/>
      <c r="AJH154" s="69"/>
      <c r="AJI154" s="69"/>
      <c r="AJJ154" s="69"/>
      <c r="AJK154" s="69"/>
      <c r="AJL154" s="69"/>
      <c r="AJM154" s="69"/>
      <c r="AJN154" s="69"/>
      <c r="AJO154" s="69"/>
      <c r="AJP154" s="69"/>
      <c r="AJQ154" s="69"/>
      <c r="AJR154" s="69"/>
      <c r="AJS154" s="69"/>
      <c r="AJT154" s="69"/>
      <c r="AJU154" s="69"/>
      <c r="AJV154" s="69"/>
      <c r="AJW154" s="69"/>
      <c r="AJX154" s="69"/>
      <c r="AJY154" s="69"/>
      <c r="AJZ154" s="69"/>
      <c r="AKA154" s="69"/>
      <c r="AKB154" s="69"/>
      <c r="AKC154" s="69"/>
      <c r="AKD154" s="69"/>
      <c r="AKE154" s="69"/>
      <c r="AKF154" s="69"/>
      <c r="AKG154" s="69"/>
      <c r="AKH154" s="69"/>
      <c r="AKI154" s="69"/>
      <c r="AKJ154" s="69"/>
      <c r="AKK154" s="69"/>
      <c r="AKL154" s="69"/>
      <c r="AKM154" s="69"/>
      <c r="AKN154" s="69"/>
      <c r="AKO154" s="69"/>
      <c r="AKP154" s="69"/>
      <c r="AKQ154" s="69"/>
      <c r="AKR154" s="69"/>
      <c r="AKS154" s="69"/>
      <c r="AKT154" s="69"/>
      <c r="AKU154" s="69"/>
      <c r="AKV154" s="69"/>
      <c r="AKW154" s="69"/>
      <c r="AKX154" s="69"/>
      <c r="AKY154" s="69"/>
      <c r="AKZ154" s="69"/>
      <c r="ALA154" s="69"/>
      <c r="ALB154" s="69"/>
      <c r="ALC154" s="69"/>
      <c r="ALD154" s="69"/>
      <c r="ALE154" s="69"/>
      <c r="ALF154" s="69"/>
      <c r="ALG154" s="69"/>
      <c r="ALH154" s="69"/>
      <c r="ALI154" s="69"/>
      <c r="ALJ154" s="69"/>
      <c r="ALK154" s="69"/>
      <c r="ALL154" s="69"/>
      <c r="ALM154" s="69"/>
      <c r="ALN154" s="69"/>
      <c r="ALO154" s="69"/>
      <c r="ALP154" s="69"/>
      <c r="ALQ154" s="69"/>
      <c r="ALR154" s="69"/>
      <c r="ALS154" s="69"/>
      <c r="ALT154" s="69"/>
      <c r="ALU154" s="69"/>
      <c r="ALV154" s="69"/>
      <c r="ALW154" s="69"/>
      <c r="ALX154" s="69"/>
      <c r="ALY154" s="69"/>
      <c r="ALZ154" s="69"/>
      <c r="AMA154" s="69"/>
      <c r="AMB154" s="69"/>
      <c r="AMC154" s="69"/>
      <c r="AMD154" s="69"/>
      <c r="AME154" s="69"/>
      <c r="AMF154" s="69"/>
      <c r="AMG154" s="69"/>
      <c r="AMH154" s="69"/>
      <c r="AMI154" s="69"/>
      <c r="AMJ154" s="69"/>
      <c r="AMK154" s="69"/>
    </row>
    <row r="155" spans="1:1025">
      <c r="A155" s="36"/>
      <c r="B155" s="71" t="s">
        <v>253</v>
      </c>
      <c r="C155" s="97" t="s">
        <v>98</v>
      </c>
      <c r="D155" s="98">
        <v>2010</v>
      </c>
      <c r="E155" s="104"/>
      <c r="F155" s="104"/>
      <c r="G155" s="104"/>
      <c r="H155" s="104">
        <v>25</v>
      </c>
      <c r="I155" s="104"/>
      <c r="J155" s="104">
        <v>30</v>
      </c>
      <c r="K155" s="105"/>
      <c r="L155" s="104">
        <f>COUNTIF(E155:K155,"&gt;=1")</f>
        <v>2</v>
      </c>
      <c r="M155" s="104">
        <f>IF(L155&gt;=5,MIN(E155:K155),"0")+IF(L155&gt;=6,SMALL(E155:K155,2),"0")+IF(L155&gt;=7,SMALL(E155:K155,3),"0")</f>
        <v>0</v>
      </c>
      <c r="N155" s="104">
        <f>SUM(E155:K155)-M155</f>
        <v>55</v>
      </c>
      <c r="O155" s="104"/>
      <c r="P155" s="103">
        <f>N155+O155</f>
        <v>55</v>
      </c>
    </row>
    <row r="156" spans="1:1025" customFormat="1">
      <c r="A156" s="56"/>
      <c r="B156" s="71" t="s">
        <v>252</v>
      </c>
      <c r="C156" s="97" t="s">
        <v>36</v>
      </c>
      <c r="D156" s="98">
        <v>2010</v>
      </c>
      <c r="E156" s="107"/>
      <c r="F156" s="107"/>
      <c r="G156" s="107"/>
      <c r="H156" s="107">
        <v>27</v>
      </c>
      <c r="I156" s="107"/>
      <c r="J156" s="107"/>
      <c r="K156" s="105">
        <v>27</v>
      </c>
      <c r="L156" s="107">
        <f>COUNTIF(E156:K156,"&gt;=1")</f>
        <v>2</v>
      </c>
      <c r="M156" s="107">
        <f>IF(L156&gt;=5,MIN(E156:K156),"0")+IF(L156&gt;=6,SMALL(E156:K156,2),"0")+IF(L156&gt;=7,SMALL(E156:K156,3),"0")</f>
        <v>0</v>
      </c>
      <c r="N156" s="107">
        <f>SUM(E156:K156)-M156</f>
        <v>54</v>
      </c>
      <c r="O156" s="107"/>
      <c r="P156" s="108">
        <f>N156+O156</f>
        <v>54</v>
      </c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69"/>
      <c r="BA156" s="69"/>
      <c r="BB156" s="69"/>
      <c r="BC156" s="69"/>
      <c r="BD156" s="69"/>
      <c r="BE156" s="69"/>
      <c r="BF156" s="69"/>
      <c r="BG156" s="69"/>
      <c r="BH156" s="69"/>
      <c r="BI156" s="69"/>
      <c r="BJ156" s="69"/>
      <c r="BK156" s="69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  <c r="BW156" s="69"/>
      <c r="BX156" s="69"/>
      <c r="BY156" s="69"/>
      <c r="BZ156" s="69"/>
      <c r="CA156" s="69"/>
      <c r="CB156" s="69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  <c r="CQ156" s="69"/>
      <c r="CR156" s="69"/>
      <c r="CS156" s="69"/>
      <c r="CT156" s="69"/>
      <c r="CU156" s="69"/>
      <c r="CV156" s="69"/>
      <c r="CW156" s="69"/>
      <c r="CX156" s="69"/>
      <c r="CY156" s="69"/>
      <c r="CZ156" s="69"/>
      <c r="DA156" s="69"/>
      <c r="DB156" s="69"/>
      <c r="DC156" s="69"/>
      <c r="DD156" s="69"/>
      <c r="DE156" s="69"/>
      <c r="DF156" s="69"/>
      <c r="DG156" s="69"/>
      <c r="DH156" s="69"/>
      <c r="DI156" s="69"/>
      <c r="DJ156" s="69"/>
      <c r="DK156" s="69"/>
      <c r="DL156" s="69"/>
      <c r="DM156" s="69"/>
      <c r="DN156" s="69"/>
      <c r="DO156" s="69"/>
      <c r="DP156" s="69"/>
      <c r="DQ156" s="69"/>
      <c r="DR156" s="69"/>
      <c r="DS156" s="69"/>
      <c r="DT156" s="69"/>
      <c r="DU156" s="69"/>
      <c r="DV156" s="69"/>
      <c r="DW156" s="69"/>
      <c r="DX156" s="69"/>
      <c r="DY156" s="69"/>
      <c r="DZ156" s="69"/>
      <c r="EA156" s="69"/>
      <c r="EB156" s="69"/>
      <c r="EC156" s="69"/>
      <c r="ED156" s="69"/>
      <c r="EE156" s="69"/>
      <c r="EF156" s="69"/>
      <c r="EG156" s="69"/>
      <c r="EH156" s="69"/>
      <c r="EI156" s="69"/>
      <c r="EJ156" s="69"/>
      <c r="EK156" s="69"/>
      <c r="EL156" s="69"/>
      <c r="EM156" s="69"/>
      <c r="EN156" s="69"/>
      <c r="EO156" s="69"/>
      <c r="EP156" s="69"/>
      <c r="EQ156" s="69"/>
      <c r="ER156" s="69"/>
      <c r="ES156" s="69"/>
      <c r="ET156" s="69"/>
      <c r="EU156" s="69"/>
      <c r="EV156" s="69"/>
      <c r="EW156" s="69"/>
      <c r="EX156" s="69"/>
      <c r="EY156" s="69"/>
      <c r="EZ156" s="69"/>
      <c r="FA156" s="69"/>
      <c r="FB156" s="69"/>
      <c r="FC156" s="69"/>
      <c r="FD156" s="69"/>
      <c r="FE156" s="69"/>
      <c r="FF156" s="69"/>
      <c r="FG156" s="69"/>
      <c r="FH156" s="69"/>
      <c r="FI156" s="69"/>
      <c r="FJ156" s="69"/>
      <c r="FK156" s="69"/>
      <c r="FL156" s="69"/>
      <c r="FM156" s="69"/>
      <c r="FN156" s="69"/>
      <c r="FO156" s="69"/>
      <c r="FP156" s="69"/>
      <c r="FQ156" s="69"/>
      <c r="FR156" s="69"/>
      <c r="FS156" s="69"/>
      <c r="FT156" s="69"/>
      <c r="FU156" s="69"/>
      <c r="FV156" s="69"/>
      <c r="FW156" s="69"/>
      <c r="FX156" s="69"/>
      <c r="FY156" s="69"/>
      <c r="FZ156" s="69"/>
      <c r="GA156" s="69"/>
      <c r="GB156" s="69"/>
      <c r="GC156" s="69"/>
      <c r="GD156" s="69"/>
      <c r="GE156" s="69"/>
      <c r="GF156" s="69"/>
      <c r="GG156" s="69"/>
      <c r="GH156" s="69"/>
      <c r="GI156" s="69"/>
      <c r="GJ156" s="69"/>
      <c r="GK156" s="69"/>
      <c r="GL156" s="69"/>
      <c r="GM156" s="69"/>
      <c r="GN156" s="69"/>
      <c r="GO156" s="69"/>
      <c r="GP156" s="69"/>
      <c r="GQ156" s="69"/>
      <c r="GR156" s="69"/>
      <c r="GS156" s="69"/>
      <c r="GT156" s="69"/>
      <c r="GU156" s="69"/>
      <c r="GV156" s="69"/>
      <c r="GW156" s="69"/>
      <c r="GX156" s="69"/>
      <c r="GY156" s="69"/>
      <c r="GZ156" s="69"/>
      <c r="HA156" s="69"/>
      <c r="HB156" s="69"/>
      <c r="HC156" s="69"/>
      <c r="HD156" s="69"/>
      <c r="HE156" s="69"/>
      <c r="HF156" s="69"/>
      <c r="HG156" s="69"/>
      <c r="HH156" s="69"/>
      <c r="HI156" s="69"/>
      <c r="HJ156" s="69"/>
      <c r="HK156" s="69"/>
      <c r="HL156" s="69"/>
      <c r="HM156" s="69"/>
      <c r="HN156" s="69"/>
      <c r="HO156" s="69"/>
      <c r="HP156" s="69"/>
      <c r="HQ156" s="69"/>
      <c r="HR156" s="69"/>
      <c r="HS156" s="69"/>
      <c r="HT156" s="69"/>
      <c r="HU156" s="69"/>
      <c r="HV156" s="69"/>
      <c r="HW156" s="69"/>
      <c r="HX156" s="69"/>
      <c r="HY156" s="69"/>
      <c r="HZ156" s="69"/>
      <c r="IA156" s="69"/>
      <c r="IB156" s="69"/>
      <c r="IC156" s="69"/>
      <c r="ID156" s="69"/>
      <c r="IE156" s="69"/>
      <c r="IF156" s="69"/>
      <c r="IG156" s="69"/>
      <c r="IH156" s="69"/>
      <c r="II156" s="69"/>
      <c r="IJ156" s="69"/>
      <c r="IK156" s="69"/>
      <c r="IL156" s="69"/>
      <c r="IM156" s="69"/>
      <c r="IN156" s="69"/>
      <c r="IO156" s="69"/>
      <c r="IP156" s="69"/>
      <c r="IQ156" s="69"/>
      <c r="IR156" s="69"/>
      <c r="IS156" s="69"/>
      <c r="IT156" s="69"/>
      <c r="IU156" s="69"/>
      <c r="IV156" s="69"/>
      <c r="IW156" s="69"/>
      <c r="IX156" s="69"/>
      <c r="IY156" s="69"/>
      <c r="IZ156" s="69"/>
      <c r="JA156" s="69"/>
      <c r="JB156" s="69"/>
      <c r="JC156" s="69"/>
      <c r="JD156" s="69"/>
      <c r="JE156" s="69"/>
      <c r="JF156" s="69"/>
      <c r="JG156" s="69"/>
      <c r="JH156" s="69"/>
      <c r="JI156" s="69"/>
      <c r="JJ156" s="69"/>
      <c r="JK156" s="69"/>
      <c r="JL156" s="69"/>
      <c r="JM156" s="69"/>
      <c r="JN156" s="69"/>
      <c r="JO156" s="69"/>
      <c r="JP156" s="69"/>
      <c r="JQ156" s="69"/>
      <c r="JR156" s="69"/>
      <c r="JS156" s="69"/>
      <c r="JT156" s="69"/>
      <c r="JU156" s="69"/>
      <c r="JV156" s="69"/>
      <c r="JW156" s="69"/>
      <c r="JX156" s="69"/>
      <c r="JY156" s="69"/>
      <c r="JZ156" s="69"/>
      <c r="KA156" s="69"/>
      <c r="KB156" s="69"/>
      <c r="KC156" s="69"/>
      <c r="KD156" s="69"/>
      <c r="KE156" s="69"/>
      <c r="KF156" s="69"/>
      <c r="KG156" s="69"/>
      <c r="KH156" s="69"/>
      <c r="KI156" s="69"/>
      <c r="KJ156" s="69"/>
      <c r="KK156" s="69"/>
      <c r="KL156" s="69"/>
      <c r="KM156" s="69"/>
      <c r="KN156" s="69"/>
      <c r="KO156" s="69"/>
      <c r="KP156" s="69"/>
      <c r="KQ156" s="69"/>
      <c r="KR156" s="69"/>
      <c r="KS156" s="69"/>
      <c r="KT156" s="69"/>
      <c r="KU156" s="69"/>
      <c r="KV156" s="69"/>
      <c r="KW156" s="69"/>
      <c r="KX156" s="69"/>
      <c r="KY156" s="69"/>
      <c r="KZ156" s="69"/>
      <c r="LA156" s="69"/>
      <c r="LB156" s="69"/>
      <c r="LC156" s="69"/>
      <c r="LD156" s="69"/>
      <c r="LE156" s="69"/>
      <c r="LF156" s="69"/>
      <c r="LG156" s="69"/>
      <c r="LH156" s="69"/>
      <c r="LI156" s="69"/>
      <c r="LJ156" s="69"/>
      <c r="LK156" s="69"/>
      <c r="LL156" s="69"/>
      <c r="LM156" s="69"/>
      <c r="LN156" s="69"/>
      <c r="LO156" s="69"/>
      <c r="LP156" s="69"/>
      <c r="LQ156" s="69"/>
      <c r="LR156" s="69"/>
      <c r="LS156" s="69"/>
      <c r="LT156" s="69"/>
      <c r="LU156" s="69"/>
      <c r="LV156" s="69"/>
      <c r="LW156" s="69"/>
      <c r="LX156" s="69"/>
      <c r="LY156" s="69"/>
      <c r="LZ156" s="69"/>
      <c r="MA156" s="69"/>
      <c r="MB156" s="69"/>
      <c r="MC156" s="69"/>
      <c r="MD156" s="69"/>
      <c r="ME156" s="69"/>
      <c r="MF156" s="69"/>
      <c r="MG156" s="69"/>
      <c r="MH156" s="69"/>
      <c r="MI156" s="69"/>
      <c r="MJ156" s="69"/>
      <c r="MK156" s="69"/>
      <c r="ML156" s="69"/>
      <c r="MM156" s="69"/>
      <c r="MN156" s="69"/>
      <c r="MO156" s="69"/>
      <c r="MP156" s="69"/>
      <c r="MQ156" s="69"/>
      <c r="MR156" s="69"/>
      <c r="MS156" s="69"/>
      <c r="MT156" s="69"/>
      <c r="MU156" s="69"/>
      <c r="MV156" s="69"/>
      <c r="MW156" s="69"/>
      <c r="MX156" s="69"/>
      <c r="MY156" s="69"/>
      <c r="MZ156" s="69"/>
      <c r="NA156" s="69"/>
      <c r="NB156" s="69"/>
      <c r="NC156" s="69"/>
      <c r="ND156" s="69"/>
      <c r="NE156" s="69"/>
      <c r="NF156" s="69"/>
      <c r="NG156" s="69"/>
      <c r="NH156" s="69"/>
      <c r="NI156" s="69"/>
      <c r="NJ156" s="69"/>
      <c r="NK156" s="69"/>
      <c r="NL156" s="69"/>
      <c r="NM156" s="69"/>
      <c r="NN156" s="69"/>
      <c r="NO156" s="69"/>
      <c r="NP156" s="69"/>
      <c r="NQ156" s="69"/>
      <c r="NR156" s="69"/>
      <c r="NS156" s="69"/>
      <c r="NT156" s="69"/>
      <c r="NU156" s="69"/>
      <c r="NV156" s="69"/>
      <c r="NW156" s="69"/>
      <c r="NX156" s="69"/>
      <c r="NY156" s="69"/>
      <c r="NZ156" s="69"/>
      <c r="OA156" s="69"/>
      <c r="OB156" s="69"/>
      <c r="OC156" s="69"/>
      <c r="OD156" s="69"/>
      <c r="OE156" s="69"/>
      <c r="OF156" s="69"/>
      <c r="OG156" s="69"/>
      <c r="OH156" s="69"/>
      <c r="OI156" s="69"/>
      <c r="OJ156" s="69"/>
      <c r="OK156" s="69"/>
      <c r="OL156" s="69"/>
      <c r="OM156" s="69"/>
      <c r="ON156" s="69"/>
      <c r="OO156" s="69"/>
      <c r="OP156" s="69"/>
      <c r="OQ156" s="69"/>
      <c r="OR156" s="69"/>
      <c r="OS156" s="69"/>
      <c r="OT156" s="69"/>
      <c r="OU156" s="69"/>
      <c r="OV156" s="69"/>
      <c r="OW156" s="69"/>
      <c r="OX156" s="69"/>
      <c r="OY156" s="69"/>
      <c r="OZ156" s="69"/>
      <c r="PA156" s="69"/>
      <c r="PB156" s="69"/>
      <c r="PC156" s="69"/>
      <c r="PD156" s="69"/>
      <c r="PE156" s="69"/>
      <c r="PF156" s="69"/>
      <c r="PG156" s="69"/>
      <c r="PH156" s="69"/>
      <c r="PI156" s="69"/>
      <c r="PJ156" s="69"/>
      <c r="PK156" s="69"/>
      <c r="PL156" s="69"/>
      <c r="PM156" s="69"/>
      <c r="PN156" s="69"/>
      <c r="PO156" s="69"/>
      <c r="PP156" s="69"/>
      <c r="PQ156" s="69"/>
      <c r="PR156" s="69"/>
      <c r="PS156" s="69"/>
      <c r="PT156" s="69"/>
      <c r="PU156" s="69"/>
      <c r="PV156" s="69"/>
      <c r="PW156" s="69"/>
      <c r="PX156" s="69"/>
      <c r="PY156" s="69"/>
      <c r="PZ156" s="69"/>
      <c r="QA156" s="69"/>
      <c r="QB156" s="69"/>
      <c r="QC156" s="69"/>
      <c r="QD156" s="69"/>
      <c r="QE156" s="69"/>
      <c r="QF156" s="69"/>
      <c r="QG156" s="69"/>
      <c r="QH156" s="69"/>
      <c r="QI156" s="69"/>
      <c r="QJ156" s="69"/>
      <c r="QK156" s="69"/>
      <c r="QL156" s="69"/>
      <c r="QM156" s="69"/>
      <c r="QN156" s="69"/>
      <c r="QO156" s="69"/>
      <c r="QP156" s="69"/>
      <c r="QQ156" s="69"/>
      <c r="QR156" s="69"/>
      <c r="QS156" s="69"/>
      <c r="QT156" s="69"/>
      <c r="QU156" s="69"/>
      <c r="QV156" s="69"/>
      <c r="QW156" s="69"/>
      <c r="QX156" s="69"/>
      <c r="QY156" s="69"/>
      <c r="QZ156" s="69"/>
      <c r="RA156" s="69"/>
      <c r="RB156" s="69"/>
      <c r="RC156" s="69"/>
      <c r="RD156" s="69"/>
      <c r="RE156" s="69"/>
      <c r="RF156" s="69"/>
      <c r="RG156" s="69"/>
      <c r="RH156" s="69"/>
      <c r="RI156" s="69"/>
      <c r="RJ156" s="69"/>
      <c r="RK156" s="69"/>
      <c r="RL156" s="69"/>
      <c r="RM156" s="69"/>
      <c r="RN156" s="69"/>
      <c r="RO156" s="69"/>
      <c r="RP156" s="69"/>
      <c r="RQ156" s="69"/>
      <c r="RR156" s="69"/>
      <c r="RS156" s="69"/>
      <c r="RT156" s="69"/>
      <c r="RU156" s="69"/>
      <c r="RV156" s="69"/>
      <c r="RW156" s="69"/>
      <c r="RX156" s="69"/>
      <c r="RY156" s="69"/>
      <c r="RZ156" s="69"/>
      <c r="SA156" s="69"/>
      <c r="SB156" s="69"/>
      <c r="SC156" s="69"/>
      <c r="SD156" s="69"/>
      <c r="SE156" s="69"/>
      <c r="SF156" s="69"/>
      <c r="SG156" s="69"/>
      <c r="SH156" s="69"/>
      <c r="SI156" s="69"/>
      <c r="SJ156" s="69"/>
      <c r="SK156" s="69"/>
      <c r="SL156" s="69"/>
      <c r="SM156" s="69"/>
      <c r="SN156" s="69"/>
      <c r="SO156" s="69"/>
      <c r="SP156" s="69"/>
      <c r="SQ156" s="69"/>
      <c r="SR156" s="69"/>
      <c r="SS156" s="69"/>
      <c r="ST156" s="69"/>
      <c r="SU156" s="69"/>
      <c r="SV156" s="69"/>
      <c r="SW156" s="69"/>
      <c r="SX156" s="69"/>
      <c r="SY156" s="69"/>
      <c r="SZ156" s="69"/>
      <c r="TA156" s="69"/>
      <c r="TB156" s="69"/>
      <c r="TC156" s="69"/>
      <c r="TD156" s="69"/>
      <c r="TE156" s="69"/>
      <c r="TF156" s="69"/>
      <c r="TG156" s="69"/>
      <c r="TH156" s="69"/>
      <c r="TI156" s="69"/>
      <c r="TJ156" s="69"/>
      <c r="TK156" s="69"/>
      <c r="TL156" s="69"/>
      <c r="TM156" s="69"/>
      <c r="TN156" s="69"/>
      <c r="TO156" s="69"/>
      <c r="TP156" s="69"/>
      <c r="TQ156" s="69"/>
      <c r="TR156" s="69"/>
      <c r="TS156" s="69"/>
      <c r="TT156" s="69"/>
      <c r="TU156" s="69"/>
      <c r="TV156" s="69"/>
      <c r="TW156" s="69"/>
      <c r="TX156" s="69"/>
      <c r="TY156" s="69"/>
      <c r="TZ156" s="69"/>
      <c r="UA156" s="69"/>
      <c r="UB156" s="69"/>
      <c r="UC156" s="69"/>
      <c r="UD156" s="69"/>
      <c r="UE156" s="69"/>
      <c r="UF156" s="69"/>
      <c r="UG156" s="69"/>
      <c r="UH156" s="69"/>
      <c r="UI156" s="69"/>
      <c r="UJ156" s="69"/>
      <c r="UK156" s="69"/>
      <c r="UL156" s="69"/>
      <c r="UM156" s="69"/>
      <c r="UN156" s="69"/>
      <c r="UO156" s="69"/>
      <c r="UP156" s="69"/>
      <c r="UQ156" s="69"/>
      <c r="UR156" s="69"/>
      <c r="US156" s="69"/>
      <c r="UT156" s="69"/>
      <c r="UU156" s="69"/>
      <c r="UV156" s="69"/>
      <c r="UW156" s="69"/>
      <c r="UX156" s="69"/>
      <c r="UY156" s="69"/>
      <c r="UZ156" s="69"/>
      <c r="VA156" s="69"/>
      <c r="VB156" s="69"/>
      <c r="VC156" s="69"/>
      <c r="VD156" s="69"/>
      <c r="VE156" s="69"/>
      <c r="VF156" s="69"/>
      <c r="VG156" s="69"/>
      <c r="VH156" s="69"/>
      <c r="VI156" s="69"/>
      <c r="VJ156" s="69"/>
      <c r="VK156" s="69"/>
      <c r="VL156" s="69"/>
      <c r="VM156" s="69"/>
      <c r="VN156" s="69"/>
      <c r="VO156" s="69"/>
      <c r="VP156" s="69"/>
      <c r="VQ156" s="69"/>
      <c r="VR156" s="69"/>
      <c r="VS156" s="69"/>
      <c r="VT156" s="69"/>
      <c r="VU156" s="69"/>
      <c r="VV156" s="69"/>
      <c r="VW156" s="69"/>
      <c r="VX156" s="69"/>
      <c r="VY156" s="69"/>
      <c r="VZ156" s="69"/>
      <c r="WA156" s="69"/>
      <c r="WB156" s="69"/>
      <c r="WC156" s="69"/>
      <c r="WD156" s="69"/>
      <c r="WE156" s="69"/>
      <c r="WF156" s="69"/>
      <c r="WG156" s="69"/>
      <c r="WH156" s="69"/>
      <c r="WI156" s="69"/>
      <c r="WJ156" s="69"/>
      <c r="WK156" s="69"/>
      <c r="WL156" s="69"/>
      <c r="WM156" s="69"/>
      <c r="WN156" s="69"/>
      <c r="WO156" s="69"/>
      <c r="WP156" s="69"/>
      <c r="WQ156" s="69"/>
      <c r="WR156" s="69"/>
      <c r="WS156" s="69"/>
      <c r="WT156" s="69"/>
      <c r="WU156" s="69"/>
      <c r="WV156" s="69"/>
      <c r="WW156" s="69"/>
      <c r="WX156" s="69"/>
      <c r="WY156" s="69"/>
      <c r="WZ156" s="69"/>
      <c r="XA156" s="69"/>
      <c r="XB156" s="69"/>
      <c r="XC156" s="69"/>
      <c r="XD156" s="69"/>
      <c r="XE156" s="69"/>
      <c r="XF156" s="69"/>
      <c r="XG156" s="69"/>
      <c r="XH156" s="69"/>
      <c r="XI156" s="69"/>
      <c r="XJ156" s="69"/>
      <c r="XK156" s="69"/>
      <c r="XL156" s="69"/>
      <c r="XM156" s="69"/>
      <c r="XN156" s="69"/>
      <c r="XO156" s="69"/>
      <c r="XP156" s="69"/>
      <c r="XQ156" s="69"/>
      <c r="XR156" s="69"/>
      <c r="XS156" s="69"/>
      <c r="XT156" s="69"/>
      <c r="XU156" s="69"/>
      <c r="XV156" s="69"/>
      <c r="XW156" s="69"/>
      <c r="XX156" s="69"/>
      <c r="XY156" s="69"/>
      <c r="XZ156" s="69"/>
      <c r="YA156" s="69"/>
      <c r="YB156" s="69"/>
      <c r="YC156" s="69"/>
      <c r="YD156" s="69"/>
      <c r="YE156" s="69"/>
      <c r="YF156" s="69"/>
      <c r="YG156" s="69"/>
      <c r="YH156" s="69"/>
      <c r="YI156" s="69"/>
      <c r="YJ156" s="69"/>
      <c r="YK156" s="69"/>
      <c r="YL156" s="69"/>
      <c r="YM156" s="69"/>
      <c r="YN156" s="69"/>
      <c r="YO156" s="69"/>
      <c r="YP156" s="69"/>
      <c r="YQ156" s="69"/>
      <c r="YR156" s="69"/>
      <c r="YS156" s="69"/>
      <c r="YT156" s="69"/>
      <c r="YU156" s="69"/>
      <c r="YV156" s="69"/>
      <c r="YW156" s="69"/>
      <c r="YX156" s="69"/>
      <c r="YY156" s="69"/>
      <c r="YZ156" s="69"/>
      <c r="ZA156" s="69"/>
      <c r="ZB156" s="69"/>
      <c r="ZC156" s="69"/>
      <c r="ZD156" s="69"/>
      <c r="ZE156" s="69"/>
      <c r="ZF156" s="69"/>
      <c r="ZG156" s="69"/>
      <c r="ZH156" s="69"/>
      <c r="ZI156" s="69"/>
      <c r="ZJ156" s="69"/>
      <c r="ZK156" s="69"/>
      <c r="ZL156" s="69"/>
      <c r="ZM156" s="69"/>
      <c r="ZN156" s="69"/>
      <c r="ZO156" s="69"/>
      <c r="ZP156" s="69"/>
      <c r="ZQ156" s="69"/>
      <c r="ZR156" s="69"/>
      <c r="ZS156" s="69"/>
      <c r="ZT156" s="69"/>
      <c r="ZU156" s="69"/>
      <c r="ZV156" s="69"/>
      <c r="ZW156" s="69"/>
      <c r="ZX156" s="69"/>
      <c r="ZY156" s="69"/>
      <c r="ZZ156" s="69"/>
      <c r="AAA156" s="69"/>
      <c r="AAB156" s="69"/>
      <c r="AAC156" s="69"/>
      <c r="AAD156" s="69"/>
      <c r="AAE156" s="69"/>
      <c r="AAF156" s="69"/>
      <c r="AAG156" s="69"/>
      <c r="AAH156" s="69"/>
      <c r="AAI156" s="69"/>
      <c r="AAJ156" s="69"/>
      <c r="AAK156" s="69"/>
      <c r="AAL156" s="69"/>
      <c r="AAM156" s="69"/>
      <c r="AAN156" s="69"/>
      <c r="AAO156" s="69"/>
      <c r="AAP156" s="69"/>
      <c r="AAQ156" s="69"/>
      <c r="AAR156" s="69"/>
      <c r="AAS156" s="69"/>
      <c r="AAT156" s="69"/>
      <c r="AAU156" s="69"/>
      <c r="AAV156" s="69"/>
      <c r="AAW156" s="69"/>
      <c r="AAX156" s="69"/>
      <c r="AAY156" s="69"/>
      <c r="AAZ156" s="69"/>
      <c r="ABA156" s="69"/>
      <c r="ABB156" s="69"/>
      <c r="ABC156" s="69"/>
      <c r="ABD156" s="69"/>
      <c r="ABE156" s="69"/>
      <c r="ABF156" s="69"/>
      <c r="ABG156" s="69"/>
      <c r="ABH156" s="69"/>
      <c r="ABI156" s="69"/>
      <c r="ABJ156" s="69"/>
      <c r="ABK156" s="69"/>
      <c r="ABL156" s="69"/>
      <c r="ABM156" s="69"/>
      <c r="ABN156" s="69"/>
      <c r="ABO156" s="69"/>
      <c r="ABP156" s="69"/>
      <c r="ABQ156" s="69"/>
      <c r="ABR156" s="69"/>
      <c r="ABS156" s="69"/>
      <c r="ABT156" s="69"/>
      <c r="ABU156" s="69"/>
      <c r="ABV156" s="69"/>
      <c r="ABW156" s="69"/>
      <c r="ABX156" s="69"/>
      <c r="ABY156" s="69"/>
      <c r="ABZ156" s="69"/>
      <c r="ACA156" s="69"/>
      <c r="ACB156" s="69"/>
      <c r="ACC156" s="69"/>
      <c r="ACD156" s="69"/>
      <c r="ACE156" s="69"/>
      <c r="ACF156" s="69"/>
      <c r="ACG156" s="69"/>
      <c r="ACH156" s="69"/>
      <c r="ACI156" s="69"/>
      <c r="ACJ156" s="69"/>
      <c r="ACK156" s="69"/>
      <c r="ACL156" s="69"/>
      <c r="ACM156" s="69"/>
      <c r="ACN156" s="69"/>
      <c r="ACO156" s="69"/>
      <c r="ACP156" s="69"/>
      <c r="ACQ156" s="69"/>
      <c r="ACR156" s="69"/>
      <c r="ACS156" s="69"/>
      <c r="ACT156" s="69"/>
      <c r="ACU156" s="69"/>
      <c r="ACV156" s="69"/>
      <c r="ACW156" s="69"/>
      <c r="ACX156" s="69"/>
      <c r="ACY156" s="69"/>
      <c r="ACZ156" s="69"/>
      <c r="ADA156" s="69"/>
      <c r="ADB156" s="69"/>
      <c r="ADC156" s="69"/>
      <c r="ADD156" s="69"/>
      <c r="ADE156" s="69"/>
      <c r="ADF156" s="69"/>
      <c r="ADG156" s="69"/>
      <c r="ADH156" s="69"/>
      <c r="ADI156" s="69"/>
      <c r="ADJ156" s="69"/>
      <c r="ADK156" s="69"/>
      <c r="ADL156" s="69"/>
      <c r="ADM156" s="69"/>
      <c r="ADN156" s="69"/>
      <c r="ADO156" s="69"/>
      <c r="ADP156" s="69"/>
      <c r="ADQ156" s="69"/>
      <c r="ADR156" s="69"/>
      <c r="ADS156" s="69"/>
      <c r="ADT156" s="69"/>
      <c r="ADU156" s="69"/>
      <c r="ADV156" s="69"/>
      <c r="ADW156" s="69"/>
      <c r="ADX156" s="69"/>
      <c r="ADY156" s="69"/>
      <c r="ADZ156" s="69"/>
      <c r="AEA156" s="69"/>
      <c r="AEB156" s="69"/>
      <c r="AEC156" s="69"/>
      <c r="AED156" s="69"/>
      <c r="AEE156" s="69"/>
      <c r="AEF156" s="69"/>
      <c r="AEG156" s="69"/>
      <c r="AEH156" s="69"/>
      <c r="AEI156" s="69"/>
      <c r="AEJ156" s="69"/>
      <c r="AEK156" s="69"/>
      <c r="AEL156" s="69"/>
      <c r="AEM156" s="69"/>
      <c r="AEN156" s="69"/>
      <c r="AEO156" s="69"/>
      <c r="AEP156" s="69"/>
      <c r="AEQ156" s="69"/>
      <c r="AER156" s="69"/>
      <c r="AES156" s="69"/>
      <c r="AET156" s="69"/>
      <c r="AEU156" s="69"/>
      <c r="AEV156" s="69"/>
      <c r="AEW156" s="69"/>
      <c r="AEX156" s="69"/>
      <c r="AEY156" s="69"/>
      <c r="AEZ156" s="69"/>
      <c r="AFA156" s="69"/>
      <c r="AFB156" s="69"/>
      <c r="AFC156" s="69"/>
      <c r="AFD156" s="69"/>
      <c r="AFE156" s="69"/>
      <c r="AFF156" s="69"/>
      <c r="AFG156" s="69"/>
      <c r="AFH156" s="69"/>
      <c r="AFI156" s="69"/>
      <c r="AFJ156" s="69"/>
      <c r="AFK156" s="69"/>
      <c r="AFL156" s="69"/>
      <c r="AFM156" s="69"/>
      <c r="AFN156" s="69"/>
      <c r="AFO156" s="69"/>
      <c r="AFP156" s="69"/>
      <c r="AFQ156" s="69"/>
      <c r="AFR156" s="69"/>
      <c r="AFS156" s="69"/>
      <c r="AFT156" s="69"/>
      <c r="AFU156" s="69"/>
      <c r="AFV156" s="69"/>
      <c r="AFW156" s="69"/>
      <c r="AFX156" s="69"/>
      <c r="AFY156" s="69"/>
      <c r="AFZ156" s="69"/>
      <c r="AGA156" s="69"/>
      <c r="AGB156" s="69"/>
      <c r="AGC156" s="69"/>
      <c r="AGD156" s="69"/>
      <c r="AGE156" s="69"/>
      <c r="AGF156" s="69"/>
      <c r="AGG156" s="69"/>
      <c r="AGH156" s="69"/>
      <c r="AGI156" s="69"/>
      <c r="AGJ156" s="69"/>
      <c r="AGK156" s="69"/>
      <c r="AGL156" s="69"/>
      <c r="AGM156" s="69"/>
      <c r="AGN156" s="69"/>
      <c r="AGO156" s="69"/>
      <c r="AGP156" s="69"/>
      <c r="AGQ156" s="69"/>
      <c r="AGR156" s="69"/>
      <c r="AGS156" s="69"/>
      <c r="AGT156" s="69"/>
      <c r="AGU156" s="69"/>
      <c r="AGV156" s="69"/>
      <c r="AGW156" s="69"/>
      <c r="AGX156" s="69"/>
      <c r="AGY156" s="69"/>
      <c r="AGZ156" s="69"/>
      <c r="AHA156" s="69"/>
      <c r="AHB156" s="69"/>
      <c r="AHC156" s="69"/>
      <c r="AHD156" s="69"/>
      <c r="AHE156" s="69"/>
      <c r="AHF156" s="69"/>
      <c r="AHG156" s="69"/>
      <c r="AHH156" s="69"/>
      <c r="AHI156" s="69"/>
      <c r="AHJ156" s="69"/>
      <c r="AHK156" s="69"/>
      <c r="AHL156" s="69"/>
      <c r="AHM156" s="69"/>
      <c r="AHN156" s="69"/>
      <c r="AHO156" s="69"/>
      <c r="AHP156" s="69"/>
      <c r="AHQ156" s="69"/>
      <c r="AHR156" s="69"/>
      <c r="AHS156" s="69"/>
      <c r="AHT156" s="69"/>
      <c r="AHU156" s="69"/>
      <c r="AHV156" s="69"/>
      <c r="AHW156" s="69"/>
      <c r="AHX156" s="69"/>
      <c r="AHY156" s="69"/>
      <c r="AHZ156" s="69"/>
      <c r="AIA156" s="69"/>
      <c r="AIB156" s="69"/>
      <c r="AIC156" s="69"/>
      <c r="AID156" s="69"/>
      <c r="AIE156" s="69"/>
      <c r="AIF156" s="69"/>
      <c r="AIG156" s="69"/>
      <c r="AIH156" s="69"/>
      <c r="AII156" s="69"/>
      <c r="AIJ156" s="69"/>
      <c r="AIK156" s="69"/>
      <c r="AIL156" s="69"/>
      <c r="AIM156" s="69"/>
      <c r="AIN156" s="69"/>
      <c r="AIO156" s="69"/>
      <c r="AIP156" s="69"/>
      <c r="AIQ156" s="69"/>
      <c r="AIR156" s="69"/>
      <c r="AIS156" s="69"/>
      <c r="AIT156" s="69"/>
      <c r="AIU156" s="69"/>
      <c r="AIV156" s="69"/>
      <c r="AIW156" s="69"/>
      <c r="AIX156" s="69"/>
      <c r="AIY156" s="69"/>
      <c r="AIZ156" s="69"/>
      <c r="AJA156" s="69"/>
      <c r="AJB156" s="69"/>
      <c r="AJC156" s="69"/>
      <c r="AJD156" s="69"/>
      <c r="AJE156" s="69"/>
      <c r="AJF156" s="69"/>
      <c r="AJG156" s="69"/>
      <c r="AJH156" s="69"/>
      <c r="AJI156" s="69"/>
      <c r="AJJ156" s="69"/>
      <c r="AJK156" s="69"/>
      <c r="AJL156" s="69"/>
      <c r="AJM156" s="69"/>
      <c r="AJN156" s="69"/>
      <c r="AJO156" s="69"/>
      <c r="AJP156" s="69"/>
      <c r="AJQ156" s="69"/>
      <c r="AJR156" s="69"/>
      <c r="AJS156" s="69"/>
      <c r="AJT156" s="69"/>
      <c r="AJU156" s="69"/>
      <c r="AJV156" s="69"/>
      <c r="AJW156" s="69"/>
      <c r="AJX156" s="69"/>
      <c r="AJY156" s="69"/>
      <c r="AJZ156" s="69"/>
      <c r="AKA156" s="69"/>
      <c r="AKB156" s="69"/>
      <c r="AKC156" s="69"/>
      <c r="AKD156" s="69"/>
      <c r="AKE156" s="69"/>
      <c r="AKF156" s="69"/>
      <c r="AKG156" s="69"/>
      <c r="AKH156" s="69"/>
      <c r="AKI156" s="69"/>
      <c r="AKJ156" s="69"/>
      <c r="AKK156" s="69"/>
      <c r="AKL156" s="69"/>
      <c r="AKM156" s="69"/>
      <c r="AKN156" s="69"/>
      <c r="AKO156" s="69"/>
      <c r="AKP156" s="69"/>
      <c r="AKQ156" s="69"/>
      <c r="AKR156" s="69"/>
      <c r="AKS156" s="69"/>
      <c r="AKT156" s="69"/>
      <c r="AKU156" s="69"/>
      <c r="AKV156" s="69"/>
      <c r="AKW156" s="69"/>
      <c r="AKX156" s="69"/>
      <c r="AKY156" s="69"/>
      <c r="AKZ156" s="69"/>
      <c r="ALA156" s="69"/>
      <c r="ALB156" s="69"/>
      <c r="ALC156" s="69"/>
      <c r="ALD156" s="69"/>
      <c r="ALE156" s="69"/>
      <c r="ALF156" s="69"/>
      <c r="ALG156" s="69"/>
      <c r="ALH156" s="69"/>
      <c r="ALI156" s="69"/>
      <c r="ALJ156" s="69"/>
      <c r="ALK156" s="69"/>
      <c r="ALL156" s="69"/>
      <c r="ALM156" s="69"/>
      <c r="ALN156" s="69"/>
      <c r="ALO156" s="69"/>
      <c r="ALP156" s="69"/>
      <c r="ALQ156" s="69"/>
      <c r="ALR156" s="69"/>
      <c r="ALS156" s="69"/>
      <c r="ALT156" s="69"/>
      <c r="ALU156" s="69"/>
      <c r="ALV156" s="69"/>
      <c r="ALW156" s="69"/>
      <c r="ALX156" s="69"/>
      <c r="ALY156" s="69"/>
      <c r="ALZ156" s="69"/>
      <c r="AMA156" s="69"/>
      <c r="AMB156" s="69"/>
      <c r="AMC156" s="69"/>
      <c r="AMD156" s="69"/>
      <c r="AME156" s="69"/>
      <c r="AMF156" s="69"/>
      <c r="AMG156" s="69"/>
      <c r="AMH156" s="69"/>
      <c r="AMI156" s="69"/>
      <c r="AMJ156" s="69"/>
      <c r="AMK156" s="69"/>
    </row>
    <row r="157" spans="1:1025">
      <c r="A157" s="36"/>
      <c r="B157" s="46" t="s">
        <v>387</v>
      </c>
      <c r="C157" s="48" t="s">
        <v>44</v>
      </c>
      <c r="D157" s="98">
        <v>2010</v>
      </c>
      <c r="E157" s="104"/>
      <c r="F157" s="104"/>
      <c r="G157" s="104"/>
      <c r="H157" s="104"/>
      <c r="I157" s="104"/>
      <c r="J157" s="104">
        <v>23</v>
      </c>
      <c r="K157" s="105">
        <v>25</v>
      </c>
      <c r="L157" s="104">
        <f>COUNTIF(E157:K157,"&gt;=1")</f>
        <v>2</v>
      </c>
      <c r="M157" s="104">
        <f>IF(L157&gt;=5,MIN(E157:K157),"0")+IF(L157&gt;=6,SMALL(E157:K157,2),"0")+IF(L157&gt;=7,SMALL(E157:K157,3),"0")</f>
        <v>0</v>
      </c>
      <c r="N157" s="104">
        <f>SUM(E157:K157)-M157</f>
        <v>48</v>
      </c>
      <c r="O157" s="104"/>
      <c r="P157" s="103">
        <f>N157+O157</f>
        <v>48</v>
      </c>
    </row>
    <row r="158" spans="1:1025" customFormat="1">
      <c r="A158" s="56"/>
      <c r="B158" s="97" t="s">
        <v>390</v>
      </c>
      <c r="C158" s="97" t="s">
        <v>36</v>
      </c>
      <c r="D158" s="98">
        <v>2010</v>
      </c>
      <c r="E158" s="107"/>
      <c r="F158" s="107"/>
      <c r="G158" s="107">
        <v>23</v>
      </c>
      <c r="H158" s="107"/>
      <c r="I158" s="107"/>
      <c r="J158" s="107">
        <v>17</v>
      </c>
      <c r="K158" s="105"/>
      <c r="L158" s="107">
        <f>COUNTIF(E158:K158,"&gt;=1")</f>
        <v>2</v>
      </c>
      <c r="M158" s="107">
        <f>IF(L158&gt;=5,MIN(E158:K158),"0")+IF(L158&gt;=6,SMALL(E158:K158,2),"0")+IF(L158&gt;=7,SMALL(E158:K158,3),"0")</f>
        <v>0</v>
      </c>
      <c r="N158" s="107">
        <f>SUM(E158:K158)-M158</f>
        <v>40</v>
      </c>
      <c r="O158" s="107"/>
      <c r="P158" s="108">
        <f>N158+O158</f>
        <v>40</v>
      </c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R158" s="69"/>
      <c r="BS158" s="69"/>
      <c r="BT158" s="69"/>
      <c r="BU158" s="69"/>
      <c r="BV158" s="69"/>
      <c r="BW158" s="69"/>
      <c r="BX158" s="69"/>
      <c r="BY158" s="69"/>
      <c r="BZ158" s="69"/>
      <c r="CA158" s="69"/>
      <c r="CB158" s="69"/>
      <c r="CC158" s="69"/>
      <c r="CD158" s="69"/>
      <c r="CE158" s="69"/>
      <c r="CF158" s="69"/>
      <c r="CG158" s="69"/>
      <c r="CH158" s="69"/>
      <c r="CI158" s="69"/>
      <c r="CJ158" s="69"/>
      <c r="CK158" s="69"/>
      <c r="CL158" s="69"/>
      <c r="CM158" s="69"/>
      <c r="CN158" s="69"/>
      <c r="CO158" s="69"/>
      <c r="CP158" s="69"/>
      <c r="CQ158" s="69"/>
      <c r="CR158" s="69"/>
      <c r="CS158" s="69"/>
      <c r="CT158" s="69"/>
      <c r="CU158" s="69"/>
      <c r="CV158" s="69"/>
      <c r="CW158" s="69"/>
      <c r="CX158" s="69"/>
      <c r="CY158" s="69"/>
      <c r="CZ158" s="69"/>
      <c r="DA158" s="69"/>
      <c r="DB158" s="69"/>
      <c r="DC158" s="69"/>
      <c r="DD158" s="69"/>
      <c r="DE158" s="69"/>
      <c r="DF158" s="69"/>
      <c r="DG158" s="69"/>
      <c r="DH158" s="69"/>
      <c r="DI158" s="69"/>
      <c r="DJ158" s="69"/>
      <c r="DK158" s="69"/>
      <c r="DL158" s="69"/>
      <c r="DM158" s="69"/>
      <c r="DN158" s="69"/>
      <c r="DO158" s="69"/>
      <c r="DP158" s="69"/>
      <c r="DQ158" s="69"/>
      <c r="DR158" s="69"/>
      <c r="DS158" s="69"/>
      <c r="DT158" s="69"/>
      <c r="DU158" s="69"/>
      <c r="DV158" s="69"/>
      <c r="DW158" s="69"/>
      <c r="DX158" s="69"/>
      <c r="DY158" s="69"/>
      <c r="DZ158" s="69"/>
      <c r="EA158" s="69"/>
      <c r="EB158" s="69"/>
      <c r="EC158" s="69"/>
      <c r="ED158" s="69"/>
      <c r="EE158" s="69"/>
      <c r="EF158" s="69"/>
      <c r="EG158" s="69"/>
      <c r="EH158" s="69"/>
      <c r="EI158" s="69"/>
      <c r="EJ158" s="69"/>
      <c r="EK158" s="69"/>
      <c r="EL158" s="69"/>
      <c r="EM158" s="69"/>
      <c r="EN158" s="69"/>
      <c r="EO158" s="69"/>
      <c r="EP158" s="69"/>
      <c r="EQ158" s="69"/>
      <c r="ER158" s="69"/>
      <c r="ES158" s="69"/>
      <c r="ET158" s="69"/>
      <c r="EU158" s="69"/>
      <c r="EV158" s="69"/>
      <c r="EW158" s="69"/>
      <c r="EX158" s="69"/>
      <c r="EY158" s="69"/>
      <c r="EZ158" s="69"/>
      <c r="FA158" s="69"/>
      <c r="FB158" s="69"/>
      <c r="FC158" s="69"/>
      <c r="FD158" s="69"/>
      <c r="FE158" s="69"/>
      <c r="FF158" s="69"/>
      <c r="FG158" s="69"/>
      <c r="FH158" s="69"/>
      <c r="FI158" s="69"/>
      <c r="FJ158" s="69"/>
      <c r="FK158" s="69"/>
      <c r="FL158" s="69"/>
      <c r="FM158" s="69"/>
      <c r="FN158" s="69"/>
      <c r="FO158" s="69"/>
      <c r="FP158" s="69"/>
      <c r="FQ158" s="69"/>
      <c r="FR158" s="69"/>
      <c r="FS158" s="69"/>
      <c r="FT158" s="69"/>
      <c r="FU158" s="69"/>
      <c r="FV158" s="69"/>
      <c r="FW158" s="69"/>
      <c r="FX158" s="69"/>
      <c r="FY158" s="69"/>
      <c r="FZ158" s="69"/>
      <c r="GA158" s="69"/>
      <c r="GB158" s="69"/>
      <c r="GC158" s="69"/>
      <c r="GD158" s="69"/>
      <c r="GE158" s="69"/>
      <c r="GF158" s="69"/>
      <c r="GG158" s="69"/>
      <c r="GH158" s="69"/>
      <c r="GI158" s="69"/>
      <c r="GJ158" s="69"/>
      <c r="GK158" s="69"/>
      <c r="GL158" s="69"/>
      <c r="GM158" s="69"/>
      <c r="GN158" s="69"/>
      <c r="GO158" s="69"/>
      <c r="GP158" s="69"/>
      <c r="GQ158" s="69"/>
      <c r="GR158" s="69"/>
      <c r="GS158" s="69"/>
      <c r="GT158" s="69"/>
      <c r="GU158" s="69"/>
      <c r="GV158" s="69"/>
      <c r="GW158" s="69"/>
      <c r="GX158" s="69"/>
      <c r="GY158" s="69"/>
      <c r="GZ158" s="69"/>
      <c r="HA158" s="69"/>
      <c r="HB158" s="69"/>
      <c r="HC158" s="69"/>
      <c r="HD158" s="69"/>
      <c r="HE158" s="69"/>
      <c r="HF158" s="69"/>
      <c r="HG158" s="69"/>
      <c r="HH158" s="69"/>
      <c r="HI158" s="69"/>
      <c r="HJ158" s="69"/>
      <c r="HK158" s="69"/>
      <c r="HL158" s="69"/>
      <c r="HM158" s="69"/>
      <c r="HN158" s="69"/>
      <c r="HO158" s="69"/>
      <c r="HP158" s="69"/>
      <c r="HQ158" s="69"/>
      <c r="HR158" s="69"/>
      <c r="HS158" s="69"/>
      <c r="HT158" s="69"/>
      <c r="HU158" s="69"/>
      <c r="HV158" s="69"/>
      <c r="HW158" s="69"/>
      <c r="HX158" s="69"/>
      <c r="HY158" s="69"/>
      <c r="HZ158" s="69"/>
      <c r="IA158" s="69"/>
      <c r="IB158" s="69"/>
      <c r="IC158" s="69"/>
      <c r="ID158" s="69"/>
      <c r="IE158" s="69"/>
      <c r="IF158" s="69"/>
      <c r="IG158" s="69"/>
      <c r="IH158" s="69"/>
      <c r="II158" s="69"/>
      <c r="IJ158" s="69"/>
      <c r="IK158" s="69"/>
      <c r="IL158" s="69"/>
      <c r="IM158" s="69"/>
      <c r="IN158" s="69"/>
      <c r="IO158" s="69"/>
      <c r="IP158" s="69"/>
      <c r="IQ158" s="69"/>
      <c r="IR158" s="69"/>
      <c r="IS158" s="69"/>
      <c r="IT158" s="69"/>
      <c r="IU158" s="69"/>
      <c r="IV158" s="69"/>
      <c r="IW158" s="69"/>
      <c r="IX158" s="69"/>
      <c r="IY158" s="69"/>
      <c r="IZ158" s="69"/>
      <c r="JA158" s="69"/>
      <c r="JB158" s="69"/>
      <c r="JC158" s="69"/>
      <c r="JD158" s="69"/>
      <c r="JE158" s="69"/>
      <c r="JF158" s="69"/>
      <c r="JG158" s="69"/>
      <c r="JH158" s="69"/>
      <c r="JI158" s="69"/>
      <c r="JJ158" s="69"/>
      <c r="JK158" s="69"/>
      <c r="JL158" s="69"/>
      <c r="JM158" s="69"/>
      <c r="JN158" s="69"/>
      <c r="JO158" s="69"/>
      <c r="JP158" s="69"/>
      <c r="JQ158" s="69"/>
      <c r="JR158" s="69"/>
      <c r="JS158" s="69"/>
      <c r="JT158" s="69"/>
      <c r="JU158" s="69"/>
      <c r="JV158" s="69"/>
      <c r="JW158" s="69"/>
      <c r="JX158" s="69"/>
      <c r="JY158" s="69"/>
      <c r="JZ158" s="69"/>
      <c r="KA158" s="69"/>
      <c r="KB158" s="69"/>
      <c r="KC158" s="69"/>
      <c r="KD158" s="69"/>
      <c r="KE158" s="69"/>
      <c r="KF158" s="69"/>
      <c r="KG158" s="69"/>
      <c r="KH158" s="69"/>
      <c r="KI158" s="69"/>
      <c r="KJ158" s="69"/>
      <c r="KK158" s="69"/>
      <c r="KL158" s="69"/>
      <c r="KM158" s="69"/>
      <c r="KN158" s="69"/>
      <c r="KO158" s="69"/>
      <c r="KP158" s="69"/>
      <c r="KQ158" s="69"/>
      <c r="KR158" s="69"/>
      <c r="KS158" s="69"/>
      <c r="KT158" s="69"/>
      <c r="KU158" s="69"/>
      <c r="KV158" s="69"/>
      <c r="KW158" s="69"/>
      <c r="KX158" s="69"/>
      <c r="KY158" s="69"/>
      <c r="KZ158" s="69"/>
      <c r="LA158" s="69"/>
      <c r="LB158" s="69"/>
      <c r="LC158" s="69"/>
      <c r="LD158" s="69"/>
      <c r="LE158" s="69"/>
      <c r="LF158" s="69"/>
      <c r="LG158" s="69"/>
      <c r="LH158" s="69"/>
      <c r="LI158" s="69"/>
      <c r="LJ158" s="69"/>
      <c r="LK158" s="69"/>
      <c r="LL158" s="69"/>
      <c r="LM158" s="69"/>
      <c r="LN158" s="69"/>
      <c r="LO158" s="69"/>
      <c r="LP158" s="69"/>
      <c r="LQ158" s="69"/>
      <c r="LR158" s="69"/>
      <c r="LS158" s="69"/>
      <c r="LT158" s="69"/>
      <c r="LU158" s="69"/>
      <c r="LV158" s="69"/>
      <c r="LW158" s="69"/>
      <c r="LX158" s="69"/>
      <c r="LY158" s="69"/>
      <c r="LZ158" s="69"/>
      <c r="MA158" s="69"/>
      <c r="MB158" s="69"/>
      <c r="MC158" s="69"/>
      <c r="MD158" s="69"/>
      <c r="ME158" s="69"/>
      <c r="MF158" s="69"/>
      <c r="MG158" s="69"/>
      <c r="MH158" s="69"/>
      <c r="MI158" s="69"/>
      <c r="MJ158" s="69"/>
      <c r="MK158" s="69"/>
      <c r="ML158" s="69"/>
      <c r="MM158" s="69"/>
      <c r="MN158" s="69"/>
      <c r="MO158" s="69"/>
      <c r="MP158" s="69"/>
      <c r="MQ158" s="69"/>
      <c r="MR158" s="69"/>
      <c r="MS158" s="69"/>
      <c r="MT158" s="69"/>
      <c r="MU158" s="69"/>
      <c r="MV158" s="69"/>
      <c r="MW158" s="69"/>
      <c r="MX158" s="69"/>
      <c r="MY158" s="69"/>
      <c r="MZ158" s="69"/>
      <c r="NA158" s="69"/>
      <c r="NB158" s="69"/>
      <c r="NC158" s="69"/>
      <c r="ND158" s="69"/>
      <c r="NE158" s="69"/>
      <c r="NF158" s="69"/>
      <c r="NG158" s="69"/>
      <c r="NH158" s="69"/>
      <c r="NI158" s="69"/>
      <c r="NJ158" s="69"/>
      <c r="NK158" s="69"/>
      <c r="NL158" s="69"/>
      <c r="NM158" s="69"/>
      <c r="NN158" s="69"/>
      <c r="NO158" s="69"/>
      <c r="NP158" s="69"/>
      <c r="NQ158" s="69"/>
      <c r="NR158" s="69"/>
      <c r="NS158" s="69"/>
      <c r="NT158" s="69"/>
      <c r="NU158" s="69"/>
      <c r="NV158" s="69"/>
      <c r="NW158" s="69"/>
      <c r="NX158" s="69"/>
      <c r="NY158" s="69"/>
      <c r="NZ158" s="69"/>
      <c r="OA158" s="69"/>
      <c r="OB158" s="69"/>
      <c r="OC158" s="69"/>
      <c r="OD158" s="69"/>
      <c r="OE158" s="69"/>
      <c r="OF158" s="69"/>
      <c r="OG158" s="69"/>
      <c r="OH158" s="69"/>
      <c r="OI158" s="69"/>
      <c r="OJ158" s="69"/>
      <c r="OK158" s="69"/>
      <c r="OL158" s="69"/>
      <c r="OM158" s="69"/>
      <c r="ON158" s="69"/>
      <c r="OO158" s="69"/>
      <c r="OP158" s="69"/>
      <c r="OQ158" s="69"/>
      <c r="OR158" s="69"/>
      <c r="OS158" s="69"/>
      <c r="OT158" s="69"/>
      <c r="OU158" s="69"/>
      <c r="OV158" s="69"/>
      <c r="OW158" s="69"/>
      <c r="OX158" s="69"/>
      <c r="OY158" s="69"/>
      <c r="OZ158" s="69"/>
      <c r="PA158" s="69"/>
      <c r="PB158" s="69"/>
      <c r="PC158" s="69"/>
      <c r="PD158" s="69"/>
      <c r="PE158" s="69"/>
      <c r="PF158" s="69"/>
      <c r="PG158" s="69"/>
      <c r="PH158" s="69"/>
      <c r="PI158" s="69"/>
      <c r="PJ158" s="69"/>
      <c r="PK158" s="69"/>
      <c r="PL158" s="69"/>
      <c r="PM158" s="69"/>
      <c r="PN158" s="69"/>
      <c r="PO158" s="69"/>
      <c r="PP158" s="69"/>
      <c r="PQ158" s="69"/>
      <c r="PR158" s="69"/>
      <c r="PS158" s="69"/>
      <c r="PT158" s="69"/>
      <c r="PU158" s="69"/>
      <c r="PV158" s="69"/>
      <c r="PW158" s="69"/>
      <c r="PX158" s="69"/>
      <c r="PY158" s="69"/>
      <c r="PZ158" s="69"/>
      <c r="QA158" s="69"/>
      <c r="QB158" s="69"/>
      <c r="QC158" s="69"/>
      <c r="QD158" s="69"/>
      <c r="QE158" s="69"/>
      <c r="QF158" s="69"/>
      <c r="QG158" s="69"/>
      <c r="QH158" s="69"/>
      <c r="QI158" s="69"/>
      <c r="QJ158" s="69"/>
      <c r="QK158" s="69"/>
      <c r="QL158" s="69"/>
      <c r="QM158" s="69"/>
      <c r="QN158" s="69"/>
      <c r="QO158" s="69"/>
      <c r="QP158" s="69"/>
      <c r="QQ158" s="69"/>
      <c r="QR158" s="69"/>
      <c r="QS158" s="69"/>
      <c r="QT158" s="69"/>
      <c r="QU158" s="69"/>
      <c r="QV158" s="69"/>
      <c r="QW158" s="69"/>
      <c r="QX158" s="69"/>
      <c r="QY158" s="69"/>
      <c r="QZ158" s="69"/>
      <c r="RA158" s="69"/>
      <c r="RB158" s="69"/>
      <c r="RC158" s="69"/>
      <c r="RD158" s="69"/>
      <c r="RE158" s="69"/>
      <c r="RF158" s="69"/>
      <c r="RG158" s="69"/>
      <c r="RH158" s="69"/>
      <c r="RI158" s="69"/>
      <c r="RJ158" s="69"/>
      <c r="RK158" s="69"/>
      <c r="RL158" s="69"/>
      <c r="RM158" s="69"/>
      <c r="RN158" s="69"/>
      <c r="RO158" s="69"/>
      <c r="RP158" s="69"/>
      <c r="RQ158" s="69"/>
      <c r="RR158" s="69"/>
      <c r="RS158" s="69"/>
      <c r="RT158" s="69"/>
      <c r="RU158" s="69"/>
      <c r="RV158" s="69"/>
      <c r="RW158" s="69"/>
      <c r="RX158" s="69"/>
      <c r="RY158" s="69"/>
      <c r="RZ158" s="69"/>
      <c r="SA158" s="69"/>
      <c r="SB158" s="69"/>
      <c r="SC158" s="69"/>
      <c r="SD158" s="69"/>
      <c r="SE158" s="69"/>
      <c r="SF158" s="69"/>
      <c r="SG158" s="69"/>
      <c r="SH158" s="69"/>
      <c r="SI158" s="69"/>
      <c r="SJ158" s="69"/>
      <c r="SK158" s="69"/>
      <c r="SL158" s="69"/>
      <c r="SM158" s="69"/>
      <c r="SN158" s="69"/>
      <c r="SO158" s="69"/>
      <c r="SP158" s="69"/>
      <c r="SQ158" s="69"/>
      <c r="SR158" s="69"/>
      <c r="SS158" s="69"/>
      <c r="ST158" s="69"/>
      <c r="SU158" s="69"/>
      <c r="SV158" s="69"/>
      <c r="SW158" s="69"/>
      <c r="SX158" s="69"/>
      <c r="SY158" s="69"/>
      <c r="SZ158" s="69"/>
      <c r="TA158" s="69"/>
      <c r="TB158" s="69"/>
      <c r="TC158" s="69"/>
      <c r="TD158" s="69"/>
      <c r="TE158" s="69"/>
      <c r="TF158" s="69"/>
      <c r="TG158" s="69"/>
      <c r="TH158" s="69"/>
      <c r="TI158" s="69"/>
      <c r="TJ158" s="69"/>
      <c r="TK158" s="69"/>
      <c r="TL158" s="69"/>
      <c r="TM158" s="69"/>
      <c r="TN158" s="69"/>
      <c r="TO158" s="69"/>
      <c r="TP158" s="69"/>
      <c r="TQ158" s="69"/>
      <c r="TR158" s="69"/>
      <c r="TS158" s="69"/>
      <c r="TT158" s="69"/>
      <c r="TU158" s="69"/>
      <c r="TV158" s="69"/>
      <c r="TW158" s="69"/>
      <c r="TX158" s="69"/>
      <c r="TY158" s="69"/>
      <c r="TZ158" s="69"/>
      <c r="UA158" s="69"/>
      <c r="UB158" s="69"/>
      <c r="UC158" s="69"/>
      <c r="UD158" s="69"/>
      <c r="UE158" s="69"/>
      <c r="UF158" s="69"/>
      <c r="UG158" s="69"/>
      <c r="UH158" s="69"/>
      <c r="UI158" s="69"/>
      <c r="UJ158" s="69"/>
      <c r="UK158" s="69"/>
      <c r="UL158" s="69"/>
      <c r="UM158" s="69"/>
      <c r="UN158" s="69"/>
      <c r="UO158" s="69"/>
      <c r="UP158" s="69"/>
      <c r="UQ158" s="69"/>
      <c r="UR158" s="69"/>
      <c r="US158" s="69"/>
      <c r="UT158" s="69"/>
      <c r="UU158" s="69"/>
      <c r="UV158" s="69"/>
      <c r="UW158" s="69"/>
      <c r="UX158" s="69"/>
      <c r="UY158" s="69"/>
      <c r="UZ158" s="69"/>
      <c r="VA158" s="69"/>
      <c r="VB158" s="69"/>
      <c r="VC158" s="69"/>
      <c r="VD158" s="69"/>
      <c r="VE158" s="69"/>
      <c r="VF158" s="69"/>
      <c r="VG158" s="69"/>
      <c r="VH158" s="69"/>
      <c r="VI158" s="69"/>
      <c r="VJ158" s="69"/>
      <c r="VK158" s="69"/>
      <c r="VL158" s="69"/>
      <c r="VM158" s="69"/>
      <c r="VN158" s="69"/>
      <c r="VO158" s="69"/>
      <c r="VP158" s="69"/>
      <c r="VQ158" s="69"/>
      <c r="VR158" s="69"/>
      <c r="VS158" s="69"/>
      <c r="VT158" s="69"/>
      <c r="VU158" s="69"/>
      <c r="VV158" s="69"/>
      <c r="VW158" s="69"/>
      <c r="VX158" s="69"/>
      <c r="VY158" s="69"/>
      <c r="VZ158" s="69"/>
      <c r="WA158" s="69"/>
      <c r="WB158" s="69"/>
      <c r="WC158" s="69"/>
      <c r="WD158" s="69"/>
      <c r="WE158" s="69"/>
      <c r="WF158" s="69"/>
      <c r="WG158" s="69"/>
      <c r="WH158" s="69"/>
      <c r="WI158" s="69"/>
      <c r="WJ158" s="69"/>
      <c r="WK158" s="69"/>
      <c r="WL158" s="69"/>
      <c r="WM158" s="69"/>
      <c r="WN158" s="69"/>
      <c r="WO158" s="69"/>
      <c r="WP158" s="69"/>
      <c r="WQ158" s="69"/>
      <c r="WR158" s="69"/>
      <c r="WS158" s="69"/>
      <c r="WT158" s="69"/>
      <c r="WU158" s="69"/>
      <c r="WV158" s="69"/>
      <c r="WW158" s="69"/>
      <c r="WX158" s="69"/>
      <c r="WY158" s="69"/>
      <c r="WZ158" s="69"/>
      <c r="XA158" s="69"/>
      <c r="XB158" s="69"/>
      <c r="XC158" s="69"/>
      <c r="XD158" s="69"/>
      <c r="XE158" s="69"/>
      <c r="XF158" s="69"/>
      <c r="XG158" s="69"/>
      <c r="XH158" s="69"/>
      <c r="XI158" s="69"/>
      <c r="XJ158" s="69"/>
      <c r="XK158" s="69"/>
      <c r="XL158" s="69"/>
      <c r="XM158" s="69"/>
      <c r="XN158" s="69"/>
      <c r="XO158" s="69"/>
      <c r="XP158" s="69"/>
      <c r="XQ158" s="69"/>
      <c r="XR158" s="69"/>
      <c r="XS158" s="69"/>
      <c r="XT158" s="69"/>
      <c r="XU158" s="69"/>
      <c r="XV158" s="69"/>
      <c r="XW158" s="69"/>
      <c r="XX158" s="69"/>
      <c r="XY158" s="69"/>
      <c r="XZ158" s="69"/>
      <c r="YA158" s="69"/>
      <c r="YB158" s="69"/>
      <c r="YC158" s="69"/>
      <c r="YD158" s="69"/>
      <c r="YE158" s="69"/>
      <c r="YF158" s="69"/>
      <c r="YG158" s="69"/>
      <c r="YH158" s="69"/>
      <c r="YI158" s="69"/>
      <c r="YJ158" s="69"/>
      <c r="YK158" s="69"/>
      <c r="YL158" s="69"/>
      <c r="YM158" s="69"/>
      <c r="YN158" s="69"/>
      <c r="YO158" s="69"/>
      <c r="YP158" s="69"/>
      <c r="YQ158" s="69"/>
      <c r="YR158" s="69"/>
      <c r="YS158" s="69"/>
      <c r="YT158" s="69"/>
      <c r="YU158" s="69"/>
      <c r="YV158" s="69"/>
      <c r="YW158" s="69"/>
      <c r="YX158" s="69"/>
      <c r="YY158" s="69"/>
      <c r="YZ158" s="69"/>
      <c r="ZA158" s="69"/>
      <c r="ZB158" s="69"/>
      <c r="ZC158" s="69"/>
      <c r="ZD158" s="69"/>
      <c r="ZE158" s="69"/>
      <c r="ZF158" s="69"/>
      <c r="ZG158" s="69"/>
      <c r="ZH158" s="69"/>
      <c r="ZI158" s="69"/>
      <c r="ZJ158" s="69"/>
      <c r="ZK158" s="69"/>
      <c r="ZL158" s="69"/>
      <c r="ZM158" s="69"/>
      <c r="ZN158" s="69"/>
      <c r="ZO158" s="69"/>
      <c r="ZP158" s="69"/>
      <c r="ZQ158" s="69"/>
      <c r="ZR158" s="69"/>
      <c r="ZS158" s="69"/>
      <c r="ZT158" s="69"/>
      <c r="ZU158" s="69"/>
      <c r="ZV158" s="69"/>
      <c r="ZW158" s="69"/>
      <c r="ZX158" s="69"/>
      <c r="ZY158" s="69"/>
      <c r="ZZ158" s="69"/>
      <c r="AAA158" s="69"/>
      <c r="AAB158" s="69"/>
      <c r="AAC158" s="69"/>
      <c r="AAD158" s="69"/>
      <c r="AAE158" s="69"/>
      <c r="AAF158" s="69"/>
      <c r="AAG158" s="69"/>
      <c r="AAH158" s="69"/>
      <c r="AAI158" s="69"/>
      <c r="AAJ158" s="69"/>
      <c r="AAK158" s="69"/>
      <c r="AAL158" s="69"/>
      <c r="AAM158" s="69"/>
      <c r="AAN158" s="69"/>
      <c r="AAO158" s="69"/>
      <c r="AAP158" s="69"/>
      <c r="AAQ158" s="69"/>
      <c r="AAR158" s="69"/>
      <c r="AAS158" s="69"/>
      <c r="AAT158" s="69"/>
      <c r="AAU158" s="69"/>
      <c r="AAV158" s="69"/>
      <c r="AAW158" s="69"/>
      <c r="AAX158" s="69"/>
      <c r="AAY158" s="69"/>
      <c r="AAZ158" s="69"/>
      <c r="ABA158" s="69"/>
      <c r="ABB158" s="69"/>
      <c r="ABC158" s="69"/>
      <c r="ABD158" s="69"/>
      <c r="ABE158" s="69"/>
      <c r="ABF158" s="69"/>
      <c r="ABG158" s="69"/>
      <c r="ABH158" s="69"/>
      <c r="ABI158" s="69"/>
      <c r="ABJ158" s="69"/>
      <c r="ABK158" s="69"/>
      <c r="ABL158" s="69"/>
      <c r="ABM158" s="69"/>
      <c r="ABN158" s="69"/>
      <c r="ABO158" s="69"/>
      <c r="ABP158" s="69"/>
      <c r="ABQ158" s="69"/>
      <c r="ABR158" s="69"/>
      <c r="ABS158" s="69"/>
      <c r="ABT158" s="69"/>
      <c r="ABU158" s="69"/>
      <c r="ABV158" s="69"/>
      <c r="ABW158" s="69"/>
      <c r="ABX158" s="69"/>
      <c r="ABY158" s="69"/>
      <c r="ABZ158" s="69"/>
      <c r="ACA158" s="69"/>
      <c r="ACB158" s="69"/>
      <c r="ACC158" s="69"/>
      <c r="ACD158" s="69"/>
      <c r="ACE158" s="69"/>
      <c r="ACF158" s="69"/>
      <c r="ACG158" s="69"/>
      <c r="ACH158" s="69"/>
      <c r="ACI158" s="69"/>
      <c r="ACJ158" s="69"/>
      <c r="ACK158" s="69"/>
      <c r="ACL158" s="69"/>
      <c r="ACM158" s="69"/>
      <c r="ACN158" s="69"/>
      <c r="ACO158" s="69"/>
      <c r="ACP158" s="69"/>
      <c r="ACQ158" s="69"/>
      <c r="ACR158" s="69"/>
      <c r="ACS158" s="69"/>
      <c r="ACT158" s="69"/>
      <c r="ACU158" s="69"/>
      <c r="ACV158" s="69"/>
      <c r="ACW158" s="69"/>
      <c r="ACX158" s="69"/>
      <c r="ACY158" s="69"/>
      <c r="ACZ158" s="69"/>
      <c r="ADA158" s="69"/>
      <c r="ADB158" s="69"/>
      <c r="ADC158" s="69"/>
      <c r="ADD158" s="69"/>
      <c r="ADE158" s="69"/>
      <c r="ADF158" s="69"/>
      <c r="ADG158" s="69"/>
      <c r="ADH158" s="69"/>
      <c r="ADI158" s="69"/>
      <c r="ADJ158" s="69"/>
      <c r="ADK158" s="69"/>
      <c r="ADL158" s="69"/>
      <c r="ADM158" s="69"/>
      <c r="ADN158" s="69"/>
      <c r="ADO158" s="69"/>
      <c r="ADP158" s="69"/>
      <c r="ADQ158" s="69"/>
      <c r="ADR158" s="69"/>
      <c r="ADS158" s="69"/>
      <c r="ADT158" s="69"/>
      <c r="ADU158" s="69"/>
      <c r="ADV158" s="69"/>
      <c r="ADW158" s="69"/>
      <c r="ADX158" s="69"/>
      <c r="ADY158" s="69"/>
      <c r="ADZ158" s="69"/>
      <c r="AEA158" s="69"/>
      <c r="AEB158" s="69"/>
      <c r="AEC158" s="69"/>
      <c r="AED158" s="69"/>
      <c r="AEE158" s="69"/>
      <c r="AEF158" s="69"/>
      <c r="AEG158" s="69"/>
      <c r="AEH158" s="69"/>
      <c r="AEI158" s="69"/>
      <c r="AEJ158" s="69"/>
      <c r="AEK158" s="69"/>
      <c r="AEL158" s="69"/>
      <c r="AEM158" s="69"/>
      <c r="AEN158" s="69"/>
      <c r="AEO158" s="69"/>
      <c r="AEP158" s="69"/>
      <c r="AEQ158" s="69"/>
      <c r="AER158" s="69"/>
      <c r="AES158" s="69"/>
      <c r="AET158" s="69"/>
      <c r="AEU158" s="69"/>
      <c r="AEV158" s="69"/>
      <c r="AEW158" s="69"/>
      <c r="AEX158" s="69"/>
      <c r="AEY158" s="69"/>
      <c r="AEZ158" s="69"/>
      <c r="AFA158" s="69"/>
      <c r="AFB158" s="69"/>
      <c r="AFC158" s="69"/>
      <c r="AFD158" s="69"/>
      <c r="AFE158" s="69"/>
      <c r="AFF158" s="69"/>
      <c r="AFG158" s="69"/>
      <c r="AFH158" s="69"/>
      <c r="AFI158" s="69"/>
      <c r="AFJ158" s="69"/>
      <c r="AFK158" s="69"/>
      <c r="AFL158" s="69"/>
      <c r="AFM158" s="69"/>
      <c r="AFN158" s="69"/>
      <c r="AFO158" s="69"/>
      <c r="AFP158" s="69"/>
      <c r="AFQ158" s="69"/>
      <c r="AFR158" s="69"/>
      <c r="AFS158" s="69"/>
      <c r="AFT158" s="69"/>
      <c r="AFU158" s="69"/>
      <c r="AFV158" s="69"/>
      <c r="AFW158" s="69"/>
      <c r="AFX158" s="69"/>
      <c r="AFY158" s="69"/>
      <c r="AFZ158" s="69"/>
      <c r="AGA158" s="69"/>
      <c r="AGB158" s="69"/>
      <c r="AGC158" s="69"/>
      <c r="AGD158" s="69"/>
      <c r="AGE158" s="69"/>
      <c r="AGF158" s="69"/>
      <c r="AGG158" s="69"/>
      <c r="AGH158" s="69"/>
      <c r="AGI158" s="69"/>
      <c r="AGJ158" s="69"/>
      <c r="AGK158" s="69"/>
      <c r="AGL158" s="69"/>
      <c r="AGM158" s="69"/>
      <c r="AGN158" s="69"/>
      <c r="AGO158" s="69"/>
      <c r="AGP158" s="69"/>
      <c r="AGQ158" s="69"/>
      <c r="AGR158" s="69"/>
      <c r="AGS158" s="69"/>
      <c r="AGT158" s="69"/>
      <c r="AGU158" s="69"/>
      <c r="AGV158" s="69"/>
      <c r="AGW158" s="69"/>
      <c r="AGX158" s="69"/>
      <c r="AGY158" s="69"/>
      <c r="AGZ158" s="69"/>
      <c r="AHA158" s="69"/>
      <c r="AHB158" s="69"/>
      <c r="AHC158" s="69"/>
      <c r="AHD158" s="69"/>
      <c r="AHE158" s="69"/>
      <c r="AHF158" s="69"/>
      <c r="AHG158" s="69"/>
      <c r="AHH158" s="69"/>
      <c r="AHI158" s="69"/>
      <c r="AHJ158" s="69"/>
      <c r="AHK158" s="69"/>
      <c r="AHL158" s="69"/>
      <c r="AHM158" s="69"/>
      <c r="AHN158" s="69"/>
      <c r="AHO158" s="69"/>
      <c r="AHP158" s="69"/>
      <c r="AHQ158" s="69"/>
      <c r="AHR158" s="69"/>
      <c r="AHS158" s="69"/>
      <c r="AHT158" s="69"/>
      <c r="AHU158" s="69"/>
      <c r="AHV158" s="69"/>
      <c r="AHW158" s="69"/>
      <c r="AHX158" s="69"/>
      <c r="AHY158" s="69"/>
      <c r="AHZ158" s="69"/>
      <c r="AIA158" s="69"/>
      <c r="AIB158" s="69"/>
      <c r="AIC158" s="69"/>
      <c r="AID158" s="69"/>
      <c r="AIE158" s="69"/>
      <c r="AIF158" s="69"/>
      <c r="AIG158" s="69"/>
      <c r="AIH158" s="69"/>
      <c r="AII158" s="69"/>
      <c r="AIJ158" s="69"/>
      <c r="AIK158" s="69"/>
      <c r="AIL158" s="69"/>
      <c r="AIM158" s="69"/>
      <c r="AIN158" s="69"/>
      <c r="AIO158" s="69"/>
      <c r="AIP158" s="69"/>
      <c r="AIQ158" s="69"/>
      <c r="AIR158" s="69"/>
      <c r="AIS158" s="69"/>
      <c r="AIT158" s="69"/>
      <c r="AIU158" s="69"/>
      <c r="AIV158" s="69"/>
      <c r="AIW158" s="69"/>
      <c r="AIX158" s="69"/>
      <c r="AIY158" s="69"/>
      <c r="AIZ158" s="69"/>
      <c r="AJA158" s="69"/>
      <c r="AJB158" s="69"/>
      <c r="AJC158" s="69"/>
      <c r="AJD158" s="69"/>
      <c r="AJE158" s="69"/>
      <c r="AJF158" s="69"/>
      <c r="AJG158" s="69"/>
      <c r="AJH158" s="69"/>
      <c r="AJI158" s="69"/>
      <c r="AJJ158" s="69"/>
      <c r="AJK158" s="69"/>
      <c r="AJL158" s="69"/>
      <c r="AJM158" s="69"/>
      <c r="AJN158" s="69"/>
      <c r="AJO158" s="69"/>
      <c r="AJP158" s="69"/>
      <c r="AJQ158" s="69"/>
      <c r="AJR158" s="69"/>
      <c r="AJS158" s="69"/>
      <c r="AJT158" s="69"/>
      <c r="AJU158" s="69"/>
      <c r="AJV158" s="69"/>
      <c r="AJW158" s="69"/>
      <c r="AJX158" s="69"/>
      <c r="AJY158" s="69"/>
      <c r="AJZ158" s="69"/>
      <c r="AKA158" s="69"/>
      <c r="AKB158" s="69"/>
      <c r="AKC158" s="69"/>
      <c r="AKD158" s="69"/>
      <c r="AKE158" s="69"/>
      <c r="AKF158" s="69"/>
      <c r="AKG158" s="69"/>
      <c r="AKH158" s="69"/>
      <c r="AKI158" s="69"/>
      <c r="AKJ158" s="69"/>
      <c r="AKK158" s="69"/>
      <c r="AKL158" s="69"/>
      <c r="AKM158" s="69"/>
      <c r="AKN158" s="69"/>
      <c r="AKO158" s="69"/>
      <c r="AKP158" s="69"/>
      <c r="AKQ158" s="69"/>
      <c r="AKR158" s="69"/>
      <c r="AKS158" s="69"/>
      <c r="AKT158" s="69"/>
      <c r="AKU158" s="69"/>
      <c r="AKV158" s="69"/>
      <c r="AKW158" s="69"/>
      <c r="AKX158" s="69"/>
      <c r="AKY158" s="69"/>
      <c r="AKZ158" s="69"/>
      <c r="ALA158" s="69"/>
      <c r="ALB158" s="69"/>
      <c r="ALC158" s="69"/>
      <c r="ALD158" s="69"/>
      <c r="ALE158" s="69"/>
      <c r="ALF158" s="69"/>
      <c r="ALG158" s="69"/>
      <c r="ALH158" s="69"/>
      <c r="ALI158" s="69"/>
      <c r="ALJ158" s="69"/>
      <c r="ALK158" s="69"/>
      <c r="ALL158" s="69"/>
      <c r="ALM158" s="69"/>
      <c r="ALN158" s="69"/>
      <c r="ALO158" s="69"/>
      <c r="ALP158" s="69"/>
      <c r="ALQ158" s="69"/>
      <c r="ALR158" s="69"/>
      <c r="ALS158" s="69"/>
      <c r="ALT158" s="69"/>
      <c r="ALU158" s="69"/>
      <c r="ALV158" s="69"/>
      <c r="ALW158" s="69"/>
      <c r="ALX158" s="69"/>
      <c r="ALY158" s="69"/>
      <c r="ALZ158" s="69"/>
      <c r="AMA158" s="69"/>
      <c r="AMB158" s="69"/>
      <c r="AMC158" s="69"/>
      <c r="AMD158" s="69"/>
      <c r="AME158" s="69"/>
      <c r="AMF158" s="69"/>
      <c r="AMG158" s="69"/>
      <c r="AMH158" s="69"/>
      <c r="AMI158" s="69"/>
      <c r="AMJ158" s="69"/>
      <c r="AMK158" s="69"/>
    </row>
    <row r="159" spans="1:1025" customFormat="1">
      <c r="A159" s="56"/>
      <c r="B159" s="73" t="s">
        <v>142</v>
      </c>
      <c r="C159" s="73" t="s">
        <v>107</v>
      </c>
      <c r="D159" s="98">
        <v>2010</v>
      </c>
      <c r="E159" s="107"/>
      <c r="F159" s="107">
        <v>18</v>
      </c>
      <c r="G159" s="107"/>
      <c r="H159" s="107">
        <v>12</v>
      </c>
      <c r="I159" s="107"/>
      <c r="J159" s="107"/>
      <c r="K159" s="105"/>
      <c r="L159" s="107">
        <f>COUNTIF(E159:K159,"&gt;=1")</f>
        <v>2</v>
      </c>
      <c r="M159" s="107">
        <f>IF(L159&gt;=5,MIN(E159:K159),"0")+IF(L159&gt;=6,SMALL(E159:K159,2),"0")+IF(L159&gt;=7,SMALL(E159:K159,3),"0")</f>
        <v>0</v>
      </c>
      <c r="N159" s="107">
        <f>SUM(E159:K159)-M159</f>
        <v>30</v>
      </c>
      <c r="O159" s="107"/>
      <c r="P159" s="108">
        <f>N159+O159</f>
        <v>30</v>
      </c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69"/>
      <c r="BW159" s="69"/>
      <c r="BX159" s="69"/>
      <c r="BY159" s="69"/>
      <c r="BZ159" s="69"/>
      <c r="CA159" s="69"/>
      <c r="CB159" s="69"/>
      <c r="CC159" s="69"/>
      <c r="CD159" s="69"/>
      <c r="CE159" s="69"/>
      <c r="CF159" s="69"/>
      <c r="CG159" s="69"/>
      <c r="CH159" s="69"/>
      <c r="CI159" s="69"/>
      <c r="CJ159" s="69"/>
      <c r="CK159" s="69"/>
      <c r="CL159" s="69"/>
      <c r="CM159" s="69"/>
      <c r="CN159" s="69"/>
      <c r="CO159" s="69"/>
      <c r="CP159" s="69"/>
      <c r="CQ159" s="69"/>
      <c r="CR159" s="69"/>
      <c r="CS159" s="69"/>
      <c r="CT159" s="69"/>
      <c r="CU159" s="69"/>
      <c r="CV159" s="69"/>
      <c r="CW159" s="69"/>
      <c r="CX159" s="69"/>
      <c r="CY159" s="69"/>
      <c r="CZ159" s="69"/>
      <c r="DA159" s="69"/>
      <c r="DB159" s="69"/>
      <c r="DC159" s="69"/>
      <c r="DD159" s="69"/>
      <c r="DE159" s="69"/>
      <c r="DF159" s="69"/>
      <c r="DG159" s="69"/>
      <c r="DH159" s="69"/>
      <c r="DI159" s="69"/>
      <c r="DJ159" s="69"/>
      <c r="DK159" s="69"/>
      <c r="DL159" s="69"/>
      <c r="DM159" s="69"/>
      <c r="DN159" s="69"/>
      <c r="DO159" s="69"/>
      <c r="DP159" s="69"/>
      <c r="DQ159" s="69"/>
      <c r="DR159" s="69"/>
      <c r="DS159" s="69"/>
      <c r="DT159" s="69"/>
      <c r="DU159" s="69"/>
      <c r="DV159" s="69"/>
      <c r="DW159" s="69"/>
      <c r="DX159" s="69"/>
      <c r="DY159" s="69"/>
      <c r="DZ159" s="69"/>
      <c r="EA159" s="69"/>
      <c r="EB159" s="69"/>
      <c r="EC159" s="69"/>
      <c r="ED159" s="69"/>
      <c r="EE159" s="69"/>
      <c r="EF159" s="69"/>
      <c r="EG159" s="69"/>
      <c r="EH159" s="69"/>
      <c r="EI159" s="69"/>
      <c r="EJ159" s="69"/>
      <c r="EK159" s="69"/>
      <c r="EL159" s="69"/>
      <c r="EM159" s="69"/>
      <c r="EN159" s="69"/>
      <c r="EO159" s="69"/>
      <c r="EP159" s="69"/>
      <c r="EQ159" s="69"/>
      <c r="ER159" s="69"/>
      <c r="ES159" s="69"/>
      <c r="ET159" s="69"/>
      <c r="EU159" s="69"/>
      <c r="EV159" s="69"/>
      <c r="EW159" s="69"/>
      <c r="EX159" s="69"/>
      <c r="EY159" s="69"/>
      <c r="EZ159" s="69"/>
      <c r="FA159" s="69"/>
      <c r="FB159" s="69"/>
      <c r="FC159" s="69"/>
      <c r="FD159" s="69"/>
      <c r="FE159" s="69"/>
      <c r="FF159" s="69"/>
      <c r="FG159" s="69"/>
      <c r="FH159" s="69"/>
      <c r="FI159" s="69"/>
      <c r="FJ159" s="69"/>
      <c r="FK159" s="69"/>
      <c r="FL159" s="69"/>
      <c r="FM159" s="69"/>
      <c r="FN159" s="69"/>
      <c r="FO159" s="69"/>
      <c r="FP159" s="69"/>
      <c r="FQ159" s="69"/>
      <c r="FR159" s="69"/>
      <c r="FS159" s="69"/>
      <c r="FT159" s="69"/>
      <c r="FU159" s="69"/>
      <c r="FV159" s="69"/>
      <c r="FW159" s="69"/>
      <c r="FX159" s="69"/>
      <c r="FY159" s="69"/>
      <c r="FZ159" s="69"/>
      <c r="GA159" s="69"/>
      <c r="GB159" s="69"/>
      <c r="GC159" s="69"/>
      <c r="GD159" s="69"/>
      <c r="GE159" s="69"/>
      <c r="GF159" s="69"/>
      <c r="GG159" s="69"/>
      <c r="GH159" s="69"/>
      <c r="GI159" s="69"/>
      <c r="GJ159" s="69"/>
      <c r="GK159" s="69"/>
      <c r="GL159" s="69"/>
      <c r="GM159" s="69"/>
      <c r="GN159" s="69"/>
      <c r="GO159" s="69"/>
      <c r="GP159" s="69"/>
      <c r="GQ159" s="69"/>
      <c r="GR159" s="69"/>
      <c r="GS159" s="69"/>
      <c r="GT159" s="69"/>
      <c r="GU159" s="69"/>
      <c r="GV159" s="69"/>
      <c r="GW159" s="69"/>
      <c r="GX159" s="69"/>
      <c r="GY159" s="69"/>
      <c r="GZ159" s="69"/>
      <c r="HA159" s="69"/>
      <c r="HB159" s="69"/>
      <c r="HC159" s="69"/>
      <c r="HD159" s="69"/>
      <c r="HE159" s="69"/>
      <c r="HF159" s="69"/>
      <c r="HG159" s="69"/>
      <c r="HH159" s="69"/>
      <c r="HI159" s="69"/>
      <c r="HJ159" s="69"/>
      <c r="HK159" s="69"/>
      <c r="HL159" s="69"/>
      <c r="HM159" s="69"/>
      <c r="HN159" s="69"/>
      <c r="HO159" s="69"/>
      <c r="HP159" s="69"/>
      <c r="HQ159" s="69"/>
      <c r="HR159" s="69"/>
      <c r="HS159" s="69"/>
      <c r="HT159" s="69"/>
      <c r="HU159" s="69"/>
      <c r="HV159" s="69"/>
      <c r="HW159" s="69"/>
      <c r="HX159" s="69"/>
      <c r="HY159" s="69"/>
      <c r="HZ159" s="69"/>
      <c r="IA159" s="69"/>
      <c r="IB159" s="69"/>
      <c r="IC159" s="69"/>
      <c r="ID159" s="69"/>
      <c r="IE159" s="69"/>
      <c r="IF159" s="69"/>
      <c r="IG159" s="69"/>
      <c r="IH159" s="69"/>
      <c r="II159" s="69"/>
      <c r="IJ159" s="69"/>
      <c r="IK159" s="69"/>
      <c r="IL159" s="69"/>
      <c r="IM159" s="69"/>
      <c r="IN159" s="69"/>
      <c r="IO159" s="69"/>
      <c r="IP159" s="69"/>
      <c r="IQ159" s="69"/>
      <c r="IR159" s="69"/>
      <c r="IS159" s="69"/>
      <c r="IT159" s="69"/>
      <c r="IU159" s="69"/>
      <c r="IV159" s="69"/>
      <c r="IW159" s="69"/>
      <c r="IX159" s="69"/>
      <c r="IY159" s="69"/>
      <c r="IZ159" s="69"/>
      <c r="JA159" s="69"/>
      <c r="JB159" s="69"/>
      <c r="JC159" s="69"/>
      <c r="JD159" s="69"/>
      <c r="JE159" s="69"/>
      <c r="JF159" s="69"/>
      <c r="JG159" s="69"/>
      <c r="JH159" s="69"/>
      <c r="JI159" s="69"/>
      <c r="JJ159" s="69"/>
      <c r="JK159" s="69"/>
      <c r="JL159" s="69"/>
      <c r="JM159" s="69"/>
      <c r="JN159" s="69"/>
      <c r="JO159" s="69"/>
      <c r="JP159" s="69"/>
      <c r="JQ159" s="69"/>
      <c r="JR159" s="69"/>
      <c r="JS159" s="69"/>
      <c r="JT159" s="69"/>
      <c r="JU159" s="69"/>
      <c r="JV159" s="69"/>
      <c r="JW159" s="69"/>
      <c r="JX159" s="69"/>
      <c r="JY159" s="69"/>
      <c r="JZ159" s="69"/>
      <c r="KA159" s="69"/>
      <c r="KB159" s="69"/>
      <c r="KC159" s="69"/>
      <c r="KD159" s="69"/>
      <c r="KE159" s="69"/>
      <c r="KF159" s="69"/>
      <c r="KG159" s="69"/>
      <c r="KH159" s="69"/>
      <c r="KI159" s="69"/>
      <c r="KJ159" s="69"/>
      <c r="KK159" s="69"/>
      <c r="KL159" s="69"/>
      <c r="KM159" s="69"/>
      <c r="KN159" s="69"/>
      <c r="KO159" s="69"/>
      <c r="KP159" s="69"/>
      <c r="KQ159" s="69"/>
      <c r="KR159" s="69"/>
      <c r="KS159" s="69"/>
      <c r="KT159" s="69"/>
      <c r="KU159" s="69"/>
      <c r="KV159" s="69"/>
      <c r="KW159" s="69"/>
      <c r="KX159" s="69"/>
      <c r="KY159" s="69"/>
      <c r="KZ159" s="69"/>
      <c r="LA159" s="69"/>
      <c r="LB159" s="69"/>
      <c r="LC159" s="69"/>
      <c r="LD159" s="69"/>
      <c r="LE159" s="69"/>
      <c r="LF159" s="69"/>
      <c r="LG159" s="69"/>
      <c r="LH159" s="69"/>
      <c r="LI159" s="69"/>
      <c r="LJ159" s="69"/>
      <c r="LK159" s="69"/>
      <c r="LL159" s="69"/>
      <c r="LM159" s="69"/>
      <c r="LN159" s="69"/>
      <c r="LO159" s="69"/>
      <c r="LP159" s="69"/>
      <c r="LQ159" s="69"/>
      <c r="LR159" s="69"/>
      <c r="LS159" s="69"/>
      <c r="LT159" s="69"/>
      <c r="LU159" s="69"/>
      <c r="LV159" s="69"/>
      <c r="LW159" s="69"/>
      <c r="LX159" s="69"/>
      <c r="LY159" s="69"/>
      <c r="LZ159" s="69"/>
      <c r="MA159" s="69"/>
      <c r="MB159" s="69"/>
      <c r="MC159" s="69"/>
      <c r="MD159" s="69"/>
      <c r="ME159" s="69"/>
      <c r="MF159" s="69"/>
      <c r="MG159" s="69"/>
      <c r="MH159" s="69"/>
      <c r="MI159" s="69"/>
      <c r="MJ159" s="69"/>
      <c r="MK159" s="69"/>
      <c r="ML159" s="69"/>
      <c r="MM159" s="69"/>
      <c r="MN159" s="69"/>
      <c r="MO159" s="69"/>
      <c r="MP159" s="69"/>
      <c r="MQ159" s="69"/>
      <c r="MR159" s="69"/>
      <c r="MS159" s="69"/>
      <c r="MT159" s="69"/>
      <c r="MU159" s="69"/>
      <c r="MV159" s="69"/>
      <c r="MW159" s="69"/>
      <c r="MX159" s="69"/>
      <c r="MY159" s="69"/>
      <c r="MZ159" s="69"/>
      <c r="NA159" s="69"/>
      <c r="NB159" s="69"/>
      <c r="NC159" s="69"/>
      <c r="ND159" s="69"/>
      <c r="NE159" s="69"/>
      <c r="NF159" s="69"/>
      <c r="NG159" s="69"/>
      <c r="NH159" s="69"/>
      <c r="NI159" s="69"/>
      <c r="NJ159" s="69"/>
      <c r="NK159" s="69"/>
      <c r="NL159" s="69"/>
      <c r="NM159" s="69"/>
      <c r="NN159" s="69"/>
      <c r="NO159" s="69"/>
      <c r="NP159" s="69"/>
      <c r="NQ159" s="69"/>
      <c r="NR159" s="69"/>
      <c r="NS159" s="69"/>
      <c r="NT159" s="69"/>
      <c r="NU159" s="69"/>
      <c r="NV159" s="69"/>
      <c r="NW159" s="69"/>
      <c r="NX159" s="69"/>
      <c r="NY159" s="69"/>
      <c r="NZ159" s="69"/>
      <c r="OA159" s="69"/>
      <c r="OB159" s="69"/>
      <c r="OC159" s="69"/>
      <c r="OD159" s="69"/>
      <c r="OE159" s="69"/>
      <c r="OF159" s="69"/>
      <c r="OG159" s="69"/>
      <c r="OH159" s="69"/>
      <c r="OI159" s="69"/>
      <c r="OJ159" s="69"/>
      <c r="OK159" s="69"/>
      <c r="OL159" s="69"/>
      <c r="OM159" s="69"/>
      <c r="ON159" s="69"/>
      <c r="OO159" s="69"/>
      <c r="OP159" s="69"/>
      <c r="OQ159" s="69"/>
      <c r="OR159" s="69"/>
      <c r="OS159" s="69"/>
      <c r="OT159" s="69"/>
      <c r="OU159" s="69"/>
      <c r="OV159" s="69"/>
      <c r="OW159" s="69"/>
      <c r="OX159" s="69"/>
      <c r="OY159" s="69"/>
      <c r="OZ159" s="69"/>
      <c r="PA159" s="69"/>
      <c r="PB159" s="69"/>
      <c r="PC159" s="69"/>
      <c r="PD159" s="69"/>
      <c r="PE159" s="69"/>
      <c r="PF159" s="69"/>
      <c r="PG159" s="69"/>
      <c r="PH159" s="69"/>
      <c r="PI159" s="69"/>
      <c r="PJ159" s="69"/>
      <c r="PK159" s="69"/>
      <c r="PL159" s="69"/>
      <c r="PM159" s="69"/>
      <c r="PN159" s="69"/>
      <c r="PO159" s="69"/>
      <c r="PP159" s="69"/>
      <c r="PQ159" s="69"/>
      <c r="PR159" s="69"/>
      <c r="PS159" s="69"/>
      <c r="PT159" s="69"/>
      <c r="PU159" s="69"/>
      <c r="PV159" s="69"/>
      <c r="PW159" s="69"/>
      <c r="PX159" s="69"/>
      <c r="PY159" s="69"/>
      <c r="PZ159" s="69"/>
      <c r="QA159" s="69"/>
      <c r="QB159" s="69"/>
      <c r="QC159" s="69"/>
      <c r="QD159" s="69"/>
      <c r="QE159" s="69"/>
      <c r="QF159" s="69"/>
      <c r="QG159" s="69"/>
      <c r="QH159" s="69"/>
      <c r="QI159" s="69"/>
      <c r="QJ159" s="69"/>
      <c r="QK159" s="69"/>
      <c r="QL159" s="69"/>
      <c r="QM159" s="69"/>
      <c r="QN159" s="69"/>
      <c r="QO159" s="69"/>
      <c r="QP159" s="69"/>
      <c r="QQ159" s="69"/>
      <c r="QR159" s="69"/>
      <c r="QS159" s="69"/>
      <c r="QT159" s="69"/>
      <c r="QU159" s="69"/>
      <c r="QV159" s="69"/>
      <c r="QW159" s="69"/>
      <c r="QX159" s="69"/>
      <c r="QY159" s="69"/>
      <c r="QZ159" s="69"/>
      <c r="RA159" s="69"/>
      <c r="RB159" s="69"/>
      <c r="RC159" s="69"/>
      <c r="RD159" s="69"/>
      <c r="RE159" s="69"/>
      <c r="RF159" s="69"/>
      <c r="RG159" s="69"/>
      <c r="RH159" s="69"/>
      <c r="RI159" s="69"/>
      <c r="RJ159" s="69"/>
      <c r="RK159" s="69"/>
      <c r="RL159" s="69"/>
      <c r="RM159" s="69"/>
      <c r="RN159" s="69"/>
      <c r="RO159" s="69"/>
      <c r="RP159" s="69"/>
      <c r="RQ159" s="69"/>
      <c r="RR159" s="69"/>
      <c r="RS159" s="69"/>
      <c r="RT159" s="69"/>
      <c r="RU159" s="69"/>
      <c r="RV159" s="69"/>
      <c r="RW159" s="69"/>
      <c r="RX159" s="69"/>
      <c r="RY159" s="69"/>
      <c r="RZ159" s="69"/>
      <c r="SA159" s="69"/>
      <c r="SB159" s="69"/>
      <c r="SC159" s="69"/>
      <c r="SD159" s="69"/>
      <c r="SE159" s="69"/>
      <c r="SF159" s="69"/>
      <c r="SG159" s="69"/>
      <c r="SH159" s="69"/>
      <c r="SI159" s="69"/>
      <c r="SJ159" s="69"/>
      <c r="SK159" s="69"/>
      <c r="SL159" s="69"/>
      <c r="SM159" s="69"/>
      <c r="SN159" s="69"/>
      <c r="SO159" s="69"/>
      <c r="SP159" s="69"/>
      <c r="SQ159" s="69"/>
      <c r="SR159" s="69"/>
      <c r="SS159" s="69"/>
      <c r="ST159" s="69"/>
      <c r="SU159" s="69"/>
      <c r="SV159" s="69"/>
      <c r="SW159" s="69"/>
      <c r="SX159" s="69"/>
      <c r="SY159" s="69"/>
      <c r="SZ159" s="69"/>
      <c r="TA159" s="69"/>
      <c r="TB159" s="69"/>
      <c r="TC159" s="69"/>
      <c r="TD159" s="69"/>
      <c r="TE159" s="69"/>
      <c r="TF159" s="69"/>
      <c r="TG159" s="69"/>
      <c r="TH159" s="69"/>
      <c r="TI159" s="69"/>
      <c r="TJ159" s="69"/>
      <c r="TK159" s="69"/>
      <c r="TL159" s="69"/>
      <c r="TM159" s="69"/>
      <c r="TN159" s="69"/>
      <c r="TO159" s="69"/>
      <c r="TP159" s="69"/>
      <c r="TQ159" s="69"/>
      <c r="TR159" s="69"/>
      <c r="TS159" s="69"/>
      <c r="TT159" s="69"/>
      <c r="TU159" s="69"/>
      <c r="TV159" s="69"/>
      <c r="TW159" s="69"/>
      <c r="TX159" s="69"/>
      <c r="TY159" s="69"/>
      <c r="TZ159" s="69"/>
      <c r="UA159" s="69"/>
      <c r="UB159" s="69"/>
      <c r="UC159" s="69"/>
      <c r="UD159" s="69"/>
      <c r="UE159" s="69"/>
      <c r="UF159" s="69"/>
      <c r="UG159" s="69"/>
      <c r="UH159" s="69"/>
      <c r="UI159" s="69"/>
      <c r="UJ159" s="69"/>
      <c r="UK159" s="69"/>
      <c r="UL159" s="69"/>
      <c r="UM159" s="69"/>
      <c r="UN159" s="69"/>
      <c r="UO159" s="69"/>
      <c r="UP159" s="69"/>
      <c r="UQ159" s="69"/>
      <c r="UR159" s="69"/>
      <c r="US159" s="69"/>
      <c r="UT159" s="69"/>
      <c r="UU159" s="69"/>
      <c r="UV159" s="69"/>
      <c r="UW159" s="69"/>
      <c r="UX159" s="69"/>
      <c r="UY159" s="69"/>
      <c r="UZ159" s="69"/>
      <c r="VA159" s="69"/>
      <c r="VB159" s="69"/>
      <c r="VC159" s="69"/>
      <c r="VD159" s="69"/>
      <c r="VE159" s="69"/>
      <c r="VF159" s="69"/>
      <c r="VG159" s="69"/>
      <c r="VH159" s="69"/>
      <c r="VI159" s="69"/>
      <c r="VJ159" s="69"/>
      <c r="VK159" s="69"/>
      <c r="VL159" s="69"/>
      <c r="VM159" s="69"/>
      <c r="VN159" s="69"/>
      <c r="VO159" s="69"/>
      <c r="VP159" s="69"/>
      <c r="VQ159" s="69"/>
      <c r="VR159" s="69"/>
      <c r="VS159" s="69"/>
      <c r="VT159" s="69"/>
      <c r="VU159" s="69"/>
      <c r="VV159" s="69"/>
      <c r="VW159" s="69"/>
      <c r="VX159" s="69"/>
      <c r="VY159" s="69"/>
      <c r="VZ159" s="69"/>
      <c r="WA159" s="69"/>
      <c r="WB159" s="69"/>
      <c r="WC159" s="69"/>
      <c r="WD159" s="69"/>
      <c r="WE159" s="69"/>
      <c r="WF159" s="69"/>
      <c r="WG159" s="69"/>
      <c r="WH159" s="69"/>
      <c r="WI159" s="69"/>
      <c r="WJ159" s="69"/>
      <c r="WK159" s="69"/>
      <c r="WL159" s="69"/>
      <c r="WM159" s="69"/>
      <c r="WN159" s="69"/>
      <c r="WO159" s="69"/>
      <c r="WP159" s="69"/>
      <c r="WQ159" s="69"/>
      <c r="WR159" s="69"/>
      <c r="WS159" s="69"/>
      <c r="WT159" s="69"/>
      <c r="WU159" s="69"/>
      <c r="WV159" s="69"/>
      <c r="WW159" s="69"/>
      <c r="WX159" s="69"/>
      <c r="WY159" s="69"/>
      <c r="WZ159" s="69"/>
      <c r="XA159" s="69"/>
      <c r="XB159" s="69"/>
      <c r="XC159" s="69"/>
      <c r="XD159" s="69"/>
      <c r="XE159" s="69"/>
      <c r="XF159" s="69"/>
      <c r="XG159" s="69"/>
      <c r="XH159" s="69"/>
      <c r="XI159" s="69"/>
      <c r="XJ159" s="69"/>
      <c r="XK159" s="69"/>
      <c r="XL159" s="69"/>
      <c r="XM159" s="69"/>
      <c r="XN159" s="69"/>
      <c r="XO159" s="69"/>
      <c r="XP159" s="69"/>
      <c r="XQ159" s="69"/>
      <c r="XR159" s="69"/>
      <c r="XS159" s="69"/>
      <c r="XT159" s="69"/>
      <c r="XU159" s="69"/>
      <c r="XV159" s="69"/>
      <c r="XW159" s="69"/>
      <c r="XX159" s="69"/>
      <c r="XY159" s="69"/>
      <c r="XZ159" s="69"/>
      <c r="YA159" s="69"/>
      <c r="YB159" s="69"/>
      <c r="YC159" s="69"/>
      <c r="YD159" s="69"/>
      <c r="YE159" s="69"/>
      <c r="YF159" s="69"/>
      <c r="YG159" s="69"/>
      <c r="YH159" s="69"/>
      <c r="YI159" s="69"/>
      <c r="YJ159" s="69"/>
      <c r="YK159" s="69"/>
      <c r="YL159" s="69"/>
      <c r="YM159" s="69"/>
      <c r="YN159" s="69"/>
      <c r="YO159" s="69"/>
      <c r="YP159" s="69"/>
      <c r="YQ159" s="69"/>
      <c r="YR159" s="69"/>
      <c r="YS159" s="69"/>
      <c r="YT159" s="69"/>
      <c r="YU159" s="69"/>
      <c r="YV159" s="69"/>
      <c r="YW159" s="69"/>
      <c r="YX159" s="69"/>
      <c r="YY159" s="69"/>
      <c r="YZ159" s="69"/>
      <c r="ZA159" s="69"/>
      <c r="ZB159" s="69"/>
      <c r="ZC159" s="69"/>
      <c r="ZD159" s="69"/>
      <c r="ZE159" s="69"/>
      <c r="ZF159" s="69"/>
      <c r="ZG159" s="69"/>
      <c r="ZH159" s="69"/>
      <c r="ZI159" s="69"/>
      <c r="ZJ159" s="69"/>
      <c r="ZK159" s="69"/>
      <c r="ZL159" s="69"/>
      <c r="ZM159" s="69"/>
      <c r="ZN159" s="69"/>
      <c r="ZO159" s="69"/>
      <c r="ZP159" s="69"/>
      <c r="ZQ159" s="69"/>
      <c r="ZR159" s="69"/>
      <c r="ZS159" s="69"/>
      <c r="ZT159" s="69"/>
      <c r="ZU159" s="69"/>
      <c r="ZV159" s="69"/>
      <c r="ZW159" s="69"/>
      <c r="ZX159" s="69"/>
      <c r="ZY159" s="69"/>
      <c r="ZZ159" s="69"/>
      <c r="AAA159" s="69"/>
      <c r="AAB159" s="69"/>
      <c r="AAC159" s="69"/>
      <c r="AAD159" s="69"/>
      <c r="AAE159" s="69"/>
      <c r="AAF159" s="69"/>
      <c r="AAG159" s="69"/>
      <c r="AAH159" s="69"/>
      <c r="AAI159" s="69"/>
      <c r="AAJ159" s="69"/>
      <c r="AAK159" s="69"/>
      <c r="AAL159" s="69"/>
      <c r="AAM159" s="69"/>
      <c r="AAN159" s="69"/>
      <c r="AAO159" s="69"/>
      <c r="AAP159" s="69"/>
      <c r="AAQ159" s="69"/>
      <c r="AAR159" s="69"/>
      <c r="AAS159" s="69"/>
      <c r="AAT159" s="69"/>
      <c r="AAU159" s="69"/>
      <c r="AAV159" s="69"/>
      <c r="AAW159" s="69"/>
      <c r="AAX159" s="69"/>
      <c r="AAY159" s="69"/>
      <c r="AAZ159" s="69"/>
      <c r="ABA159" s="69"/>
      <c r="ABB159" s="69"/>
      <c r="ABC159" s="69"/>
      <c r="ABD159" s="69"/>
      <c r="ABE159" s="69"/>
      <c r="ABF159" s="69"/>
      <c r="ABG159" s="69"/>
      <c r="ABH159" s="69"/>
      <c r="ABI159" s="69"/>
      <c r="ABJ159" s="69"/>
      <c r="ABK159" s="69"/>
      <c r="ABL159" s="69"/>
      <c r="ABM159" s="69"/>
      <c r="ABN159" s="69"/>
      <c r="ABO159" s="69"/>
      <c r="ABP159" s="69"/>
      <c r="ABQ159" s="69"/>
      <c r="ABR159" s="69"/>
      <c r="ABS159" s="69"/>
      <c r="ABT159" s="69"/>
      <c r="ABU159" s="69"/>
      <c r="ABV159" s="69"/>
      <c r="ABW159" s="69"/>
      <c r="ABX159" s="69"/>
      <c r="ABY159" s="69"/>
      <c r="ABZ159" s="69"/>
      <c r="ACA159" s="69"/>
      <c r="ACB159" s="69"/>
      <c r="ACC159" s="69"/>
      <c r="ACD159" s="69"/>
      <c r="ACE159" s="69"/>
      <c r="ACF159" s="69"/>
      <c r="ACG159" s="69"/>
      <c r="ACH159" s="69"/>
      <c r="ACI159" s="69"/>
      <c r="ACJ159" s="69"/>
      <c r="ACK159" s="69"/>
      <c r="ACL159" s="69"/>
      <c r="ACM159" s="69"/>
      <c r="ACN159" s="69"/>
      <c r="ACO159" s="69"/>
      <c r="ACP159" s="69"/>
      <c r="ACQ159" s="69"/>
      <c r="ACR159" s="69"/>
      <c r="ACS159" s="69"/>
      <c r="ACT159" s="69"/>
      <c r="ACU159" s="69"/>
      <c r="ACV159" s="69"/>
      <c r="ACW159" s="69"/>
      <c r="ACX159" s="69"/>
      <c r="ACY159" s="69"/>
      <c r="ACZ159" s="69"/>
      <c r="ADA159" s="69"/>
      <c r="ADB159" s="69"/>
      <c r="ADC159" s="69"/>
      <c r="ADD159" s="69"/>
      <c r="ADE159" s="69"/>
      <c r="ADF159" s="69"/>
      <c r="ADG159" s="69"/>
      <c r="ADH159" s="69"/>
      <c r="ADI159" s="69"/>
      <c r="ADJ159" s="69"/>
      <c r="ADK159" s="69"/>
      <c r="ADL159" s="69"/>
      <c r="ADM159" s="69"/>
      <c r="ADN159" s="69"/>
      <c r="ADO159" s="69"/>
      <c r="ADP159" s="69"/>
      <c r="ADQ159" s="69"/>
      <c r="ADR159" s="69"/>
      <c r="ADS159" s="69"/>
      <c r="ADT159" s="69"/>
      <c r="ADU159" s="69"/>
      <c r="ADV159" s="69"/>
      <c r="ADW159" s="69"/>
      <c r="ADX159" s="69"/>
      <c r="ADY159" s="69"/>
      <c r="ADZ159" s="69"/>
      <c r="AEA159" s="69"/>
      <c r="AEB159" s="69"/>
      <c r="AEC159" s="69"/>
      <c r="AED159" s="69"/>
      <c r="AEE159" s="69"/>
      <c r="AEF159" s="69"/>
      <c r="AEG159" s="69"/>
      <c r="AEH159" s="69"/>
      <c r="AEI159" s="69"/>
      <c r="AEJ159" s="69"/>
      <c r="AEK159" s="69"/>
      <c r="AEL159" s="69"/>
      <c r="AEM159" s="69"/>
      <c r="AEN159" s="69"/>
      <c r="AEO159" s="69"/>
      <c r="AEP159" s="69"/>
      <c r="AEQ159" s="69"/>
      <c r="AER159" s="69"/>
      <c r="AES159" s="69"/>
      <c r="AET159" s="69"/>
      <c r="AEU159" s="69"/>
      <c r="AEV159" s="69"/>
      <c r="AEW159" s="69"/>
      <c r="AEX159" s="69"/>
      <c r="AEY159" s="69"/>
      <c r="AEZ159" s="69"/>
      <c r="AFA159" s="69"/>
      <c r="AFB159" s="69"/>
      <c r="AFC159" s="69"/>
      <c r="AFD159" s="69"/>
      <c r="AFE159" s="69"/>
      <c r="AFF159" s="69"/>
      <c r="AFG159" s="69"/>
      <c r="AFH159" s="69"/>
      <c r="AFI159" s="69"/>
      <c r="AFJ159" s="69"/>
      <c r="AFK159" s="69"/>
      <c r="AFL159" s="69"/>
      <c r="AFM159" s="69"/>
      <c r="AFN159" s="69"/>
      <c r="AFO159" s="69"/>
      <c r="AFP159" s="69"/>
      <c r="AFQ159" s="69"/>
      <c r="AFR159" s="69"/>
      <c r="AFS159" s="69"/>
      <c r="AFT159" s="69"/>
      <c r="AFU159" s="69"/>
      <c r="AFV159" s="69"/>
      <c r="AFW159" s="69"/>
      <c r="AFX159" s="69"/>
      <c r="AFY159" s="69"/>
      <c r="AFZ159" s="69"/>
      <c r="AGA159" s="69"/>
      <c r="AGB159" s="69"/>
      <c r="AGC159" s="69"/>
      <c r="AGD159" s="69"/>
      <c r="AGE159" s="69"/>
      <c r="AGF159" s="69"/>
      <c r="AGG159" s="69"/>
      <c r="AGH159" s="69"/>
      <c r="AGI159" s="69"/>
      <c r="AGJ159" s="69"/>
      <c r="AGK159" s="69"/>
      <c r="AGL159" s="69"/>
      <c r="AGM159" s="69"/>
      <c r="AGN159" s="69"/>
      <c r="AGO159" s="69"/>
      <c r="AGP159" s="69"/>
      <c r="AGQ159" s="69"/>
      <c r="AGR159" s="69"/>
      <c r="AGS159" s="69"/>
      <c r="AGT159" s="69"/>
      <c r="AGU159" s="69"/>
      <c r="AGV159" s="69"/>
      <c r="AGW159" s="69"/>
      <c r="AGX159" s="69"/>
      <c r="AGY159" s="69"/>
      <c r="AGZ159" s="69"/>
      <c r="AHA159" s="69"/>
      <c r="AHB159" s="69"/>
      <c r="AHC159" s="69"/>
      <c r="AHD159" s="69"/>
      <c r="AHE159" s="69"/>
      <c r="AHF159" s="69"/>
      <c r="AHG159" s="69"/>
      <c r="AHH159" s="69"/>
      <c r="AHI159" s="69"/>
      <c r="AHJ159" s="69"/>
      <c r="AHK159" s="69"/>
      <c r="AHL159" s="69"/>
      <c r="AHM159" s="69"/>
      <c r="AHN159" s="69"/>
      <c r="AHO159" s="69"/>
      <c r="AHP159" s="69"/>
      <c r="AHQ159" s="69"/>
      <c r="AHR159" s="69"/>
      <c r="AHS159" s="69"/>
      <c r="AHT159" s="69"/>
      <c r="AHU159" s="69"/>
      <c r="AHV159" s="69"/>
      <c r="AHW159" s="69"/>
      <c r="AHX159" s="69"/>
      <c r="AHY159" s="69"/>
      <c r="AHZ159" s="69"/>
      <c r="AIA159" s="69"/>
      <c r="AIB159" s="69"/>
      <c r="AIC159" s="69"/>
      <c r="AID159" s="69"/>
      <c r="AIE159" s="69"/>
      <c r="AIF159" s="69"/>
      <c r="AIG159" s="69"/>
      <c r="AIH159" s="69"/>
      <c r="AII159" s="69"/>
      <c r="AIJ159" s="69"/>
      <c r="AIK159" s="69"/>
      <c r="AIL159" s="69"/>
      <c r="AIM159" s="69"/>
      <c r="AIN159" s="69"/>
      <c r="AIO159" s="69"/>
      <c r="AIP159" s="69"/>
      <c r="AIQ159" s="69"/>
      <c r="AIR159" s="69"/>
      <c r="AIS159" s="69"/>
      <c r="AIT159" s="69"/>
      <c r="AIU159" s="69"/>
      <c r="AIV159" s="69"/>
      <c r="AIW159" s="69"/>
      <c r="AIX159" s="69"/>
      <c r="AIY159" s="69"/>
      <c r="AIZ159" s="69"/>
      <c r="AJA159" s="69"/>
      <c r="AJB159" s="69"/>
      <c r="AJC159" s="69"/>
      <c r="AJD159" s="69"/>
      <c r="AJE159" s="69"/>
      <c r="AJF159" s="69"/>
      <c r="AJG159" s="69"/>
      <c r="AJH159" s="69"/>
      <c r="AJI159" s="69"/>
      <c r="AJJ159" s="69"/>
      <c r="AJK159" s="69"/>
      <c r="AJL159" s="69"/>
      <c r="AJM159" s="69"/>
      <c r="AJN159" s="69"/>
      <c r="AJO159" s="69"/>
      <c r="AJP159" s="69"/>
      <c r="AJQ159" s="69"/>
      <c r="AJR159" s="69"/>
      <c r="AJS159" s="69"/>
      <c r="AJT159" s="69"/>
      <c r="AJU159" s="69"/>
      <c r="AJV159" s="69"/>
      <c r="AJW159" s="69"/>
      <c r="AJX159" s="69"/>
      <c r="AJY159" s="69"/>
      <c r="AJZ159" s="69"/>
      <c r="AKA159" s="69"/>
      <c r="AKB159" s="69"/>
      <c r="AKC159" s="69"/>
      <c r="AKD159" s="69"/>
      <c r="AKE159" s="69"/>
      <c r="AKF159" s="69"/>
      <c r="AKG159" s="69"/>
      <c r="AKH159" s="69"/>
      <c r="AKI159" s="69"/>
      <c r="AKJ159" s="69"/>
      <c r="AKK159" s="69"/>
      <c r="AKL159" s="69"/>
      <c r="AKM159" s="69"/>
      <c r="AKN159" s="69"/>
      <c r="AKO159" s="69"/>
      <c r="AKP159" s="69"/>
      <c r="AKQ159" s="69"/>
      <c r="AKR159" s="69"/>
      <c r="AKS159" s="69"/>
      <c r="AKT159" s="69"/>
      <c r="AKU159" s="69"/>
      <c r="AKV159" s="69"/>
      <c r="AKW159" s="69"/>
      <c r="AKX159" s="69"/>
      <c r="AKY159" s="69"/>
      <c r="AKZ159" s="69"/>
      <c r="ALA159" s="69"/>
      <c r="ALB159" s="69"/>
      <c r="ALC159" s="69"/>
      <c r="ALD159" s="69"/>
      <c r="ALE159" s="69"/>
      <c r="ALF159" s="69"/>
      <c r="ALG159" s="69"/>
      <c r="ALH159" s="69"/>
      <c r="ALI159" s="69"/>
      <c r="ALJ159" s="69"/>
      <c r="ALK159" s="69"/>
      <c r="ALL159" s="69"/>
      <c r="ALM159" s="69"/>
      <c r="ALN159" s="69"/>
      <c r="ALO159" s="69"/>
      <c r="ALP159" s="69"/>
      <c r="ALQ159" s="69"/>
      <c r="ALR159" s="69"/>
      <c r="ALS159" s="69"/>
      <c r="ALT159" s="69"/>
      <c r="ALU159" s="69"/>
      <c r="ALV159" s="69"/>
      <c r="ALW159" s="69"/>
      <c r="ALX159" s="69"/>
      <c r="ALY159" s="69"/>
      <c r="ALZ159" s="69"/>
      <c r="AMA159" s="69"/>
      <c r="AMB159" s="69"/>
      <c r="AMC159" s="69"/>
      <c r="AMD159" s="69"/>
      <c r="AME159" s="69"/>
      <c r="AMF159" s="69"/>
      <c r="AMG159" s="69"/>
      <c r="AMH159" s="69"/>
      <c r="AMI159" s="69"/>
      <c r="AMJ159" s="69"/>
      <c r="AMK159" s="69"/>
    </row>
    <row r="160" spans="1:1025">
      <c r="A160" s="36"/>
      <c r="B160" s="46" t="s">
        <v>352</v>
      </c>
      <c r="C160" s="97" t="s">
        <v>59</v>
      </c>
      <c r="D160" s="77">
        <v>2011</v>
      </c>
      <c r="E160" s="104"/>
      <c r="F160" s="104"/>
      <c r="G160" s="104"/>
      <c r="H160" s="104"/>
      <c r="I160" s="104">
        <v>27</v>
      </c>
      <c r="J160" s="104"/>
      <c r="K160" s="105"/>
      <c r="L160" s="104">
        <f t="shared" ref="L160" si="151">COUNTIF(E160:K160,"&gt;=1")</f>
        <v>1</v>
      </c>
      <c r="M160" s="104">
        <f t="shared" ref="M160" si="152">IF(L160&gt;=5,MIN(E160:K160),"0")+IF(L160&gt;=6,SMALL(E160:K160,2),"0")+IF(L160&gt;=7,SMALL(E160:K160,3),"0")</f>
        <v>0</v>
      </c>
      <c r="N160" s="104">
        <f t="shared" ref="N160" si="153">SUM(E160:K160)-M160</f>
        <v>27</v>
      </c>
      <c r="O160" s="104"/>
      <c r="P160" s="103">
        <f t="shared" ref="P160" si="154">N160+O160</f>
        <v>27</v>
      </c>
    </row>
    <row r="161" spans="1:1025">
      <c r="A161" s="36"/>
      <c r="B161" s="4" t="s">
        <v>61</v>
      </c>
      <c r="C161" s="48" t="s">
        <v>62</v>
      </c>
      <c r="D161" s="36">
        <v>2010</v>
      </c>
      <c r="E161" s="104">
        <v>25</v>
      </c>
      <c r="F161" s="104"/>
      <c r="G161" s="104"/>
      <c r="H161" s="104"/>
      <c r="I161" s="104"/>
      <c r="J161" s="104"/>
      <c r="K161" s="105"/>
      <c r="L161" s="104">
        <f>COUNTIF(E161:K161,"&gt;=1")</f>
        <v>1</v>
      </c>
      <c r="M161" s="104">
        <f>IF(L161&gt;=5,MIN(E161:K161),"0")+IF(L161&gt;=6,SMALL(E161:K161,2),"0")+IF(L161&gt;=7,SMALL(E161:K161,3),"0")</f>
        <v>0</v>
      </c>
      <c r="N161" s="104">
        <f>SUM(E161:K161)-M161</f>
        <v>25</v>
      </c>
      <c r="O161" s="104"/>
      <c r="P161" s="103">
        <f>N161+O161</f>
        <v>25</v>
      </c>
    </row>
    <row r="162" spans="1:1025">
      <c r="A162" s="36"/>
      <c r="B162" s="4" t="s">
        <v>137</v>
      </c>
      <c r="C162" s="48" t="s">
        <v>103</v>
      </c>
      <c r="D162" s="44">
        <v>2011</v>
      </c>
      <c r="E162" s="104"/>
      <c r="F162" s="104">
        <v>25</v>
      </c>
      <c r="G162" s="104"/>
      <c r="H162" s="104"/>
      <c r="I162" s="104"/>
      <c r="J162" s="104"/>
      <c r="K162" s="105"/>
      <c r="L162" s="104">
        <f>COUNTIF(E162:K162,"&gt;=1")</f>
        <v>1</v>
      </c>
      <c r="M162" s="104">
        <f>IF(L162&gt;=5,MIN(E162:K162),"0")+IF(L162&gt;=6,SMALL(E162:K162,2),"0")+IF(L162&gt;=7,SMALL(E162:K162,3),"0")</f>
        <v>0</v>
      </c>
      <c r="N162" s="104">
        <f>SUM(E162:K162)-M162</f>
        <v>25</v>
      </c>
      <c r="O162" s="104"/>
      <c r="P162" s="103">
        <f>N162+O162</f>
        <v>25</v>
      </c>
    </row>
    <row r="163" spans="1:1025">
      <c r="A163" s="36"/>
      <c r="B163" s="4" t="s">
        <v>138</v>
      </c>
      <c r="C163" s="48" t="s">
        <v>103</v>
      </c>
      <c r="D163" s="44">
        <v>2011</v>
      </c>
      <c r="E163" s="104"/>
      <c r="F163" s="104">
        <v>23</v>
      </c>
      <c r="G163" s="104"/>
      <c r="H163" s="104"/>
      <c r="I163" s="104"/>
      <c r="J163" s="104"/>
      <c r="K163" s="105"/>
      <c r="L163" s="104">
        <f t="shared" ref="L163" si="155">COUNTIF(E163:K163,"&gt;=1")</f>
        <v>1</v>
      </c>
      <c r="M163" s="104">
        <f t="shared" ref="M163" si="156">IF(L163&gt;=5,MIN(E163:K163),"0")+IF(L163&gt;=6,SMALL(E163:K163,2),"0")+IF(L163&gt;=7,SMALL(E163:K163,3),"0")</f>
        <v>0</v>
      </c>
      <c r="N163" s="104">
        <f t="shared" ref="N163" si="157">SUM(E163:K163)-M163</f>
        <v>23</v>
      </c>
      <c r="O163" s="104"/>
      <c r="P163" s="103">
        <f t="shared" ref="P163" si="158">N163+O163</f>
        <v>23</v>
      </c>
    </row>
    <row r="164" spans="1:1025">
      <c r="A164" s="36"/>
      <c r="B164" s="46" t="s">
        <v>353</v>
      </c>
      <c r="C164" s="97" t="s">
        <v>59</v>
      </c>
      <c r="D164" s="98">
        <v>2010</v>
      </c>
      <c r="E164" s="104"/>
      <c r="F164" s="104"/>
      <c r="G164" s="104"/>
      <c r="H164" s="104"/>
      <c r="I164" s="104">
        <v>23</v>
      </c>
      <c r="J164" s="104"/>
      <c r="K164" s="105"/>
      <c r="L164" s="104">
        <f>COUNTIF(E164:K164,"&gt;=1")</f>
        <v>1</v>
      </c>
      <c r="M164" s="104">
        <f>IF(L164&gt;=5,MIN(E164:K164),"0")+IF(L164&gt;=6,SMALL(E164:K164,2),"0")+IF(L164&gt;=7,SMALL(E164:K164,3),"0")</f>
        <v>0</v>
      </c>
      <c r="N164" s="104">
        <f>SUM(E164:K164)-M164</f>
        <v>23</v>
      </c>
      <c r="O164" s="104"/>
      <c r="P164" s="103">
        <f>N164+O164</f>
        <v>23</v>
      </c>
    </row>
    <row r="165" spans="1:1025" customFormat="1">
      <c r="A165" s="56"/>
      <c r="B165" s="97" t="s">
        <v>219</v>
      </c>
      <c r="C165" s="97" t="s">
        <v>36</v>
      </c>
      <c r="D165" s="98">
        <v>2011</v>
      </c>
      <c r="E165" s="107"/>
      <c r="F165" s="107">
        <v>21</v>
      </c>
      <c r="G165" s="107"/>
      <c r="H165" s="107"/>
      <c r="I165" s="107"/>
      <c r="J165" s="107"/>
      <c r="K165" s="105"/>
      <c r="L165" s="107">
        <f>COUNTIF(E165:K165,"&gt;=1")</f>
        <v>1</v>
      </c>
      <c r="M165" s="107">
        <f>IF(L165&gt;=5,MIN(E165:K165),"0")+IF(L165&gt;=6,SMALL(E165:K165,2),"0")+IF(L165&gt;=7,SMALL(E165:K165,3),"0")</f>
        <v>0</v>
      </c>
      <c r="N165" s="107">
        <f>SUM(E165:K165)-M165</f>
        <v>21</v>
      </c>
      <c r="O165" s="107"/>
      <c r="P165" s="108">
        <f>N165+O165</f>
        <v>21</v>
      </c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69"/>
      <c r="BX165" s="69"/>
      <c r="BY165" s="69"/>
      <c r="BZ165" s="69"/>
      <c r="CA165" s="69"/>
      <c r="CB165" s="69"/>
      <c r="CC165" s="69"/>
      <c r="CD165" s="69"/>
      <c r="CE165" s="69"/>
      <c r="CF165" s="69"/>
      <c r="CG165" s="69"/>
      <c r="CH165" s="69"/>
      <c r="CI165" s="69"/>
      <c r="CJ165" s="69"/>
      <c r="CK165" s="69"/>
      <c r="CL165" s="69"/>
      <c r="CM165" s="69"/>
      <c r="CN165" s="69"/>
      <c r="CO165" s="69"/>
      <c r="CP165" s="69"/>
      <c r="CQ165" s="69"/>
      <c r="CR165" s="69"/>
      <c r="CS165" s="69"/>
      <c r="CT165" s="69"/>
      <c r="CU165" s="69"/>
      <c r="CV165" s="69"/>
      <c r="CW165" s="69"/>
      <c r="CX165" s="69"/>
      <c r="CY165" s="69"/>
      <c r="CZ165" s="69"/>
      <c r="DA165" s="69"/>
      <c r="DB165" s="69"/>
      <c r="DC165" s="69"/>
      <c r="DD165" s="69"/>
      <c r="DE165" s="69"/>
      <c r="DF165" s="69"/>
      <c r="DG165" s="69"/>
      <c r="DH165" s="69"/>
      <c r="DI165" s="69"/>
      <c r="DJ165" s="69"/>
      <c r="DK165" s="69"/>
      <c r="DL165" s="69"/>
      <c r="DM165" s="69"/>
      <c r="DN165" s="69"/>
      <c r="DO165" s="69"/>
      <c r="DP165" s="69"/>
      <c r="DQ165" s="69"/>
      <c r="DR165" s="69"/>
      <c r="DS165" s="69"/>
      <c r="DT165" s="69"/>
      <c r="DU165" s="69"/>
      <c r="DV165" s="69"/>
      <c r="DW165" s="69"/>
      <c r="DX165" s="69"/>
      <c r="DY165" s="69"/>
      <c r="DZ165" s="69"/>
      <c r="EA165" s="69"/>
      <c r="EB165" s="69"/>
      <c r="EC165" s="69"/>
      <c r="ED165" s="69"/>
      <c r="EE165" s="69"/>
      <c r="EF165" s="69"/>
      <c r="EG165" s="69"/>
      <c r="EH165" s="69"/>
      <c r="EI165" s="69"/>
      <c r="EJ165" s="69"/>
      <c r="EK165" s="69"/>
      <c r="EL165" s="69"/>
      <c r="EM165" s="69"/>
      <c r="EN165" s="69"/>
      <c r="EO165" s="69"/>
      <c r="EP165" s="69"/>
      <c r="EQ165" s="69"/>
      <c r="ER165" s="69"/>
      <c r="ES165" s="69"/>
      <c r="ET165" s="69"/>
      <c r="EU165" s="69"/>
      <c r="EV165" s="69"/>
      <c r="EW165" s="69"/>
      <c r="EX165" s="69"/>
      <c r="EY165" s="69"/>
      <c r="EZ165" s="69"/>
      <c r="FA165" s="69"/>
      <c r="FB165" s="69"/>
      <c r="FC165" s="69"/>
      <c r="FD165" s="69"/>
      <c r="FE165" s="69"/>
      <c r="FF165" s="69"/>
      <c r="FG165" s="69"/>
      <c r="FH165" s="69"/>
      <c r="FI165" s="69"/>
      <c r="FJ165" s="69"/>
      <c r="FK165" s="69"/>
      <c r="FL165" s="69"/>
      <c r="FM165" s="69"/>
      <c r="FN165" s="69"/>
      <c r="FO165" s="69"/>
      <c r="FP165" s="69"/>
      <c r="FQ165" s="69"/>
      <c r="FR165" s="69"/>
      <c r="FS165" s="69"/>
      <c r="FT165" s="69"/>
      <c r="FU165" s="69"/>
      <c r="FV165" s="69"/>
      <c r="FW165" s="69"/>
      <c r="FX165" s="69"/>
      <c r="FY165" s="69"/>
      <c r="FZ165" s="69"/>
      <c r="GA165" s="69"/>
      <c r="GB165" s="69"/>
      <c r="GC165" s="69"/>
      <c r="GD165" s="69"/>
      <c r="GE165" s="69"/>
      <c r="GF165" s="69"/>
      <c r="GG165" s="69"/>
      <c r="GH165" s="69"/>
      <c r="GI165" s="69"/>
      <c r="GJ165" s="69"/>
      <c r="GK165" s="69"/>
      <c r="GL165" s="69"/>
      <c r="GM165" s="69"/>
      <c r="GN165" s="69"/>
      <c r="GO165" s="69"/>
      <c r="GP165" s="69"/>
      <c r="GQ165" s="69"/>
      <c r="GR165" s="69"/>
      <c r="GS165" s="69"/>
      <c r="GT165" s="69"/>
      <c r="GU165" s="69"/>
      <c r="GV165" s="69"/>
      <c r="GW165" s="69"/>
      <c r="GX165" s="69"/>
      <c r="GY165" s="69"/>
      <c r="GZ165" s="69"/>
      <c r="HA165" s="69"/>
      <c r="HB165" s="69"/>
      <c r="HC165" s="69"/>
      <c r="HD165" s="69"/>
      <c r="HE165" s="69"/>
      <c r="HF165" s="69"/>
      <c r="HG165" s="69"/>
      <c r="HH165" s="69"/>
      <c r="HI165" s="69"/>
      <c r="HJ165" s="69"/>
      <c r="HK165" s="69"/>
      <c r="HL165" s="69"/>
      <c r="HM165" s="69"/>
      <c r="HN165" s="69"/>
      <c r="HO165" s="69"/>
      <c r="HP165" s="69"/>
      <c r="HQ165" s="69"/>
      <c r="HR165" s="69"/>
      <c r="HS165" s="69"/>
      <c r="HT165" s="69"/>
      <c r="HU165" s="69"/>
      <c r="HV165" s="69"/>
      <c r="HW165" s="69"/>
      <c r="HX165" s="69"/>
      <c r="HY165" s="69"/>
      <c r="HZ165" s="69"/>
      <c r="IA165" s="69"/>
      <c r="IB165" s="69"/>
      <c r="IC165" s="69"/>
      <c r="ID165" s="69"/>
      <c r="IE165" s="69"/>
      <c r="IF165" s="69"/>
      <c r="IG165" s="69"/>
      <c r="IH165" s="69"/>
      <c r="II165" s="69"/>
      <c r="IJ165" s="69"/>
      <c r="IK165" s="69"/>
      <c r="IL165" s="69"/>
      <c r="IM165" s="69"/>
      <c r="IN165" s="69"/>
      <c r="IO165" s="69"/>
      <c r="IP165" s="69"/>
      <c r="IQ165" s="69"/>
      <c r="IR165" s="69"/>
      <c r="IS165" s="69"/>
      <c r="IT165" s="69"/>
      <c r="IU165" s="69"/>
      <c r="IV165" s="69"/>
      <c r="IW165" s="69"/>
      <c r="IX165" s="69"/>
      <c r="IY165" s="69"/>
      <c r="IZ165" s="69"/>
      <c r="JA165" s="69"/>
      <c r="JB165" s="69"/>
      <c r="JC165" s="69"/>
      <c r="JD165" s="69"/>
      <c r="JE165" s="69"/>
      <c r="JF165" s="69"/>
      <c r="JG165" s="69"/>
      <c r="JH165" s="69"/>
      <c r="JI165" s="69"/>
      <c r="JJ165" s="69"/>
      <c r="JK165" s="69"/>
      <c r="JL165" s="69"/>
      <c r="JM165" s="69"/>
      <c r="JN165" s="69"/>
      <c r="JO165" s="69"/>
      <c r="JP165" s="69"/>
      <c r="JQ165" s="69"/>
      <c r="JR165" s="69"/>
      <c r="JS165" s="69"/>
      <c r="JT165" s="69"/>
      <c r="JU165" s="69"/>
      <c r="JV165" s="69"/>
      <c r="JW165" s="69"/>
      <c r="JX165" s="69"/>
      <c r="JY165" s="69"/>
      <c r="JZ165" s="69"/>
      <c r="KA165" s="69"/>
      <c r="KB165" s="69"/>
      <c r="KC165" s="69"/>
      <c r="KD165" s="69"/>
      <c r="KE165" s="69"/>
      <c r="KF165" s="69"/>
      <c r="KG165" s="69"/>
      <c r="KH165" s="69"/>
      <c r="KI165" s="69"/>
      <c r="KJ165" s="69"/>
      <c r="KK165" s="69"/>
      <c r="KL165" s="69"/>
      <c r="KM165" s="69"/>
      <c r="KN165" s="69"/>
      <c r="KO165" s="69"/>
      <c r="KP165" s="69"/>
      <c r="KQ165" s="69"/>
      <c r="KR165" s="69"/>
      <c r="KS165" s="69"/>
      <c r="KT165" s="69"/>
      <c r="KU165" s="69"/>
      <c r="KV165" s="69"/>
      <c r="KW165" s="69"/>
      <c r="KX165" s="69"/>
      <c r="KY165" s="69"/>
      <c r="KZ165" s="69"/>
      <c r="LA165" s="69"/>
      <c r="LB165" s="69"/>
      <c r="LC165" s="69"/>
      <c r="LD165" s="69"/>
      <c r="LE165" s="69"/>
      <c r="LF165" s="69"/>
      <c r="LG165" s="69"/>
      <c r="LH165" s="69"/>
      <c r="LI165" s="69"/>
      <c r="LJ165" s="69"/>
      <c r="LK165" s="69"/>
      <c r="LL165" s="69"/>
      <c r="LM165" s="69"/>
      <c r="LN165" s="69"/>
      <c r="LO165" s="69"/>
      <c r="LP165" s="69"/>
      <c r="LQ165" s="69"/>
      <c r="LR165" s="69"/>
      <c r="LS165" s="69"/>
      <c r="LT165" s="69"/>
      <c r="LU165" s="69"/>
      <c r="LV165" s="69"/>
      <c r="LW165" s="69"/>
      <c r="LX165" s="69"/>
      <c r="LY165" s="69"/>
      <c r="LZ165" s="69"/>
      <c r="MA165" s="69"/>
      <c r="MB165" s="69"/>
      <c r="MC165" s="69"/>
      <c r="MD165" s="69"/>
      <c r="ME165" s="69"/>
      <c r="MF165" s="69"/>
      <c r="MG165" s="69"/>
      <c r="MH165" s="69"/>
      <c r="MI165" s="69"/>
      <c r="MJ165" s="69"/>
      <c r="MK165" s="69"/>
      <c r="ML165" s="69"/>
      <c r="MM165" s="69"/>
      <c r="MN165" s="69"/>
      <c r="MO165" s="69"/>
      <c r="MP165" s="69"/>
      <c r="MQ165" s="69"/>
      <c r="MR165" s="69"/>
      <c r="MS165" s="69"/>
      <c r="MT165" s="69"/>
      <c r="MU165" s="69"/>
      <c r="MV165" s="69"/>
      <c r="MW165" s="69"/>
      <c r="MX165" s="69"/>
      <c r="MY165" s="69"/>
      <c r="MZ165" s="69"/>
      <c r="NA165" s="69"/>
      <c r="NB165" s="69"/>
      <c r="NC165" s="69"/>
      <c r="ND165" s="69"/>
      <c r="NE165" s="69"/>
      <c r="NF165" s="69"/>
      <c r="NG165" s="69"/>
      <c r="NH165" s="69"/>
      <c r="NI165" s="69"/>
      <c r="NJ165" s="69"/>
      <c r="NK165" s="69"/>
      <c r="NL165" s="69"/>
      <c r="NM165" s="69"/>
      <c r="NN165" s="69"/>
      <c r="NO165" s="69"/>
      <c r="NP165" s="69"/>
      <c r="NQ165" s="69"/>
      <c r="NR165" s="69"/>
      <c r="NS165" s="69"/>
      <c r="NT165" s="69"/>
      <c r="NU165" s="69"/>
      <c r="NV165" s="69"/>
      <c r="NW165" s="69"/>
      <c r="NX165" s="69"/>
      <c r="NY165" s="69"/>
      <c r="NZ165" s="69"/>
      <c r="OA165" s="69"/>
      <c r="OB165" s="69"/>
      <c r="OC165" s="69"/>
      <c r="OD165" s="69"/>
      <c r="OE165" s="69"/>
      <c r="OF165" s="69"/>
      <c r="OG165" s="69"/>
      <c r="OH165" s="69"/>
      <c r="OI165" s="69"/>
      <c r="OJ165" s="69"/>
      <c r="OK165" s="69"/>
      <c r="OL165" s="69"/>
      <c r="OM165" s="69"/>
      <c r="ON165" s="69"/>
      <c r="OO165" s="69"/>
      <c r="OP165" s="69"/>
      <c r="OQ165" s="69"/>
      <c r="OR165" s="69"/>
      <c r="OS165" s="69"/>
      <c r="OT165" s="69"/>
      <c r="OU165" s="69"/>
      <c r="OV165" s="69"/>
      <c r="OW165" s="69"/>
      <c r="OX165" s="69"/>
      <c r="OY165" s="69"/>
      <c r="OZ165" s="69"/>
      <c r="PA165" s="69"/>
      <c r="PB165" s="69"/>
      <c r="PC165" s="69"/>
      <c r="PD165" s="69"/>
      <c r="PE165" s="69"/>
      <c r="PF165" s="69"/>
      <c r="PG165" s="69"/>
      <c r="PH165" s="69"/>
      <c r="PI165" s="69"/>
      <c r="PJ165" s="69"/>
      <c r="PK165" s="69"/>
      <c r="PL165" s="69"/>
      <c r="PM165" s="69"/>
      <c r="PN165" s="69"/>
      <c r="PO165" s="69"/>
      <c r="PP165" s="69"/>
      <c r="PQ165" s="69"/>
      <c r="PR165" s="69"/>
      <c r="PS165" s="69"/>
      <c r="PT165" s="69"/>
      <c r="PU165" s="69"/>
      <c r="PV165" s="69"/>
      <c r="PW165" s="69"/>
      <c r="PX165" s="69"/>
      <c r="PY165" s="69"/>
      <c r="PZ165" s="69"/>
      <c r="QA165" s="69"/>
      <c r="QB165" s="69"/>
      <c r="QC165" s="69"/>
      <c r="QD165" s="69"/>
      <c r="QE165" s="69"/>
      <c r="QF165" s="69"/>
      <c r="QG165" s="69"/>
      <c r="QH165" s="69"/>
      <c r="QI165" s="69"/>
      <c r="QJ165" s="69"/>
      <c r="QK165" s="69"/>
      <c r="QL165" s="69"/>
      <c r="QM165" s="69"/>
      <c r="QN165" s="69"/>
      <c r="QO165" s="69"/>
      <c r="QP165" s="69"/>
      <c r="QQ165" s="69"/>
      <c r="QR165" s="69"/>
      <c r="QS165" s="69"/>
      <c r="QT165" s="69"/>
      <c r="QU165" s="69"/>
      <c r="QV165" s="69"/>
      <c r="QW165" s="69"/>
      <c r="QX165" s="69"/>
      <c r="QY165" s="69"/>
      <c r="QZ165" s="69"/>
      <c r="RA165" s="69"/>
      <c r="RB165" s="69"/>
      <c r="RC165" s="69"/>
      <c r="RD165" s="69"/>
      <c r="RE165" s="69"/>
      <c r="RF165" s="69"/>
      <c r="RG165" s="69"/>
      <c r="RH165" s="69"/>
      <c r="RI165" s="69"/>
      <c r="RJ165" s="69"/>
      <c r="RK165" s="69"/>
      <c r="RL165" s="69"/>
      <c r="RM165" s="69"/>
      <c r="RN165" s="69"/>
      <c r="RO165" s="69"/>
      <c r="RP165" s="69"/>
      <c r="RQ165" s="69"/>
      <c r="RR165" s="69"/>
      <c r="RS165" s="69"/>
      <c r="RT165" s="69"/>
      <c r="RU165" s="69"/>
      <c r="RV165" s="69"/>
      <c r="RW165" s="69"/>
      <c r="RX165" s="69"/>
      <c r="RY165" s="69"/>
      <c r="RZ165" s="69"/>
      <c r="SA165" s="69"/>
      <c r="SB165" s="69"/>
      <c r="SC165" s="69"/>
      <c r="SD165" s="69"/>
      <c r="SE165" s="69"/>
      <c r="SF165" s="69"/>
      <c r="SG165" s="69"/>
      <c r="SH165" s="69"/>
      <c r="SI165" s="69"/>
      <c r="SJ165" s="69"/>
      <c r="SK165" s="69"/>
      <c r="SL165" s="69"/>
      <c r="SM165" s="69"/>
      <c r="SN165" s="69"/>
      <c r="SO165" s="69"/>
      <c r="SP165" s="69"/>
      <c r="SQ165" s="69"/>
      <c r="SR165" s="69"/>
      <c r="SS165" s="69"/>
      <c r="ST165" s="69"/>
      <c r="SU165" s="69"/>
      <c r="SV165" s="69"/>
      <c r="SW165" s="69"/>
      <c r="SX165" s="69"/>
      <c r="SY165" s="69"/>
      <c r="SZ165" s="69"/>
      <c r="TA165" s="69"/>
      <c r="TB165" s="69"/>
      <c r="TC165" s="69"/>
      <c r="TD165" s="69"/>
      <c r="TE165" s="69"/>
      <c r="TF165" s="69"/>
      <c r="TG165" s="69"/>
      <c r="TH165" s="69"/>
      <c r="TI165" s="69"/>
      <c r="TJ165" s="69"/>
      <c r="TK165" s="69"/>
      <c r="TL165" s="69"/>
      <c r="TM165" s="69"/>
      <c r="TN165" s="69"/>
      <c r="TO165" s="69"/>
      <c r="TP165" s="69"/>
      <c r="TQ165" s="69"/>
      <c r="TR165" s="69"/>
      <c r="TS165" s="69"/>
      <c r="TT165" s="69"/>
      <c r="TU165" s="69"/>
      <c r="TV165" s="69"/>
      <c r="TW165" s="69"/>
      <c r="TX165" s="69"/>
      <c r="TY165" s="69"/>
      <c r="TZ165" s="69"/>
      <c r="UA165" s="69"/>
      <c r="UB165" s="69"/>
      <c r="UC165" s="69"/>
      <c r="UD165" s="69"/>
      <c r="UE165" s="69"/>
      <c r="UF165" s="69"/>
      <c r="UG165" s="69"/>
      <c r="UH165" s="69"/>
      <c r="UI165" s="69"/>
      <c r="UJ165" s="69"/>
      <c r="UK165" s="69"/>
      <c r="UL165" s="69"/>
      <c r="UM165" s="69"/>
      <c r="UN165" s="69"/>
      <c r="UO165" s="69"/>
      <c r="UP165" s="69"/>
      <c r="UQ165" s="69"/>
      <c r="UR165" s="69"/>
      <c r="US165" s="69"/>
      <c r="UT165" s="69"/>
      <c r="UU165" s="69"/>
      <c r="UV165" s="69"/>
      <c r="UW165" s="69"/>
      <c r="UX165" s="69"/>
      <c r="UY165" s="69"/>
      <c r="UZ165" s="69"/>
      <c r="VA165" s="69"/>
      <c r="VB165" s="69"/>
      <c r="VC165" s="69"/>
      <c r="VD165" s="69"/>
      <c r="VE165" s="69"/>
      <c r="VF165" s="69"/>
      <c r="VG165" s="69"/>
      <c r="VH165" s="69"/>
      <c r="VI165" s="69"/>
      <c r="VJ165" s="69"/>
      <c r="VK165" s="69"/>
      <c r="VL165" s="69"/>
      <c r="VM165" s="69"/>
      <c r="VN165" s="69"/>
      <c r="VO165" s="69"/>
      <c r="VP165" s="69"/>
      <c r="VQ165" s="69"/>
      <c r="VR165" s="69"/>
      <c r="VS165" s="69"/>
      <c r="VT165" s="69"/>
      <c r="VU165" s="69"/>
      <c r="VV165" s="69"/>
      <c r="VW165" s="69"/>
      <c r="VX165" s="69"/>
      <c r="VY165" s="69"/>
      <c r="VZ165" s="69"/>
      <c r="WA165" s="69"/>
      <c r="WB165" s="69"/>
      <c r="WC165" s="69"/>
      <c r="WD165" s="69"/>
      <c r="WE165" s="69"/>
      <c r="WF165" s="69"/>
      <c r="WG165" s="69"/>
      <c r="WH165" s="69"/>
      <c r="WI165" s="69"/>
      <c r="WJ165" s="69"/>
      <c r="WK165" s="69"/>
      <c r="WL165" s="69"/>
      <c r="WM165" s="69"/>
      <c r="WN165" s="69"/>
      <c r="WO165" s="69"/>
      <c r="WP165" s="69"/>
      <c r="WQ165" s="69"/>
      <c r="WR165" s="69"/>
      <c r="WS165" s="69"/>
      <c r="WT165" s="69"/>
      <c r="WU165" s="69"/>
      <c r="WV165" s="69"/>
      <c r="WW165" s="69"/>
      <c r="WX165" s="69"/>
      <c r="WY165" s="69"/>
      <c r="WZ165" s="69"/>
      <c r="XA165" s="69"/>
      <c r="XB165" s="69"/>
      <c r="XC165" s="69"/>
      <c r="XD165" s="69"/>
      <c r="XE165" s="69"/>
      <c r="XF165" s="69"/>
      <c r="XG165" s="69"/>
      <c r="XH165" s="69"/>
      <c r="XI165" s="69"/>
      <c r="XJ165" s="69"/>
      <c r="XK165" s="69"/>
      <c r="XL165" s="69"/>
      <c r="XM165" s="69"/>
      <c r="XN165" s="69"/>
      <c r="XO165" s="69"/>
      <c r="XP165" s="69"/>
      <c r="XQ165" s="69"/>
      <c r="XR165" s="69"/>
      <c r="XS165" s="69"/>
      <c r="XT165" s="69"/>
      <c r="XU165" s="69"/>
      <c r="XV165" s="69"/>
      <c r="XW165" s="69"/>
      <c r="XX165" s="69"/>
      <c r="XY165" s="69"/>
      <c r="XZ165" s="69"/>
      <c r="YA165" s="69"/>
      <c r="YB165" s="69"/>
      <c r="YC165" s="69"/>
      <c r="YD165" s="69"/>
      <c r="YE165" s="69"/>
      <c r="YF165" s="69"/>
      <c r="YG165" s="69"/>
      <c r="YH165" s="69"/>
      <c r="YI165" s="69"/>
      <c r="YJ165" s="69"/>
      <c r="YK165" s="69"/>
      <c r="YL165" s="69"/>
      <c r="YM165" s="69"/>
      <c r="YN165" s="69"/>
      <c r="YO165" s="69"/>
      <c r="YP165" s="69"/>
      <c r="YQ165" s="69"/>
      <c r="YR165" s="69"/>
      <c r="YS165" s="69"/>
      <c r="YT165" s="69"/>
      <c r="YU165" s="69"/>
      <c r="YV165" s="69"/>
      <c r="YW165" s="69"/>
      <c r="YX165" s="69"/>
      <c r="YY165" s="69"/>
      <c r="YZ165" s="69"/>
      <c r="ZA165" s="69"/>
      <c r="ZB165" s="69"/>
      <c r="ZC165" s="69"/>
      <c r="ZD165" s="69"/>
      <c r="ZE165" s="69"/>
      <c r="ZF165" s="69"/>
      <c r="ZG165" s="69"/>
      <c r="ZH165" s="69"/>
      <c r="ZI165" s="69"/>
      <c r="ZJ165" s="69"/>
      <c r="ZK165" s="69"/>
      <c r="ZL165" s="69"/>
      <c r="ZM165" s="69"/>
      <c r="ZN165" s="69"/>
      <c r="ZO165" s="69"/>
      <c r="ZP165" s="69"/>
      <c r="ZQ165" s="69"/>
      <c r="ZR165" s="69"/>
      <c r="ZS165" s="69"/>
      <c r="ZT165" s="69"/>
      <c r="ZU165" s="69"/>
      <c r="ZV165" s="69"/>
      <c r="ZW165" s="69"/>
      <c r="ZX165" s="69"/>
      <c r="ZY165" s="69"/>
      <c r="ZZ165" s="69"/>
      <c r="AAA165" s="69"/>
      <c r="AAB165" s="69"/>
      <c r="AAC165" s="69"/>
      <c r="AAD165" s="69"/>
      <c r="AAE165" s="69"/>
      <c r="AAF165" s="69"/>
      <c r="AAG165" s="69"/>
      <c r="AAH165" s="69"/>
      <c r="AAI165" s="69"/>
      <c r="AAJ165" s="69"/>
      <c r="AAK165" s="69"/>
      <c r="AAL165" s="69"/>
      <c r="AAM165" s="69"/>
      <c r="AAN165" s="69"/>
      <c r="AAO165" s="69"/>
      <c r="AAP165" s="69"/>
      <c r="AAQ165" s="69"/>
      <c r="AAR165" s="69"/>
      <c r="AAS165" s="69"/>
      <c r="AAT165" s="69"/>
      <c r="AAU165" s="69"/>
      <c r="AAV165" s="69"/>
      <c r="AAW165" s="69"/>
      <c r="AAX165" s="69"/>
      <c r="AAY165" s="69"/>
      <c r="AAZ165" s="69"/>
      <c r="ABA165" s="69"/>
      <c r="ABB165" s="69"/>
      <c r="ABC165" s="69"/>
      <c r="ABD165" s="69"/>
      <c r="ABE165" s="69"/>
      <c r="ABF165" s="69"/>
      <c r="ABG165" s="69"/>
      <c r="ABH165" s="69"/>
      <c r="ABI165" s="69"/>
      <c r="ABJ165" s="69"/>
      <c r="ABK165" s="69"/>
      <c r="ABL165" s="69"/>
      <c r="ABM165" s="69"/>
      <c r="ABN165" s="69"/>
      <c r="ABO165" s="69"/>
      <c r="ABP165" s="69"/>
      <c r="ABQ165" s="69"/>
      <c r="ABR165" s="69"/>
      <c r="ABS165" s="69"/>
      <c r="ABT165" s="69"/>
      <c r="ABU165" s="69"/>
      <c r="ABV165" s="69"/>
      <c r="ABW165" s="69"/>
      <c r="ABX165" s="69"/>
      <c r="ABY165" s="69"/>
      <c r="ABZ165" s="69"/>
      <c r="ACA165" s="69"/>
      <c r="ACB165" s="69"/>
      <c r="ACC165" s="69"/>
      <c r="ACD165" s="69"/>
      <c r="ACE165" s="69"/>
      <c r="ACF165" s="69"/>
      <c r="ACG165" s="69"/>
      <c r="ACH165" s="69"/>
      <c r="ACI165" s="69"/>
      <c r="ACJ165" s="69"/>
      <c r="ACK165" s="69"/>
      <c r="ACL165" s="69"/>
      <c r="ACM165" s="69"/>
      <c r="ACN165" s="69"/>
      <c r="ACO165" s="69"/>
      <c r="ACP165" s="69"/>
      <c r="ACQ165" s="69"/>
      <c r="ACR165" s="69"/>
      <c r="ACS165" s="69"/>
      <c r="ACT165" s="69"/>
      <c r="ACU165" s="69"/>
      <c r="ACV165" s="69"/>
      <c r="ACW165" s="69"/>
      <c r="ACX165" s="69"/>
      <c r="ACY165" s="69"/>
      <c r="ACZ165" s="69"/>
      <c r="ADA165" s="69"/>
      <c r="ADB165" s="69"/>
      <c r="ADC165" s="69"/>
      <c r="ADD165" s="69"/>
      <c r="ADE165" s="69"/>
      <c r="ADF165" s="69"/>
      <c r="ADG165" s="69"/>
      <c r="ADH165" s="69"/>
      <c r="ADI165" s="69"/>
      <c r="ADJ165" s="69"/>
      <c r="ADK165" s="69"/>
      <c r="ADL165" s="69"/>
      <c r="ADM165" s="69"/>
      <c r="ADN165" s="69"/>
      <c r="ADO165" s="69"/>
      <c r="ADP165" s="69"/>
      <c r="ADQ165" s="69"/>
      <c r="ADR165" s="69"/>
      <c r="ADS165" s="69"/>
      <c r="ADT165" s="69"/>
      <c r="ADU165" s="69"/>
      <c r="ADV165" s="69"/>
      <c r="ADW165" s="69"/>
      <c r="ADX165" s="69"/>
      <c r="ADY165" s="69"/>
      <c r="ADZ165" s="69"/>
      <c r="AEA165" s="69"/>
      <c r="AEB165" s="69"/>
      <c r="AEC165" s="69"/>
      <c r="AED165" s="69"/>
      <c r="AEE165" s="69"/>
      <c r="AEF165" s="69"/>
      <c r="AEG165" s="69"/>
      <c r="AEH165" s="69"/>
      <c r="AEI165" s="69"/>
      <c r="AEJ165" s="69"/>
      <c r="AEK165" s="69"/>
      <c r="AEL165" s="69"/>
      <c r="AEM165" s="69"/>
      <c r="AEN165" s="69"/>
      <c r="AEO165" s="69"/>
      <c r="AEP165" s="69"/>
      <c r="AEQ165" s="69"/>
      <c r="AER165" s="69"/>
      <c r="AES165" s="69"/>
      <c r="AET165" s="69"/>
      <c r="AEU165" s="69"/>
      <c r="AEV165" s="69"/>
      <c r="AEW165" s="69"/>
      <c r="AEX165" s="69"/>
      <c r="AEY165" s="69"/>
      <c r="AEZ165" s="69"/>
      <c r="AFA165" s="69"/>
      <c r="AFB165" s="69"/>
      <c r="AFC165" s="69"/>
      <c r="AFD165" s="69"/>
      <c r="AFE165" s="69"/>
      <c r="AFF165" s="69"/>
      <c r="AFG165" s="69"/>
      <c r="AFH165" s="69"/>
      <c r="AFI165" s="69"/>
      <c r="AFJ165" s="69"/>
      <c r="AFK165" s="69"/>
      <c r="AFL165" s="69"/>
      <c r="AFM165" s="69"/>
      <c r="AFN165" s="69"/>
      <c r="AFO165" s="69"/>
      <c r="AFP165" s="69"/>
      <c r="AFQ165" s="69"/>
      <c r="AFR165" s="69"/>
      <c r="AFS165" s="69"/>
      <c r="AFT165" s="69"/>
      <c r="AFU165" s="69"/>
      <c r="AFV165" s="69"/>
      <c r="AFW165" s="69"/>
      <c r="AFX165" s="69"/>
      <c r="AFY165" s="69"/>
      <c r="AFZ165" s="69"/>
      <c r="AGA165" s="69"/>
      <c r="AGB165" s="69"/>
      <c r="AGC165" s="69"/>
      <c r="AGD165" s="69"/>
      <c r="AGE165" s="69"/>
      <c r="AGF165" s="69"/>
      <c r="AGG165" s="69"/>
      <c r="AGH165" s="69"/>
      <c r="AGI165" s="69"/>
      <c r="AGJ165" s="69"/>
      <c r="AGK165" s="69"/>
      <c r="AGL165" s="69"/>
      <c r="AGM165" s="69"/>
      <c r="AGN165" s="69"/>
      <c r="AGO165" s="69"/>
      <c r="AGP165" s="69"/>
      <c r="AGQ165" s="69"/>
      <c r="AGR165" s="69"/>
      <c r="AGS165" s="69"/>
      <c r="AGT165" s="69"/>
      <c r="AGU165" s="69"/>
      <c r="AGV165" s="69"/>
      <c r="AGW165" s="69"/>
      <c r="AGX165" s="69"/>
      <c r="AGY165" s="69"/>
      <c r="AGZ165" s="69"/>
      <c r="AHA165" s="69"/>
      <c r="AHB165" s="69"/>
      <c r="AHC165" s="69"/>
      <c r="AHD165" s="69"/>
      <c r="AHE165" s="69"/>
      <c r="AHF165" s="69"/>
      <c r="AHG165" s="69"/>
      <c r="AHH165" s="69"/>
      <c r="AHI165" s="69"/>
      <c r="AHJ165" s="69"/>
      <c r="AHK165" s="69"/>
      <c r="AHL165" s="69"/>
      <c r="AHM165" s="69"/>
      <c r="AHN165" s="69"/>
      <c r="AHO165" s="69"/>
      <c r="AHP165" s="69"/>
      <c r="AHQ165" s="69"/>
      <c r="AHR165" s="69"/>
      <c r="AHS165" s="69"/>
      <c r="AHT165" s="69"/>
      <c r="AHU165" s="69"/>
      <c r="AHV165" s="69"/>
      <c r="AHW165" s="69"/>
      <c r="AHX165" s="69"/>
      <c r="AHY165" s="69"/>
      <c r="AHZ165" s="69"/>
      <c r="AIA165" s="69"/>
      <c r="AIB165" s="69"/>
      <c r="AIC165" s="69"/>
      <c r="AID165" s="69"/>
      <c r="AIE165" s="69"/>
      <c r="AIF165" s="69"/>
      <c r="AIG165" s="69"/>
      <c r="AIH165" s="69"/>
      <c r="AII165" s="69"/>
      <c r="AIJ165" s="69"/>
      <c r="AIK165" s="69"/>
      <c r="AIL165" s="69"/>
      <c r="AIM165" s="69"/>
      <c r="AIN165" s="69"/>
      <c r="AIO165" s="69"/>
      <c r="AIP165" s="69"/>
      <c r="AIQ165" s="69"/>
      <c r="AIR165" s="69"/>
      <c r="AIS165" s="69"/>
      <c r="AIT165" s="69"/>
      <c r="AIU165" s="69"/>
      <c r="AIV165" s="69"/>
      <c r="AIW165" s="69"/>
      <c r="AIX165" s="69"/>
      <c r="AIY165" s="69"/>
      <c r="AIZ165" s="69"/>
      <c r="AJA165" s="69"/>
      <c r="AJB165" s="69"/>
      <c r="AJC165" s="69"/>
      <c r="AJD165" s="69"/>
      <c r="AJE165" s="69"/>
      <c r="AJF165" s="69"/>
      <c r="AJG165" s="69"/>
      <c r="AJH165" s="69"/>
      <c r="AJI165" s="69"/>
      <c r="AJJ165" s="69"/>
      <c r="AJK165" s="69"/>
      <c r="AJL165" s="69"/>
      <c r="AJM165" s="69"/>
      <c r="AJN165" s="69"/>
      <c r="AJO165" s="69"/>
      <c r="AJP165" s="69"/>
      <c r="AJQ165" s="69"/>
      <c r="AJR165" s="69"/>
      <c r="AJS165" s="69"/>
      <c r="AJT165" s="69"/>
      <c r="AJU165" s="69"/>
      <c r="AJV165" s="69"/>
      <c r="AJW165" s="69"/>
      <c r="AJX165" s="69"/>
      <c r="AJY165" s="69"/>
      <c r="AJZ165" s="69"/>
      <c r="AKA165" s="69"/>
      <c r="AKB165" s="69"/>
      <c r="AKC165" s="69"/>
      <c r="AKD165" s="69"/>
      <c r="AKE165" s="69"/>
      <c r="AKF165" s="69"/>
      <c r="AKG165" s="69"/>
      <c r="AKH165" s="69"/>
      <c r="AKI165" s="69"/>
      <c r="AKJ165" s="69"/>
      <c r="AKK165" s="69"/>
      <c r="AKL165" s="69"/>
      <c r="AKM165" s="69"/>
      <c r="AKN165" s="69"/>
      <c r="AKO165" s="69"/>
      <c r="AKP165" s="69"/>
      <c r="AKQ165" s="69"/>
      <c r="AKR165" s="69"/>
      <c r="AKS165" s="69"/>
      <c r="AKT165" s="69"/>
      <c r="AKU165" s="69"/>
      <c r="AKV165" s="69"/>
      <c r="AKW165" s="69"/>
      <c r="AKX165" s="69"/>
      <c r="AKY165" s="69"/>
      <c r="AKZ165" s="69"/>
      <c r="ALA165" s="69"/>
      <c r="ALB165" s="69"/>
      <c r="ALC165" s="69"/>
      <c r="ALD165" s="69"/>
      <c r="ALE165" s="69"/>
      <c r="ALF165" s="69"/>
      <c r="ALG165" s="69"/>
      <c r="ALH165" s="69"/>
      <c r="ALI165" s="69"/>
      <c r="ALJ165" s="69"/>
      <c r="ALK165" s="69"/>
      <c r="ALL165" s="69"/>
      <c r="ALM165" s="69"/>
      <c r="ALN165" s="69"/>
      <c r="ALO165" s="69"/>
      <c r="ALP165" s="69"/>
      <c r="ALQ165" s="69"/>
      <c r="ALR165" s="69"/>
      <c r="ALS165" s="69"/>
      <c r="ALT165" s="69"/>
      <c r="ALU165" s="69"/>
      <c r="ALV165" s="69"/>
      <c r="ALW165" s="69"/>
      <c r="ALX165" s="69"/>
      <c r="ALY165" s="69"/>
      <c r="ALZ165" s="69"/>
      <c r="AMA165" s="69"/>
      <c r="AMB165" s="69"/>
      <c r="AMC165" s="69"/>
      <c r="AMD165" s="69"/>
      <c r="AME165" s="69"/>
      <c r="AMF165" s="69"/>
      <c r="AMG165" s="69"/>
      <c r="AMH165" s="69"/>
      <c r="AMI165" s="69"/>
      <c r="AMJ165" s="69"/>
      <c r="AMK165" s="69"/>
    </row>
    <row r="166" spans="1:1025" customFormat="1">
      <c r="A166" s="56"/>
      <c r="B166" s="73" t="s">
        <v>139</v>
      </c>
      <c r="C166" s="73" t="s">
        <v>140</v>
      </c>
      <c r="D166" s="98">
        <v>2011</v>
      </c>
      <c r="E166" s="107"/>
      <c r="F166" s="107">
        <v>20</v>
      </c>
      <c r="G166" s="107"/>
      <c r="H166" s="107"/>
      <c r="I166" s="107"/>
      <c r="J166" s="107"/>
      <c r="K166" s="105"/>
      <c r="L166" s="107">
        <f>COUNTIF(E166:K166,"&gt;=1")</f>
        <v>1</v>
      </c>
      <c r="M166" s="107">
        <f>IF(L166&gt;=5,MIN(E166:K166),"0")+IF(L166&gt;=6,SMALL(E166:K166,2),"0")+IF(L166&gt;=7,SMALL(E166:K166,3),"0")</f>
        <v>0</v>
      </c>
      <c r="N166" s="107">
        <f>SUM(E166:K166)-M166</f>
        <v>20</v>
      </c>
      <c r="O166" s="107"/>
      <c r="P166" s="108">
        <f>N166+O166</f>
        <v>20</v>
      </c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/>
      <c r="BS166" s="69"/>
      <c r="BT166" s="69"/>
      <c r="BU166" s="69"/>
      <c r="BV166" s="69"/>
      <c r="BW166" s="69"/>
      <c r="BX166" s="69"/>
      <c r="BY166" s="69"/>
      <c r="BZ166" s="69"/>
      <c r="CA166" s="69"/>
      <c r="CB166" s="69"/>
      <c r="CC166" s="69"/>
      <c r="CD166" s="69"/>
      <c r="CE166" s="69"/>
      <c r="CF166" s="69"/>
      <c r="CG166" s="69"/>
      <c r="CH166" s="69"/>
      <c r="CI166" s="69"/>
      <c r="CJ166" s="69"/>
      <c r="CK166" s="69"/>
      <c r="CL166" s="69"/>
      <c r="CM166" s="69"/>
      <c r="CN166" s="69"/>
      <c r="CO166" s="69"/>
      <c r="CP166" s="69"/>
      <c r="CQ166" s="69"/>
      <c r="CR166" s="69"/>
      <c r="CS166" s="69"/>
      <c r="CT166" s="69"/>
      <c r="CU166" s="69"/>
      <c r="CV166" s="69"/>
      <c r="CW166" s="69"/>
      <c r="CX166" s="69"/>
      <c r="CY166" s="69"/>
      <c r="CZ166" s="69"/>
      <c r="DA166" s="69"/>
      <c r="DB166" s="69"/>
      <c r="DC166" s="69"/>
      <c r="DD166" s="69"/>
      <c r="DE166" s="69"/>
      <c r="DF166" s="69"/>
      <c r="DG166" s="69"/>
      <c r="DH166" s="69"/>
      <c r="DI166" s="69"/>
      <c r="DJ166" s="69"/>
      <c r="DK166" s="69"/>
      <c r="DL166" s="69"/>
      <c r="DM166" s="69"/>
      <c r="DN166" s="69"/>
      <c r="DO166" s="69"/>
      <c r="DP166" s="69"/>
      <c r="DQ166" s="69"/>
      <c r="DR166" s="69"/>
      <c r="DS166" s="69"/>
      <c r="DT166" s="69"/>
      <c r="DU166" s="69"/>
      <c r="DV166" s="69"/>
      <c r="DW166" s="69"/>
      <c r="DX166" s="69"/>
      <c r="DY166" s="69"/>
      <c r="DZ166" s="69"/>
      <c r="EA166" s="69"/>
      <c r="EB166" s="69"/>
      <c r="EC166" s="69"/>
      <c r="ED166" s="69"/>
      <c r="EE166" s="69"/>
      <c r="EF166" s="69"/>
      <c r="EG166" s="69"/>
      <c r="EH166" s="69"/>
      <c r="EI166" s="69"/>
      <c r="EJ166" s="69"/>
      <c r="EK166" s="69"/>
      <c r="EL166" s="69"/>
      <c r="EM166" s="69"/>
      <c r="EN166" s="69"/>
      <c r="EO166" s="69"/>
      <c r="EP166" s="69"/>
      <c r="EQ166" s="69"/>
      <c r="ER166" s="69"/>
      <c r="ES166" s="69"/>
      <c r="ET166" s="69"/>
      <c r="EU166" s="69"/>
      <c r="EV166" s="69"/>
      <c r="EW166" s="69"/>
      <c r="EX166" s="69"/>
      <c r="EY166" s="69"/>
      <c r="EZ166" s="69"/>
      <c r="FA166" s="69"/>
      <c r="FB166" s="69"/>
      <c r="FC166" s="69"/>
      <c r="FD166" s="69"/>
      <c r="FE166" s="69"/>
      <c r="FF166" s="69"/>
      <c r="FG166" s="69"/>
      <c r="FH166" s="69"/>
      <c r="FI166" s="69"/>
      <c r="FJ166" s="69"/>
      <c r="FK166" s="69"/>
      <c r="FL166" s="69"/>
      <c r="FM166" s="69"/>
      <c r="FN166" s="69"/>
      <c r="FO166" s="69"/>
      <c r="FP166" s="69"/>
      <c r="FQ166" s="69"/>
      <c r="FR166" s="69"/>
      <c r="FS166" s="69"/>
      <c r="FT166" s="69"/>
      <c r="FU166" s="69"/>
      <c r="FV166" s="69"/>
      <c r="FW166" s="69"/>
      <c r="FX166" s="69"/>
      <c r="FY166" s="69"/>
      <c r="FZ166" s="69"/>
      <c r="GA166" s="69"/>
      <c r="GB166" s="69"/>
      <c r="GC166" s="69"/>
      <c r="GD166" s="69"/>
      <c r="GE166" s="69"/>
      <c r="GF166" s="69"/>
      <c r="GG166" s="69"/>
      <c r="GH166" s="69"/>
      <c r="GI166" s="69"/>
      <c r="GJ166" s="69"/>
      <c r="GK166" s="69"/>
      <c r="GL166" s="69"/>
      <c r="GM166" s="69"/>
      <c r="GN166" s="69"/>
      <c r="GO166" s="69"/>
      <c r="GP166" s="69"/>
      <c r="GQ166" s="69"/>
      <c r="GR166" s="69"/>
      <c r="GS166" s="69"/>
      <c r="GT166" s="69"/>
      <c r="GU166" s="69"/>
      <c r="GV166" s="69"/>
      <c r="GW166" s="69"/>
      <c r="GX166" s="69"/>
      <c r="GY166" s="69"/>
      <c r="GZ166" s="69"/>
      <c r="HA166" s="69"/>
      <c r="HB166" s="69"/>
      <c r="HC166" s="69"/>
      <c r="HD166" s="69"/>
      <c r="HE166" s="69"/>
      <c r="HF166" s="69"/>
      <c r="HG166" s="69"/>
      <c r="HH166" s="69"/>
      <c r="HI166" s="69"/>
      <c r="HJ166" s="69"/>
      <c r="HK166" s="69"/>
      <c r="HL166" s="69"/>
      <c r="HM166" s="69"/>
      <c r="HN166" s="69"/>
      <c r="HO166" s="69"/>
      <c r="HP166" s="69"/>
      <c r="HQ166" s="69"/>
      <c r="HR166" s="69"/>
      <c r="HS166" s="69"/>
      <c r="HT166" s="69"/>
      <c r="HU166" s="69"/>
      <c r="HV166" s="69"/>
      <c r="HW166" s="69"/>
      <c r="HX166" s="69"/>
      <c r="HY166" s="69"/>
      <c r="HZ166" s="69"/>
      <c r="IA166" s="69"/>
      <c r="IB166" s="69"/>
      <c r="IC166" s="69"/>
      <c r="ID166" s="69"/>
      <c r="IE166" s="69"/>
      <c r="IF166" s="69"/>
      <c r="IG166" s="69"/>
      <c r="IH166" s="69"/>
      <c r="II166" s="69"/>
      <c r="IJ166" s="69"/>
      <c r="IK166" s="69"/>
      <c r="IL166" s="69"/>
      <c r="IM166" s="69"/>
      <c r="IN166" s="69"/>
      <c r="IO166" s="69"/>
      <c r="IP166" s="69"/>
      <c r="IQ166" s="69"/>
      <c r="IR166" s="69"/>
      <c r="IS166" s="69"/>
      <c r="IT166" s="69"/>
      <c r="IU166" s="69"/>
      <c r="IV166" s="69"/>
      <c r="IW166" s="69"/>
      <c r="IX166" s="69"/>
      <c r="IY166" s="69"/>
      <c r="IZ166" s="69"/>
      <c r="JA166" s="69"/>
      <c r="JB166" s="69"/>
      <c r="JC166" s="69"/>
      <c r="JD166" s="69"/>
      <c r="JE166" s="69"/>
      <c r="JF166" s="69"/>
      <c r="JG166" s="69"/>
      <c r="JH166" s="69"/>
      <c r="JI166" s="69"/>
      <c r="JJ166" s="69"/>
      <c r="JK166" s="69"/>
      <c r="JL166" s="69"/>
      <c r="JM166" s="69"/>
      <c r="JN166" s="69"/>
      <c r="JO166" s="69"/>
      <c r="JP166" s="69"/>
      <c r="JQ166" s="69"/>
      <c r="JR166" s="69"/>
      <c r="JS166" s="69"/>
      <c r="JT166" s="69"/>
      <c r="JU166" s="69"/>
      <c r="JV166" s="69"/>
      <c r="JW166" s="69"/>
      <c r="JX166" s="69"/>
      <c r="JY166" s="69"/>
      <c r="JZ166" s="69"/>
      <c r="KA166" s="69"/>
      <c r="KB166" s="69"/>
      <c r="KC166" s="69"/>
      <c r="KD166" s="69"/>
      <c r="KE166" s="69"/>
      <c r="KF166" s="69"/>
      <c r="KG166" s="69"/>
      <c r="KH166" s="69"/>
      <c r="KI166" s="69"/>
      <c r="KJ166" s="69"/>
      <c r="KK166" s="69"/>
      <c r="KL166" s="69"/>
      <c r="KM166" s="69"/>
      <c r="KN166" s="69"/>
      <c r="KO166" s="69"/>
      <c r="KP166" s="69"/>
      <c r="KQ166" s="69"/>
      <c r="KR166" s="69"/>
      <c r="KS166" s="69"/>
      <c r="KT166" s="69"/>
      <c r="KU166" s="69"/>
      <c r="KV166" s="69"/>
      <c r="KW166" s="69"/>
      <c r="KX166" s="69"/>
      <c r="KY166" s="69"/>
      <c r="KZ166" s="69"/>
      <c r="LA166" s="69"/>
      <c r="LB166" s="69"/>
      <c r="LC166" s="69"/>
      <c r="LD166" s="69"/>
      <c r="LE166" s="69"/>
      <c r="LF166" s="69"/>
      <c r="LG166" s="69"/>
      <c r="LH166" s="69"/>
      <c r="LI166" s="69"/>
      <c r="LJ166" s="69"/>
      <c r="LK166" s="69"/>
      <c r="LL166" s="69"/>
      <c r="LM166" s="69"/>
      <c r="LN166" s="69"/>
      <c r="LO166" s="69"/>
      <c r="LP166" s="69"/>
      <c r="LQ166" s="69"/>
      <c r="LR166" s="69"/>
      <c r="LS166" s="69"/>
      <c r="LT166" s="69"/>
      <c r="LU166" s="69"/>
      <c r="LV166" s="69"/>
      <c r="LW166" s="69"/>
      <c r="LX166" s="69"/>
      <c r="LY166" s="69"/>
      <c r="LZ166" s="69"/>
      <c r="MA166" s="69"/>
      <c r="MB166" s="69"/>
      <c r="MC166" s="69"/>
      <c r="MD166" s="69"/>
      <c r="ME166" s="69"/>
      <c r="MF166" s="69"/>
      <c r="MG166" s="69"/>
      <c r="MH166" s="69"/>
      <c r="MI166" s="69"/>
      <c r="MJ166" s="69"/>
      <c r="MK166" s="69"/>
      <c r="ML166" s="69"/>
      <c r="MM166" s="69"/>
      <c r="MN166" s="69"/>
      <c r="MO166" s="69"/>
      <c r="MP166" s="69"/>
      <c r="MQ166" s="69"/>
      <c r="MR166" s="69"/>
      <c r="MS166" s="69"/>
      <c r="MT166" s="69"/>
      <c r="MU166" s="69"/>
      <c r="MV166" s="69"/>
      <c r="MW166" s="69"/>
      <c r="MX166" s="69"/>
      <c r="MY166" s="69"/>
      <c r="MZ166" s="69"/>
      <c r="NA166" s="69"/>
      <c r="NB166" s="69"/>
      <c r="NC166" s="69"/>
      <c r="ND166" s="69"/>
      <c r="NE166" s="69"/>
      <c r="NF166" s="69"/>
      <c r="NG166" s="69"/>
      <c r="NH166" s="69"/>
      <c r="NI166" s="69"/>
      <c r="NJ166" s="69"/>
      <c r="NK166" s="69"/>
      <c r="NL166" s="69"/>
      <c r="NM166" s="69"/>
      <c r="NN166" s="69"/>
      <c r="NO166" s="69"/>
      <c r="NP166" s="69"/>
      <c r="NQ166" s="69"/>
      <c r="NR166" s="69"/>
      <c r="NS166" s="69"/>
      <c r="NT166" s="69"/>
      <c r="NU166" s="69"/>
      <c r="NV166" s="69"/>
      <c r="NW166" s="69"/>
      <c r="NX166" s="69"/>
      <c r="NY166" s="69"/>
      <c r="NZ166" s="69"/>
      <c r="OA166" s="69"/>
      <c r="OB166" s="69"/>
      <c r="OC166" s="69"/>
      <c r="OD166" s="69"/>
      <c r="OE166" s="69"/>
      <c r="OF166" s="69"/>
      <c r="OG166" s="69"/>
      <c r="OH166" s="69"/>
      <c r="OI166" s="69"/>
      <c r="OJ166" s="69"/>
      <c r="OK166" s="69"/>
      <c r="OL166" s="69"/>
      <c r="OM166" s="69"/>
      <c r="ON166" s="69"/>
      <c r="OO166" s="69"/>
      <c r="OP166" s="69"/>
      <c r="OQ166" s="69"/>
      <c r="OR166" s="69"/>
      <c r="OS166" s="69"/>
      <c r="OT166" s="69"/>
      <c r="OU166" s="69"/>
      <c r="OV166" s="69"/>
      <c r="OW166" s="69"/>
      <c r="OX166" s="69"/>
      <c r="OY166" s="69"/>
      <c r="OZ166" s="69"/>
      <c r="PA166" s="69"/>
      <c r="PB166" s="69"/>
      <c r="PC166" s="69"/>
      <c r="PD166" s="69"/>
      <c r="PE166" s="69"/>
      <c r="PF166" s="69"/>
      <c r="PG166" s="69"/>
      <c r="PH166" s="69"/>
      <c r="PI166" s="69"/>
      <c r="PJ166" s="69"/>
      <c r="PK166" s="69"/>
      <c r="PL166" s="69"/>
      <c r="PM166" s="69"/>
      <c r="PN166" s="69"/>
      <c r="PO166" s="69"/>
      <c r="PP166" s="69"/>
      <c r="PQ166" s="69"/>
      <c r="PR166" s="69"/>
      <c r="PS166" s="69"/>
      <c r="PT166" s="69"/>
      <c r="PU166" s="69"/>
      <c r="PV166" s="69"/>
      <c r="PW166" s="69"/>
      <c r="PX166" s="69"/>
      <c r="PY166" s="69"/>
      <c r="PZ166" s="69"/>
      <c r="QA166" s="69"/>
      <c r="QB166" s="69"/>
      <c r="QC166" s="69"/>
      <c r="QD166" s="69"/>
      <c r="QE166" s="69"/>
      <c r="QF166" s="69"/>
      <c r="QG166" s="69"/>
      <c r="QH166" s="69"/>
      <c r="QI166" s="69"/>
      <c r="QJ166" s="69"/>
      <c r="QK166" s="69"/>
      <c r="QL166" s="69"/>
      <c r="QM166" s="69"/>
      <c r="QN166" s="69"/>
      <c r="QO166" s="69"/>
      <c r="QP166" s="69"/>
      <c r="QQ166" s="69"/>
      <c r="QR166" s="69"/>
      <c r="QS166" s="69"/>
      <c r="QT166" s="69"/>
      <c r="QU166" s="69"/>
      <c r="QV166" s="69"/>
      <c r="QW166" s="69"/>
      <c r="QX166" s="69"/>
      <c r="QY166" s="69"/>
      <c r="QZ166" s="69"/>
      <c r="RA166" s="69"/>
      <c r="RB166" s="69"/>
      <c r="RC166" s="69"/>
      <c r="RD166" s="69"/>
      <c r="RE166" s="69"/>
      <c r="RF166" s="69"/>
      <c r="RG166" s="69"/>
      <c r="RH166" s="69"/>
      <c r="RI166" s="69"/>
      <c r="RJ166" s="69"/>
      <c r="RK166" s="69"/>
      <c r="RL166" s="69"/>
      <c r="RM166" s="69"/>
      <c r="RN166" s="69"/>
      <c r="RO166" s="69"/>
      <c r="RP166" s="69"/>
      <c r="RQ166" s="69"/>
      <c r="RR166" s="69"/>
      <c r="RS166" s="69"/>
      <c r="RT166" s="69"/>
      <c r="RU166" s="69"/>
      <c r="RV166" s="69"/>
      <c r="RW166" s="69"/>
      <c r="RX166" s="69"/>
      <c r="RY166" s="69"/>
      <c r="RZ166" s="69"/>
      <c r="SA166" s="69"/>
      <c r="SB166" s="69"/>
      <c r="SC166" s="69"/>
      <c r="SD166" s="69"/>
      <c r="SE166" s="69"/>
      <c r="SF166" s="69"/>
      <c r="SG166" s="69"/>
      <c r="SH166" s="69"/>
      <c r="SI166" s="69"/>
      <c r="SJ166" s="69"/>
      <c r="SK166" s="69"/>
      <c r="SL166" s="69"/>
      <c r="SM166" s="69"/>
      <c r="SN166" s="69"/>
      <c r="SO166" s="69"/>
      <c r="SP166" s="69"/>
      <c r="SQ166" s="69"/>
      <c r="SR166" s="69"/>
      <c r="SS166" s="69"/>
      <c r="ST166" s="69"/>
      <c r="SU166" s="69"/>
      <c r="SV166" s="69"/>
      <c r="SW166" s="69"/>
      <c r="SX166" s="69"/>
      <c r="SY166" s="69"/>
      <c r="SZ166" s="69"/>
      <c r="TA166" s="69"/>
      <c r="TB166" s="69"/>
      <c r="TC166" s="69"/>
      <c r="TD166" s="69"/>
      <c r="TE166" s="69"/>
      <c r="TF166" s="69"/>
      <c r="TG166" s="69"/>
      <c r="TH166" s="69"/>
      <c r="TI166" s="69"/>
      <c r="TJ166" s="69"/>
      <c r="TK166" s="69"/>
      <c r="TL166" s="69"/>
      <c r="TM166" s="69"/>
      <c r="TN166" s="69"/>
      <c r="TO166" s="69"/>
      <c r="TP166" s="69"/>
      <c r="TQ166" s="69"/>
      <c r="TR166" s="69"/>
      <c r="TS166" s="69"/>
      <c r="TT166" s="69"/>
      <c r="TU166" s="69"/>
      <c r="TV166" s="69"/>
      <c r="TW166" s="69"/>
      <c r="TX166" s="69"/>
      <c r="TY166" s="69"/>
      <c r="TZ166" s="69"/>
      <c r="UA166" s="69"/>
      <c r="UB166" s="69"/>
      <c r="UC166" s="69"/>
      <c r="UD166" s="69"/>
      <c r="UE166" s="69"/>
      <c r="UF166" s="69"/>
      <c r="UG166" s="69"/>
      <c r="UH166" s="69"/>
      <c r="UI166" s="69"/>
      <c r="UJ166" s="69"/>
      <c r="UK166" s="69"/>
      <c r="UL166" s="69"/>
      <c r="UM166" s="69"/>
      <c r="UN166" s="69"/>
      <c r="UO166" s="69"/>
      <c r="UP166" s="69"/>
      <c r="UQ166" s="69"/>
      <c r="UR166" s="69"/>
      <c r="US166" s="69"/>
      <c r="UT166" s="69"/>
      <c r="UU166" s="69"/>
      <c r="UV166" s="69"/>
      <c r="UW166" s="69"/>
      <c r="UX166" s="69"/>
      <c r="UY166" s="69"/>
      <c r="UZ166" s="69"/>
      <c r="VA166" s="69"/>
      <c r="VB166" s="69"/>
      <c r="VC166" s="69"/>
      <c r="VD166" s="69"/>
      <c r="VE166" s="69"/>
      <c r="VF166" s="69"/>
      <c r="VG166" s="69"/>
      <c r="VH166" s="69"/>
      <c r="VI166" s="69"/>
      <c r="VJ166" s="69"/>
      <c r="VK166" s="69"/>
      <c r="VL166" s="69"/>
      <c r="VM166" s="69"/>
      <c r="VN166" s="69"/>
      <c r="VO166" s="69"/>
      <c r="VP166" s="69"/>
      <c r="VQ166" s="69"/>
      <c r="VR166" s="69"/>
      <c r="VS166" s="69"/>
      <c r="VT166" s="69"/>
      <c r="VU166" s="69"/>
      <c r="VV166" s="69"/>
      <c r="VW166" s="69"/>
      <c r="VX166" s="69"/>
      <c r="VY166" s="69"/>
      <c r="VZ166" s="69"/>
      <c r="WA166" s="69"/>
      <c r="WB166" s="69"/>
      <c r="WC166" s="69"/>
      <c r="WD166" s="69"/>
      <c r="WE166" s="69"/>
      <c r="WF166" s="69"/>
      <c r="WG166" s="69"/>
      <c r="WH166" s="69"/>
      <c r="WI166" s="69"/>
      <c r="WJ166" s="69"/>
      <c r="WK166" s="69"/>
      <c r="WL166" s="69"/>
      <c r="WM166" s="69"/>
      <c r="WN166" s="69"/>
      <c r="WO166" s="69"/>
      <c r="WP166" s="69"/>
      <c r="WQ166" s="69"/>
      <c r="WR166" s="69"/>
      <c r="WS166" s="69"/>
      <c r="WT166" s="69"/>
      <c r="WU166" s="69"/>
      <c r="WV166" s="69"/>
      <c r="WW166" s="69"/>
      <c r="WX166" s="69"/>
      <c r="WY166" s="69"/>
      <c r="WZ166" s="69"/>
      <c r="XA166" s="69"/>
      <c r="XB166" s="69"/>
      <c r="XC166" s="69"/>
      <c r="XD166" s="69"/>
      <c r="XE166" s="69"/>
      <c r="XF166" s="69"/>
      <c r="XG166" s="69"/>
      <c r="XH166" s="69"/>
      <c r="XI166" s="69"/>
      <c r="XJ166" s="69"/>
      <c r="XK166" s="69"/>
      <c r="XL166" s="69"/>
      <c r="XM166" s="69"/>
      <c r="XN166" s="69"/>
      <c r="XO166" s="69"/>
      <c r="XP166" s="69"/>
      <c r="XQ166" s="69"/>
      <c r="XR166" s="69"/>
      <c r="XS166" s="69"/>
      <c r="XT166" s="69"/>
      <c r="XU166" s="69"/>
      <c r="XV166" s="69"/>
      <c r="XW166" s="69"/>
      <c r="XX166" s="69"/>
      <c r="XY166" s="69"/>
      <c r="XZ166" s="69"/>
      <c r="YA166" s="69"/>
      <c r="YB166" s="69"/>
      <c r="YC166" s="69"/>
      <c r="YD166" s="69"/>
      <c r="YE166" s="69"/>
      <c r="YF166" s="69"/>
      <c r="YG166" s="69"/>
      <c r="YH166" s="69"/>
      <c r="YI166" s="69"/>
      <c r="YJ166" s="69"/>
      <c r="YK166" s="69"/>
      <c r="YL166" s="69"/>
      <c r="YM166" s="69"/>
      <c r="YN166" s="69"/>
      <c r="YO166" s="69"/>
      <c r="YP166" s="69"/>
      <c r="YQ166" s="69"/>
      <c r="YR166" s="69"/>
      <c r="YS166" s="69"/>
      <c r="YT166" s="69"/>
      <c r="YU166" s="69"/>
      <c r="YV166" s="69"/>
      <c r="YW166" s="69"/>
      <c r="YX166" s="69"/>
      <c r="YY166" s="69"/>
      <c r="YZ166" s="69"/>
      <c r="ZA166" s="69"/>
      <c r="ZB166" s="69"/>
      <c r="ZC166" s="69"/>
      <c r="ZD166" s="69"/>
      <c r="ZE166" s="69"/>
      <c r="ZF166" s="69"/>
      <c r="ZG166" s="69"/>
      <c r="ZH166" s="69"/>
      <c r="ZI166" s="69"/>
      <c r="ZJ166" s="69"/>
      <c r="ZK166" s="69"/>
      <c r="ZL166" s="69"/>
      <c r="ZM166" s="69"/>
      <c r="ZN166" s="69"/>
      <c r="ZO166" s="69"/>
      <c r="ZP166" s="69"/>
      <c r="ZQ166" s="69"/>
      <c r="ZR166" s="69"/>
      <c r="ZS166" s="69"/>
      <c r="ZT166" s="69"/>
      <c r="ZU166" s="69"/>
      <c r="ZV166" s="69"/>
      <c r="ZW166" s="69"/>
      <c r="ZX166" s="69"/>
      <c r="ZY166" s="69"/>
      <c r="ZZ166" s="69"/>
      <c r="AAA166" s="69"/>
      <c r="AAB166" s="69"/>
      <c r="AAC166" s="69"/>
      <c r="AAD166" s="69"/>
      <c r="AAE166" s="69"/>
      <c r="AAF166" s="69"/>
      <c r="AAG166" s="69"/>
      <c r="AAH166" s="69"/>
      <c r="AAI166" s="69"/>
      <c r="AAJ166" s="69"/>
      <c r="AAK166" s="69"/>
      <c r="AAL166" s="69"/>
      <c r="AAM166" s="69"/>
      <c r="AAN166" s="69"/>
      <c r="AAO166" s="69"/>
      <c r="AAP166" s="69"/>
      <c r="AAQ166" s="69"/>
      <c r="AAR166" s="69"/>
      <c r="AAS166" s="69"/>
      <c r="AAT166" s="69"/>
      <c r="AAU166" s="69"/>
      <c r="AAV166" s="69"/>
      <c r="AAW166" s="69"/>
      <c r="AAX166" s="69"/>
      <c r="AAY166" s="69"/>
      <c r="AAZ166" s="69"/>
      <c r="ABA166" s="69"/>
      <c r="ABB166" s="69"/>
      <c r="ABC166" s="69"/>
      <c r="ABD166" s="69"/>
      <c r="ABE166" s="69"/>
      <c r="ABF166" s="69"/>
      <c r="ABG166" s="69"/>
      <c r="ABH166" s="69"/>
      <c r="ABI166" s="69"/>
      <c r="ABJ166" s="69"/>
      <c r="ABK166" s="69"/>
      <c r="ABL166" s="69"/>
      <c r="ABM166" s="69"/>
      <c r="ABN166" s="69"/>
      <c r="ABO166" s="69"/>
      <c r="ABP166" s="69"/>
      <c r="ABQ166" s="69"/>
      <c r="ABR166" s="69"/>
      <c r="ABS166" s="69"/>
      <c r="ABT166" s="69"/>
      <c r="ABU166" s="69"/>
      <c r="ABV166" s="69"/>
      <c r="ABW166" s="69"/>
      <c r="ABX166" s="69"/>
      <c r="ABY166" s="69"/>
      <c r="ABZ166" s="69"/>
      <c r="ACA166" s="69"/>
      <c r="ACB166" s="69"/>
      <c r="ACC166" s="69"/>
      <c r="ACD166" s="69"/>
      <c r="ACE166" s="69"/>
      <c r="ACF166" s="69"/>
      <c r="ACG166" s="69"/>
      <c r="ACH166" s="69"/>
      <c r="ACI166" s="69"/>
      <c r="ACJ166" s="69"/>
      <c r="ACK166" s="69"/>
      <c r="ACL166" s="69"/>
      <c r="ACM166" s="69"/>
      <c r="ACN166" s="69"/>
      <c r="ACO166" s="69"/>
      <c r="ACP166" s="69"/>
      <c r="ACQ166" s="69"/>
      <c r="ACR166" s="69"/>
      <c r="ACS166" s="69"/>
      <c r="ACT166" s="69"/>
      <c r="ACU166" s="69"/>
      <c r="ACV166" s="69"/>
      <c r="ACW166" s="69"/>
      <c r="ACX166" s="69"/>
      <c r="ACY166" s="69"/>
      <c r="ACZ166" s="69"/>
      <c r="ADA166" s="69"/>
      <c r="ADB166" s="69"/>
      <c r="ADC166" s="69"/>
      <c r="ADD166" s="69"/>
      <c r="ADE166" s="69"/>
      <c r="ADF166" s="69"/>
      <c r="ADG166" s="69"/>
      <c r="ADH166" s="69"/>
      <c r="ADI166" s="69"/>
      <c r="ADJ166" s="69"/>
      <c r="ADK166" s="69"/>
      <c r="ADL166" s="69"/>
      <c r="ADM166" s="69"/>
      <c r="ADN166" s="69"/>
      <c r="ADO166" s="69"/>
      <c r="ADP166" s="69"/>
      <c r="ADQ166" s="69"/>
      <c r="ADR166" s="69"/>
      <c r="ADS166" s="69"/>
      <c r="ADT166" s="69"/>
      <c r="ADU166" s="69"/>
      <c r="ADV166" s="69"/>
      <c r="ADW166" s="69"/>
      <c r="ADX166" s="69"/>
      <c r="ADY166" s="69"/>
      <c r="ADZ166" s="69"/>
      <c r="AEA166" s="69"/>
      <c r="AEB166" s="69"/>
      <c r="AEC166" s="69"/>
      <c r="AED166" s="69"/>
      <c r="AEE166" s="69"/>
      <c r="AEF166" s="69"/>
      <c r="AEG166" s="69"/>
      <c r="AEH166" s="69"/>
      <c r="AEI166" s="69"/>
      <c r="AEJ166" s="69"/>
      <c r="AEK166" s="69"/>
      <c r="AEL166" s="69"/>
      <c r="AEM166" s="69"/>
      <c r="AEN166" s="69"/>
      <c r="AEO166" s="69"/>
      <c r="AEP166" s="69"/>
      <c r="AEQ166" s="69"/>
      <c r="AER166" s="69"/>
      <c r="AES166" s="69"/>
      <c r="AET166" s="69"/>
      <c r="AEU166" s="69"/>
      <c r="AEV166" s="69"/>
      <c r="AEW166" s="69"/>
      <c r="AEX166" s="69"/>
      <c r="AEY166" s="69"/>
      <c r="AEZ166" s="69"/>
      <c r="AFA166" s="69"/>
      <c r="AFB166" s="69"/>
      <c r="AFC166" s="69"/>
      <c r="AFD166" s="69"/>
      <c r="AFE166" s="69"/>
      <c r="AFF166" s="69"/>
      <c r="AFG166" s="69"/>
      <c r="AFH166" s="69"/>
      <c r="AFI166" s="69"/>
      <c r="AFJ166" s="69"/>
      <c r="AFK166" s="69"/>
      <c r="AFL166" s="69"/>
      <c r="AFM166" s="69"/>
      <c r="AFN166" s="69"/>
      <c r="AFO166" s="69"/>
      <c r="AFP166" s="69"/>
      <c r="AFQ166" s="69"/>
      <c r="AFR166" s="69"/>
      <c r="AFS166" s="69"/>
      <c r="AFT166" s="69"/>
      <c r="AFU166" s="69"/>
      <c r="AFV166" s="69"/>
      <c r="AFW166" s="69"/>
      <c r="AFX166" s="69"/>
      <c r="AFY166" s="69"/>
      <c r="AFZ166" s="69"/>
      <c r="AGA166" s="69"/>
      <c r="AGB166" s="69"/>
      <c r="AGC166" s="69"/>
      <c r="AGD166" s="69"/>
      <c r="AGE166" s="69"/>
      <c r="AGF166" s="69"/>
      <c r="AGG166" s="69"/>
      <c r="AGH166" s="69"/>
      <c r="AGI166" s="69"/>
      <c r="AGJ166" s="69"/>
      <c r="AGK166" s="69"/>
      <c r="AGL166" s="69"/>
      <c r="AGM166" s="69"/>
      <c r="AGN166" s="69"/>
      <c r="AGO166" s="69"/>
      <c r="AGP166" s="69"/>
      <c r="AGQ166" s="69"/>
      <c r="AGR166" s="69"/>
      <c r="AGS166" s="69"/>
      <c r="AGT166" s="69"/>
      <c r="AGU166" s="69"/>
      <c r="AGV166" s="69"/>
      <c r="AGW166" s="69"/>
      <c r="AGX166" s="69"/>
      <c r="AGY166" s="69"/>
      <c r="AGZ166" s="69"/>
      <c r="AHA166" s="69"/>
      <c r="AHB166" s="69"/>
      <c r="AHC166" s="69"/>
      <c r="AHD166" s="69"/>
      <c r="AHE166" s="69"/>
      <c r="AHF166" s="69"/>
      <c r="AHG166" s="69"/>
      <c r="AHH166" s="69"/>
      <c r="AHI166" s="69"/>
      <c r="AHJ166" s="69"/>
      <c r="AHK166" s="69"/>
      <c r="AHL166" s="69"/>
      <c r="AHM166" s="69"/>
      <c r="AHN166" s="69"/>
      <c r="AHO166" s="69"/>
      <c r="AHP166" s="69"/>
      <c r="AHQ166" s="69"/>
      <c r="AHR166" s="69"/>
      <c r="AHS166" s="69"/>
      <c r="AHT166" s="69"/>
      <c r="AHU166" s="69"/>
      <c r="AHV166" s="69"/>
      <c r="AHW166" s="69"/>
      <c r="AHX166" s="69"/>
      <c r="AHY166" s="69"/>
      <c r="AHZ166" s="69"/>
      <c r="AIA166" s="69"/>
      <c r="AIB166" s="69"/>
      <c r="AIC166" s="69"/>
      <c r="AID166" s="69"/>
      <c r="AIE166" s="69"/>
      <c r="AIF166" s="69"/>
      <c r="AIG166" s="69"/>
      <c r="AIH166" s="69"/>
      <c r="AII166" s="69"/>
      <c r="AIJ166" s="69"/>
      <c r="AIK166" s="69"/>
      <c r="AIL166" s="69"/>
      <c r="AIM166" s="69"/>
      <c r="AIN166" s="69"/>
      <c r="AIO166" s="69"/>
      <c r="AIP166" s="69"/>
      <c r="AIQ166" s="69"/>
      <c r="AIR166" s="69"/>
      <c r="AIS166" s="69"/>
      <c r="AIT166" s="69"/>
      <c r="AIU166" s="69"/>
      <c r="AIV166" s="69"/>
      <c r="AIW166" s="69"/>
      <c r="AIX166" s="69"/>
      <c r="AIY166" s="69"/>
      <c r="AIZ166" s="69"/>
      <c r="AJA166" s="69"/>
      <c r="AJB166" s="69"/>
      <c r="AJC166" s="69"/>
      <c r="AJD166" s="69"/>
      <c r="AJE166" s="69"/>
      <c r="AJF166" s="69"/>
      <c r="AJG166" s="69"/>
      <c r="AJH166" s="69"/>
      <c r="AJI166" s="69"/>
      <c r="AJJ166" s="69"/>
      <c r="AJK166" s="69"/>
      <c r="AJL166" s="69"/>
      <c r="AJM166" s="69"/>
      <c r="AJN166" s="69"/>
      <c r="AJO166" s="69"/>
      <c r="AJP166" s="69"/>
      <c r="AJQ166" s="69"/>
      <c r="AJR166" s="69"/>
      <c r="AJS166" s="69"/>
      <c r="AJT166" s="69"/>
      <c r="AJU166" s="69"/>
      <c r="AJV166" s="69"/>
      <c r="AJW166" s="69"/>
      <c r="AJX166" s="69"/>
      <c r="AJY166" s="69"/>
      <c r="AJZ166" s="69"/>
      <c r="AKA166" s="69"/>
      <c r="AKB166" s="69"/>
      <c r="AKC166" s="69"/>
      <c r="AKD166" s="69"/>
      <c r="AKE166" s="69"/>
      <c r="AKF166" s="69"/>
      <c r="AKG166" s="69"/>
      <c r="AKH166" s="69"/>
      <c r="AKI166" s="69"/>
      <c r="AKJ166" s="69"/>
      <c r="AKK166" s="69"/>
      <c r="AKL166" s="69"/>
      <c r="AKM166" s="69"/>
      <c r="AKN166" s="69"/>
      <c r="AKO166" s="69"/>
      <c r="AKP166" s="69"/>
      <c r="AKQ166" s="69"/>
      <c r="AKR166" s="69"/>
      <c r="AKS166" s="69"/>
      <c r="AKT166" s="69"/>
      <c r="AKU166" s="69"/>
      <c r="AKV166" s="69"/>
      <c r="AKW166" s="69"/>
      <c r="AKX166" s="69"/>
      <c r="AKY166" s="69"/>
      <c r="AKZ166" s="69"/>
      <c r="ALA166" s="69"/>
      <c r="ALB166" s="69"/>
      <c r="ALC166" s="69"/>
      <c r="ALD166" s="69"/>
      <c r="ALE166" s="69"/>
      <c r="ALF166" s="69"/>
      <c r="ALG166" s="69"/>
      <c r="ALH166" s="69"/>
      <c r="ALI166" s="69"/>
      <c r="ALJ166" s="69"/>
      <c r="ALK166" s="69"/>
      <c r="ALL166" s="69"/>
      <c r="ALM166" s="69"/>
      <c r="ALN166" s="69"/>
      <c r="ALO166" s="69"/>
      <c r="ALP166" s="69"/>
      <c r="ALQ166" s="69"/>
      <c r="ALR166" s="69"/>
      <c r="ALS166" s="69"/>
      <c r="ALT166" s="69"/>
      <c r="ALU166" s="69"/>
      <c r="ALV166" s="69"/>
      <c r="ALW166" s="69"/>
      <c r="ALX166" s="69"/>
      <c r="ALY166" s="69"/>
      <c r="ALZ166" s="69"/>
      <c r="AMA166" s="69"/>
      <c r="AMB166" s="69"/>
      <c r="AMC166" s="69"/>
      <c r="AMD166" s="69"/>
      <c r="AME166" s="69"/>
      <c r="AMF166" s="69"/>
      <c r="AMG166" s="69"/>
      <c r="AMH166" s="69"/>
      <c r="AMI166" s="69"/>
      <c r="AMJ166" s="69"/>
      <c r="AMK166" s="69"/>
    </row>
    <row r="167" spans="1:1025" customFormat="1">
      <c r="A167" s="56"/>
      <c r="B167" s="73" t="s">
        <v>141</v>
      </c>
      <c r="C167" s="73" t="s">
        <v>105</v>
      </c>
      <c r="D167" s="98">
        <v>2011</v>
      </c>
      <c r="E167" s="107"/>
      <c r="F167" s="107">
        <v>19</v>
      </c>
      <c r="G167" s="107"/>
      <c r="H167" s="107"/>
      <c r="I167" s="107"/>
      <c r="J167" s="107"/>
      <c r="K167" s="105"/>
      <c r="L167" s="107">
        <f>COUNTIF(E167:K167,"&gt;=1")</f>
        <v>1</v>
      </c>
      <c r="M167" s="107">
        <f>IF(L167&gt;=5,MIN(E167:K167),"0")+IF(L167&gt;=6,SMALL(E167:K167,2),"0")+IF(L167&gt;=7,SMALL(E167:K167,3),"0")</f>
        <v>0</v>
      </c>
      <c r="N167" s="107">
        <f>SUM(E167:K167)-M167</f>
        <v>19</v>
      </c>
      <c r="O167" s="107"/>
      <c r="P167" s="108">
        <f>N167+O167</f>
        <v>19</v>
      </c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  <c r="CA167" s="69"/>
      <c r="CB167" s="69"/>
      <c r="CC167" s="69"/>
      <c r="CD167" s="69"/>
      <c r="CE167" s="69"/>
      <c r="CF167" s="69"/>
      <c r="CG167" s="69"/>
      <c r="CH167" s="69"/>
      <c r="CI167" s="69"/>
      <c r="CJ167" s="69"/>
      <c r="CK167" s="69"/>
      <c r="CL167" s="69"/>
      <c r="CM167" s="69"/>
      <c r="CN167" s="69"/>
      <c r="CO167" s="69"/>
      <c r="CP167" s="69"/>
      <c r="CQ167" s="69"/>
      <c r="CR167" s="69"/>
      <c r="CS167" s="69"/>
      <c r="CT167" s="69"/>
      <c r="CU167" s="69"/>
      <c r="CV167" s="69"/>
      <c r="CW167" s="69"/>
      <c r="CX167" s="69"/>
      <c r="CY167" s="69"/>
      <c r="CZ167" s="69"/>
      <c r="DA167" s="69"/>
      <c r="DB167" s="69"/>
      <c r="DC167" s="69"/>
      <c r="DD167" s="69"/>
      <c r="DE167" s="69"/>
      <c r="DF167" s="69"/>
      <c r="DG167" s="69"/>
      <c r="DH167" s="69"/>
      <c r="DI167" s="69"/>
      <c r="DJ167" s="69"/>
      <c r="DK167" s="69"/>
      <c r="DL167" s="69"/>
      <c r="DM167" s="69"/>
      <c r="DN167" s="69"/>
      <c r="DO167" s="69"/>
      <c r="DP167" s="69"/>
      <c r="DQ167" s="69"/>
      <c r="DR167" s="69"/>
      <c r="DS167" s="69"/>
      <c r="DT167" s="69"/>
      <c r="DU167" s="69"/>
      <c r="DV167" s="69"/>
      <c r="DW167" s="69"/>
      <c r="DX167" s="69"/>
      <c r="DY167" s="69"/>
      <c r="DZ167" s="69"/>
      <c r="EA167" s="69"/>
      <c r="EB167" s="69"/>
      <c r="EC167" s="69"/>
      <c r="ED167" s="69"/>
      <c r="EE167" s="69"/>
      <c r="EF167" s="69"/>
      <c r="EG167" s="69"/>
      <c r="EH167" s="69"/>
      <c r="EI167" s="69"/>
      <c r="EJ167" s="69"/>
      <c r="EK167" s="69"/>
      <c r="EL167" s="69"/>
      <c r="EM167" s="69"/>
      <c r="EN167" s="69"/>
      <c r="EO167" s="69"/>
      <c r="EP167" s="69"/>
      <c r="EQ167" s="69"/>
      <c r="ER167" s="69"/>
      <c r="ES167" s="69"/>
      <c r="ET167" s="69"/>
      <c r="EU167" s="69"/>
      <c r="EV167" s="69"/>
      <c r="EW167" s="69"/>
      <c r="EX167" s="69"/>
      <c r="EY167" s="69"/>
      <c r="EZ167" s="69"/>
      <c r="FA167" s="69"/>
      <c r="FB167" s="69"/>
      <c r="FC167" s="69"/>
      <c r="FD167" s="69"/>
      <c r="FE167" s="69"/>
      <c r="FF167" s="69"/>
      <c r="FG167" s="69"/>
      <c r="FH167" s="69"/>
      <c r="FI167" s="69"/>
      <c r="FJ167" s="69"/>
      <c r="FK167" s="69"/>
      <c r="FL167" s="69"/>
      <c r="FM167" s="69"/>
      <c r="FN167" s="69"/>
      <c r="FO167" s="69"/>
      <c r="FP167" s="69"/>
      <c r="FQ167" s="69"/>
      <c r="FR167" s="69"/>
      <c r="FS167" s="69"/>
      <c r="FT167" s="69"/>
      <c r="FU167" s="69"/>
      <c r="FV167" s="69"/>
      <c r="FW167" s="69"/>
      <c r="FX167" s="69"/>
      <c r="FY167" s="69"/>
      <c r="FZ167" s="69"/>
      <c r="GA167" s="69"/>
      <c r="GB167" s="69"/>
      <c r="GC167" s="69"/>
      <c r="GD167" s="69"/>
      <c r="GE167" s="69"/>
      <c r="GF167" s="69"/>
      <c r="GG167" s="69"/>
      <c r="GH167" s="69"/>
      <c r="GI167" s="69"/>
      <c r="GJ167" s="69"/>
      <c r="GK167" s="69"/>
      <c r="GL167" s="69"/>
      <c r="GM167" s="69"/>
      <c r="GN167" s="69"/>
      <c r="GO167" s="69"/>
      <c r="GP167" s="69"/>
      <c r="GQ167" s="69"/>
      <c r="GR167" s="69"/>
      <c r="GS167" s="69"/>
      <c r="GT167" s="69"/>
      <c r="GU167" s="69"/>
      <c r="GV167" s="69"/>
      <c r="GW167" s="69"/>
      <c r="GX167" s="69"/>
      <c r="GY167" s="69"/>
      <c r="GZ167" s="69"/>
      <c r="HA167" s="69"/>
      <c r="HB167" s="69"/>
      <c r="HC167" s="69"/>
      <c r="HD167" s="69"/>
      <c r="HE167" s="69"/>
      <c r="HF167" s="69"/>
      <c r="HG167" s="69"/>
      <c r="HH167" s="69"/>
      <c r="HI167" s="69"/>
      <c r="HJ167" s="69"/>
      <c r="HK167" s="69"/>
      <c r="HL167" s="69"/>
      <c r="HM167" s="69"/>
      <c r="HN167" s="69"/>
      <c r="HO167" s="69"/>
      <c r="HP167" s="69"/>
      <c r="HQ167" s="69"/>
      <c r="HR167" s="69"/>
      <c r="HS167" s="69"/>
      <c r="HT167" s="69"/>
      <c r="HU167" s="69"/>
      <c r="HV167" s="69"/>
      <c r="HW167" s="69"/>
      <c r="HX167" s="69"/>
      <c r="HY167" s="69"/>
      <c r="HZ167" s="69"/>
      <c r="IA167" s="69"/>
      <c r="IB167" s="69"/>
      <c r="IC167" s="69"/>
      <c r="ID167" s="69"/>
      <c r="IE167" s="69"/>
      <c r="IF167" s="69"/>
      <c r="IG167" s="69"/>
      <c r="IH167" s="69"/>
      <c r="II167" s="69"/>
      <c r="IJ167" s="69"/>
      <c r="IK167" s="69"/>
      <c r="IL167" s="69"/>
      <c r="IM167" s="69"/>
      <c r="IN167" s="69"/>
      <c r="IO167" s="69"/>
      <c r="IP167" s="69"/>
      <c r="IQ167" s="69"/>
      <c r="IR167" s="69"/>
      <c r="IS167" s="69"/>
      <c r="IT167" s="69"/>
      <c r="IU167" s="69"/>
      <c r="IV167" s="69"/>
      <c r="IW167" s="69"/>
      <c r="IX167" s="69"/>
      <c r="IY167" s="69"/>
      <c r="IZ167" s="69"/>
      <c r="JA167" s="69"/>
      <c r="JB167" s="69"/>
      <c r="JC167" s="69"/>
      <c r="JD167" s="69"/>
      <c r="JE167" s="69"/>
      <c r="JF167" s="69"/>
      <c r="JG167" s="69"/>
      <c r="JH167" s="69"/>
      <c r="JI167" s="69"/>
      <c r="JJ167" s="69"/>
      <c r="JK167" s="69"/>
      <c r="JL167" s="69"/>
      <c r="JM167" s="69"/>
      <c r="JN167" s="69"/>
      <c r="JO167" s="69"/>
      <c r="JP167" s="69"/>
      <c r="JQ167" s="69"/>
      <c r="JR167" s="69"/>
      <c r="JS167" s="69"/>
      <c r="JT167" s="69"/>
      <c r="JU167" s="69"/>
      <c r="JV167" s="69"/>
      <c r="JW167" s="69"/>
      <c r="JX167" s="69"/>
      <c r="JY167" s="69"/>
      <c r="JZ167" s="69"/>
      <c r="KA167" s="69"/>
      <c r="KB167" s="69"/>
      <c r="KC167" s="69"/>
      <c r="KD167" s="69"/>
      <c r="KE167" s="69"/>
      <c r="KF167" s="69"/>
      <c r="KG167" s="69"/>
      <c r="KH167" s="69"/>
      <c r="KI167" s="69"/>
      <c r="KJ167" s="69"/>
      <c r="KK167" s="69"/>
      <c r="KL167" s="69"/>
      <c r="KM167" s="69"/>
      <c r="KN167" s="69"/>
      <c r="KO167" s="69"/>
      <c r="KP167" s="69"/>
      <c r="KQ167" s="69"/>
      <c r="KR167" s="69"/>
      <c r="KS167" s="69"/>
      <c r="KT167" s="69"/>
      <c r="KU167" s="69"/>
      <c r="KV167" s="69"/>
      <c r="KW167" s="69"/>
      <c r="KX167" s="69"/>
      <c r="KY167" s="69"/>
      <c r="KZ167" s="69"/>
      <c r="LA167" s="69"/>
      <c r="LB167" s="69"/>
      <c r="LC167" s="69"/>
      <c r="LD167" s="69"/>
      <c r="LE167" s="69"/>
      <c r="LF167" s="69"/>
      <c r="LG167" s="69"/>
      <c r="LH167" s="69"/>
      <c r="LI167" s="69"/>
      <c r="LJ167" s="69"/>
      <c r="LK167" s="69"/>
      <c r="LL167" s="69"/>
      <c r="LM167" s="69"/>
      <c r="LN167" s="69"/>
      <c r="LO167" s="69"/>
      <c r="LP167" s="69"/>
      <c r="LQ167" s="69"/>
      <c r="LR167" s="69"/>
      <c r="LS167" s="69"/>
      <c r="LT167" s="69"/>
      <c r="LU167" s="69"/>
      <c r="LV167" s="69"/>
      <c r="LW167" s="69"/>
      <c r="LX167" s="69"/>
      <c r="LY167" s="69"/>
      <c r="LZ167" s="69"/>
      <c r="MA167" s="69"/>
      <c r="MB167" s="69"/>
      <c r="MC167" s="69"/>
      <c r="MD167" s="69"/>
      <c r="ME167" s="69"/>
      <c r="MF167" s="69"/>
      <c r="MG167" s="69"/>
      <c r="MH167" s="69"/>
      <c r="MI167" s="69"/>
      <c r="MJ167" s="69"/>
      <c r="MK167" s="69"/>
      <c r="ML167" s="69"/>
      <c r="MM167" s="69"/>
      <c r="MN167" s="69"/>
      <c r="MO167" s="69"/>
      <c r="MP167" s="69"/>
      <c r="MQ167" s="69"/>
      <c r="MR167" s="69"/>
      <c r="MS167" s="69"/>
      <c r="MT167" s="69"/>
      <c r="MU167" s="69"/>
      <c r="MV167" s="69"/>
      <c r="MW167" s="69"/>
      <c r="MX167" s="69"/>
      <c r="MY167" s="69"/>
      <c r="MZ167" s="69"/>
      <c r="NA167" s="69"/>
      <c r="NB167" s="69"/>
      <c r="NC167" s="69"/>
      <c r="ND167" s="69"/>
      <c r="NE167" s="69"/>
      <c r="NF167" s="69"/>
      <c r="NG167" s="69"/>
      <c r="NH167" s="69"/>
      <c r="NI167" s="69"/>
      <c r="NJ167" s="69"/>
      <c r="NK167" s="69"/>
      <c r="NL167" s="69"/>
      <c r="NM167" s="69"/>
      <c r="NN167" s="69"/>
      <c r="NO167" s="69"/>
      <c r="NP167" s="69"/>
      <c r="NQ167" s="69"/>
      <c r="NR167" s="69"/>
      <c r="NS167" s="69"/>
      <c r="NT167" s="69"/>
      <c r="NU167" s="69"/>
      <c r="NV167" s="69"/>
      <c r="NW167" s="69"/>
      <c r="NX167" s="69"/>
      <c r="NY167" s="69"/>
      <c r="NZ167" s="69"/>
      <c r="OA167" s="69"/>
      <c r="OB167" s="69"/>
      <c r="OC167" s="69"/>
      <c r="OD167" s="69"/>
      <c r="OE167" s="69"/>
      <c r="OF167" s="69"/>
      <c r="OG167" s="69"/>
      <c r="OH167" s="69"/>
      <c r="OI167" s="69"/>
      <c r="OJ167" s="69"/>
      <c r="OK167" s="69"/>
      <c r="OL167" s="69"/>
      <c r="OM167" s="69"/>
      <c r="ON167" s="69"/>
      <c r="OO167" s="69"/>
      <c r="OP167" s="69"/>
      <c r="OQ167" s="69"/>
      <c r="OR167" s="69"/>
      <c r="OS167" s="69"/>
      <c r="OT167" s="69"/>
      <c r="OU167" s="69"/>
      <c r="OV167" s="69"/>
      <c r="OW167" s="69"/>
      <c r="OX167" s="69"/>
      <c r="OY167" s="69"/>
      <c r="OZ167" s="69"/>
      <c r="PA167" s="69"/>
      <c r="PB167" s="69"/>
      <c r="PC167" s="69"/>
      <c r="PD167" s="69"/>
      <c r="PE167" s="69"/>
      <c r="PF167" s="69"/>
      <c r="PG167" s="69"/>
      <c r="PH167" s="69"/>
      <c r="PI167" s="69"/>
      <c r="PJ167" s="69"/>
      <c r="PK167" s="69"/>
      <c r="PL167" s="69"/>
      <c r="PM167" s="69"/>
      <c r="PN167" s="69"/>
      <c r="PO167" s="69"/>
      <c r="PP167" s="69"/>
      <c r="PQ167" s="69"/>
      <c r="PR167" s="69"/>
      <c r="PS167" s="69"/>
      <c r="PT167" s="69"/>
      <c r="PU167" s="69"/>
      <c r="PV167" s="69"/>
      <c r="PW167" s="69"/>
      <c r="PX167" s="69"/>
      <c r="PY167" s="69"/>
      <c r="PZ167" s="69"/>
      <c r="QA167" s="69"/>
      <c r="QB167" s="69"/>
      <c r="QC167" s="69"/>
      <c r="QD167" s="69"/>
      <c r="QE167" s="69"/>
      <c r="QF167" s="69"/>
      <c r="QG167" s="69"/>
      <c r="QH167" s="69"/>
      <c r="QI167" s="69"/>
      <c r="QJ167" s="69"/>
      <c r="QK167" s="69"/>
      <c r="QL167" s="69"/>
      <c r="QM167" s="69"/>
      <c r="QN167" s="69"/>
      <c r="QO167" s="69"/>
      <c r="QP167" s="69"/>
      <c r="QQ167" s="69"/>
      <c r="QR167" s="69"/>
      <c r="QS167" s="69"/>
      <c r="QT167" s="69"/>
      <c r="QU167" s="69"/>
      <c r="QV167" s="69"/>
      <c r="QW167" s="69"/>
      <c r="QX167" s="69"/>
      <c r="QY167" s="69"/>
      <c r="QZ167" s="69"/>
      <c r="RA167" s="69"/>
      <c r="RB167" s="69"/>
      <c r="RC167" s="69"/>
      <c r="RD167" s="69"/>
      <c r="RE167" s="69"/>
      <c r="RF167" s="69"/>
      <c r="RG167" s="69"/>
      <c r="RH167" s="69"/>
      <c r="RI167" s="69"/>
      <c r="RJ167" s="69"/>
      <c r="RK167" s="69"/>
      <c r="RL167" s="69"/>
      <c r="RM167" s="69"/>
      <c r="RN167" s="69"/>
      <c r="RO167" s="69"/>
      <c r="RP167" s="69"/>
      <c r="RQ167" s="69"/>
      <c r="RR167" s="69"/>
      <c r="RS167" s="69"/>
      <c r="RT167" s="69"/>
      <c r="RU167" s="69"/>
      <c r="RV167" s="69"/>
      <c r="RW167" s="69"/>
      <c r="RX167" s="69"/>
      <c r="RY167" s="69"/>
      <c r="RZ167" s="69"/>
      <c r="SA167" s="69"/>
      <c r="SB167" s="69"/>
      <c r="SC167" s="69"/>
      <c r="SD167" s="69"/>
      <c r="SE167" s="69"/>
      <c r="SF167" s="69"/>
      <c r="SG167" s="69"/>
      <c r="SH167" s="69"/>
      <c r="SI167" s="69"/>
      <c r="SJ167" s="69"/>
      <c r="SK167" s="69"/>
      <c r="SL167" s="69"/>
      <c r="SM167" s="69"/>
      <c r="SN167" s="69"/>
      <c r="SO167" s="69"/>
      <c r="SP167" s="69"/>
      <c r="SQ167" s="69"/>
      <c r="SR167" s="69"/>
      <c r="SS167" s="69"/>
      <c r="ST167" s="69"/>
      <c r="SU167" s="69"/>
      <c r="SV167" s="69"/>
      <c r="SW167" s="69"/>
      <c r="SX167" s="69"/>
      <c r="SY167" s="69"/>
      <c r="SZ167" s="69"/>
      <c r="TA167" s="69"/>
      <c r="TB167" s="69"/>
      <c r="TC167" s="69"/>
      <c r="TD167" s="69"/>
      <c r="TE167" s="69"/>
      <c r="TF167" s="69"/>
      <c r="TG167" s="69"/>
      <c r="TH167" s="69"/>
      <c r="TI167" s="69"/>
      <c r="TJ167" s="69"/>
      <c r="TK167" s="69"/>
      <c r="TL167" s="69"/>
      <c r="TM167" s="69"/>
      <c r="TN167" s="69"/>
      <c r="TO167" s="69"/>
      <c r="TP167" s="69"/>
      <c r="TQ167" s="69"/>
      <c r="TR167" s="69"/>
      <c r="TS167" s="69"/>
      <c r="TT167" s="69"/>
      <c r="TU167" s="69"/>
      <c r="TV167" s="69"/>
      <c r="TW167" s="69"/>
      <c r="TX167" s="69"/>
      <c r="TY167" s="69"/>
      <c r="TZ167" s="69"/>
      <c r="UA167" s="69"/>
      <c r="UB167" s="69"/>
      <c r="UC167" s="69"/>
      <c r="UD167" s="69"/>
      <c r="UE167" s="69"/>
      <c r="UF167" s="69"/>
      <c r="UG167" s="69"/>
      <c r="UH167" s="69"/>
      <c r="UI167" s="69"/>
      <c r="UJ167" s="69"/>
      <c r="UK167" s="69"/>
      <c r="UL167" s="69"/>
      <c r="UM167" s="69"/>
      <c r="UN167" s="69"/>
      <c r="UO167" s="69"/>
      <c r="UP167" s="69"/>
      <c r="UQ167" s="69"/>
      <c r="UR167" s="69"/>
      <c r="US167" s="69"/>
      <c r="UT167" s="69"/>
      <c r="UU167" s="69"/>
      <c r="UV167" s="69"/>
      <c r="UW167" s="69"/>
      <c r="UX167" s="69"/>
      <c r="UY167" s="69"/>
      <c r="UZ167" s="69"/>
      <c r="VA167" s="69"/>
      <c r="VB167" s="69"/>
      <c r="VC167" s="69"/>
      <c r="VD167" s="69"/>
      <c r="VE167" s="69"/>
      <c r="VF167" s="69"/>
      <c r="VG167" s="69"/>
      <c r="VH167" s="69"/>
      <c r="VI167" s="69"/>
      <c r="VJ167" s="69"/>
      <c r="VK167" s="69"/>
      <c r="VL167" s="69"/>
      <c r="VM167" s="69"/>
      <c r="VN167" s="69"/>
      <c r="VO167" s="69"/>
      <c r="VP167" s="69"/>
      <c r="VQ167" s="69"/>
      <c r="VR167" s="69"/>
      <c r="VS167" s="69"/>
      <c r="VT167" s="69"/>
      <c r="VU167" s="69"/>
      <c r="VV167" s="69"/>
      <c r="VW167" s="69"/>
      <c r="VX167" s="69"/>
      <c r="VY167" s="69"/>
      <c r="VZ167" s="69"/>
      <c r="WA167" s="69"/>
      <c r="WB167" s="69"/>
      <c r="WC167" s="69"/>
      <c r="WD167" s="69"/>
      <c r="WE167" s="69"/>
      <c r="WF167" s="69"/>
      <c r="WG167" s="69"/>
      <c r="WH167" s="69"/>
      <c r="WI167" s="69"/>
      <c r="WJ167" s="69"/>
      <c r="WK167" s="69"/>
      <c r="WL167" s="69"/>
      <c r="WM167" s="69"/>
      <c r="WN167" s="69"/>
      <c r="WO167" s="69"/>
      <c r="WP167" s="69"/>
      <c r="WQ167" s="69"/>
      <c r="WR167" s="69"/>
      <c r="WS167" s="69"/>
      <c r="WT167" s="69"/>
      <c r="WU167" s="69"/>
      <c r="WV167" s="69"/>
      <c r="WW167" s="69"/>
      <c r="WX167" s="69"/>
      <c r="WY167" s="69"/>
      <c r="WZ167" s="69"/>
      <c r="XA167" s="69"/>
      <c r="XB167" s="69"/>
      <c r="XC167" s="69"/>
      <c r="XD167" s="69"/>
      <c r="XE167" s="69"/>
      <c r="XF167" s="69"/>
      <c r="XG167" s="69"/>
      <c r="XH167" s="69"/>
      <c r="XI167" s="69"/>
      <c r="XJ167" s="69"/>
      <c r="XK167" s="69"/>
      <c r="XL167" s="69"/>
      <c r="XM167" s="69"/>
      <c r="XN167" s="69"/>
      <c r="XO167" s="69"/>
      <c r="XP167" s="69"/>
      <c r="XQ167" s="69"/>
      <c r="XR167" s="69"/>
      <c r="XS167" s="69"/>
      <c r="XT167" s="69"/>
      <c r="XU167" s="69"/>
      <c r="XV167" s="69"/>
      <c r="XW167" s="69"/>
      <c r="XX167" s="69"/>
      <c r="XY167" s="69"/>
      <c r="XZ167" s="69"/>
      <c r="YA167" s="69"/>
      <c r="YB167" s="69"/>
      <c r="YC167" s="69"/>
      <c r="YD167" s="69"/>
      <c r="YE167" s="69"/>
      <c r="YF167" s="69"/>
      <c r="YG167" s="69"/>
      <c r="YH167" s="69"/>
      <c r="YI167" s="69"/>
      <c r="YJ167" s="69"/>
      <c r="YK167" s="69"/>
      <c r="YL167" s="69"/>
      <c r="YM167" s="69"/>
      <c r="YN167" s="69"/>
      <c r="YO167" s="69"/>
      <c r="YP167" s="69"/>
      <c r="YQ167" s="69"/>
      <c r="YR167" s="69"/>
      <c r="YS167" s="69"/>
      <c r="YT167" s="69"/>
      <c r="YU167" s="69"/>
      <c r="YV167" s="69"/>
      <c r="YW167" s="69"/>
      <c r="YX167" s="69"/>
      <c r="YY167" s="69"/>
      <c r="YZ167" s="69"/>
      <c r="ZA167" s="69"/>
      <c r="ZB167" s="69"/>
      <c r="ZC167" s="69"/>
      <c r="ZD167" s="69"/>
      <c r="ZE167" s="69"/>
      <c r="ZF167" s="69"/>
      <c r="ZG167" s="69"/>
      <c r="ZH167" s="69"/>
      <c r="ZI167" s="69"/>
      <c r="ZJ167" s="69"/>
      <c r="ZK167" s="69"/>
      <c r="ZL167" s="69"/>
      <c r="ZM167" s="69"/>
      <c r="ZN167" s="69"/>
      <c r="ZO167" s="69"/>
      <c r="ZP167" s="69"/>
      <c r="ZQ167" s="69"/>
      <c r="ZR167" s="69"/>
      <c r="ZS167" s="69"/>
      <c r="ZT167" s="69"/>
      <c r="ZU167" s="69"/>
      <c r="ZV167" s="69"/>
      <c r="ZW167" s="69"/>
      <c r="ZX167" s="69"/>
      <c r="ZY167" s="69"/>
      <c r="ZZ167" s="69"/>
      <c r="AAA167" s="69"/>
      <c r="AAB167" s="69"/>
      <c r="AAC167" s="69"/>
      <c r="AAD167" s="69"/>
      <c r="AAE167" s="69"/>
      <c r="AAF167" s="69"/>
      <c r="AAG167" s="69"/>
      <c r="AAH167" s="69"/>
      <c r="AAI167" s="69"/>
      <c r="AAJ167" s="69"/>
      <c r="AAK167" s="69"/>
      <c r="AAL167" s="69"/>
      <c r="AAM167" s="69"/>
      <c r="AAN167" s="69"/>
      <c r="AAO167" s="69"/>
      <c r="AAP167" s="69"/>
      <c r="AAQ167" s="69"/>
      <c r="AAR167" s="69"/>
      <c r="AAS167" s="69"/>
      <c r="AAT167" s="69"/>
      <c r="AAU167" s="69"/>
      <c r="AAV167" s="69"/>
      <c r="AAW167" s="69"/>
      <c r="AAX167" s="69"/>
      <c r="AAY167" s="69"/>
      <c r="AAZ167" s="69"/>
      <c r="ABA167" s="69"/>
      <c r="ABB167" s="69"/>
      <c r="ABC167" s="69"/>
      <c r="ABD167" s="69"/>
      <c r="ABE167" s="69"/>
      <c r="ABF167" s="69"/>
      <c r="ABG167" s="69"/>
      <c r="ABH167" s="69"/>
      <c r="ABI167" s="69"/>
      <c r="ABJ167" s="69"/>
      <c r="ABK167" s="69"/>
      <c r="ABL167" s="69"/>
      <c r="ABM167" s="69"/>
      <c r="ABN167" s="69"/>
      <c r="ABO167" s="69"/>
      <c r="ABP167" s="69"/>
      <c r="ABQ167" s="69"/>
      <c r="ABR167" s="69"/>
      <c r="ABS167" s="69"/>
      <c r="ABT167" s="69"/>
      <c r="ABU167" s="69"/>
      <c r="ABV167" s="69"/>
      <c r="ABW167" s="69"/>
      <c r="ABX167" s="69"/>
      <c r="ABY167" s="69"/>
      <c r="ABZ167" s="69"/>
      <c r="ACA167" s="69"/>
      <c r="ACB167" s="69"/>
      <c r="ACC167" s="69"/>
      <c r="ACD167" s="69"/>
      <c r="ACE167" s="69"/>
      <c r="ACF167" s="69"/>
      <c r="ACG167" s="69"/>
      <c r="ACH167" s="69"/>
      <c r="ACI167" s="69"/>
      <c r="ACJ167" s="69"/>
      <c r="ACK167" s="69"/>
      <c r="ACL167" s="69"/>
      <c r="ACM167" s="69"/>
      <c r="ACN167" s="69"/>
      <c r="ACO167" s="69"/>
      <c r="ACP167" s="69"/>
      <c r="ACQ167" s="69"/>
      <c r="ACR167" s="69"/>
      <c r="ACS167" s="69"/>
      <c r="ACT167" s="69"/>
      <c r="ACU167" s="69"/>
      <c r="ACV167" s="69"/>
      <c r="ACW167" s="69"/>
      <c r="ACX167" s="69"/>
      <c r="ACY167" s="69"/>
      <c r="ACZ167" s="69"/>
      <c r="ADA167" s="69"/>
      <c r="ADB167" s="69"/>
      <c r="ADC167" s="69"/>
      <c r="ADD167" s="69"/>
      <c r="ADE167" s="69"/>
      <c r="ADF167" s="69"/>
      <c r="ADG167" s="69"/>
      <c r="ADH167" s="69"/>
      <c r="ADI167" s="69"/>
      <c r="ADJ167" s="69"/>
      <c r="ADK167" s="69"/>
      <c r="ADL167" s="69"/>
      <c r="ADM167" s="69"/>
      <c r="ADN167" s="69"/>
      <c r="ADO167" s="69"/>
      <c r="ADP167" s="69"/>
      <c r="ADQ167" s="69"/>
      <c r="ADR167" s="69"/>
      <c r="ADS167" s="69"/>
      <c r="ADT167" s="69"/>
      <c r="ADU167" s="69"/>
      <c r="ADV167" s="69"/>
      <c r="ADW167" s="69"/>
      <c r="ADX167" s="69"/>
      <c r="ADY167" s="69"/>
      <c r="ADZ167" s="69"/>
      <c r="AEA167" s="69"/>
      <c r="AEB167" s="69"/>
      <c r="AEC167" s="69"/>
      <c r="AED167" s="69"/>
      <c r="AEE167" s="69"/>
      <c r="AEF167" s="69"/>
      <c r="AEG167" s="69"/>
      <c r="AEH167" s="69"/>
      <c r="AEI167" s="69"/>
      <c r="AEJ167" s="69"/>
      <c r="AEK167" s="69"/>
      <c r="AEL167" s="69"/>
      <c r="AEM167" s="69"/>
      <c r="AEN167" s="69"/>
      <c r="AEO167" s="69"/>
      <c r="AEP167" s="69"/>
      <c r="AEQ167" s="69"/>
      <c r="AER167" s="69"/>
      <c r="AES167" s="69"/>
      <c r="AET167" s="69"/>
      <c r="AEU167" s="69"/>
      <c r="AEV167" s="69"/>
      <c r="AEW167" s="69"/>
      <c r="AEX167" s="69"/>
      <c r="AEY167" s="69"/>
      <c r="AEZ167" s="69"/>
      <c r="AFA167" s="69"/>
      <c r="AFB167" s="69"/>
      <c r="AFC167" s="69"/>
      <c r="AFD167" s="69"/>
      <c r="AFE167" s="69"/>
      <c r="AFF167" s="69"/>
      <c r="AFG167" s="69"/>
      <c r="AFH167" s="69"/>
      <c r="AFI167" s="69"/>
      <c r="AFJ167" s="69"/>
      <c r="AFK167" s="69"/>
      <c r="AFL167" s="69"/>
      <c r="AFM167" s="69"/>
      <c r="AFN167" s="69"/>
      <c r="AFO167" s="69"/>
      <c r="AFP167" s="69"/>
      <c r="AFQ167" s="69"/>
      <c r="AFR167" s="69"/>
      <c r="AFS167" s="69"/>
      <c r="AFT167" s="69"/>
      <c r="AFU167" s="69"/>
      <c r="AFV167" s="69"/>
      <c r="AFW167" s="69"/>
      <c r="AFX167" s="69"/>
      <c r="AFY167" s="69"/>
      <c r="AFZ167" s="69"/>
      <c r="AGA167" s="69"/>
      <c r="AGB167" s="69"/>
      <c r="AGC167" s="69"/>
      <c r="AGD167" s="69"/>
      <c r="AGE167" s="69"/>
      <c r="AGF167" s="69"/>
      <c r="AGG167" s="69"/>
      <c r="AGH167" s="69"/>
      <c r="AGI167" s="69"/>
      <c r="AGJ167" s="69"/>
      <c r="AGK167" s="69"/>
      <c r="AGL167" s="69"/>
      <c r="AGM167" s="69"/>
      <c r="AGN167" s="69"/>
      <c r="AGO167" s="69"/>
      <c r="AGP167" s="69"/>
      <c r="AGQ167" s="69"/>
      <c r="AGR167" s="69"/>
      <c r="AGS167" s="69"/>
      <c r="AGT167" s="69"/>
      <c r="AGU167" s="69"/>
      <c r="AGV167" s="69"/>
      <c r="AGW167" s="69"/>
      <c r="AGX167" s="69"/>
      <c r="AGY167" s="69"/>
      <c r="AGZ167" s="69"/>
      <c r="AHA167" s="69"/>
      <c r="AHB167" s="69"/>
      <c r="AHC167" s="69"/>
      <c r="AHD167" s="69"/>
      <c r="AHE167" s="69"/>
      <c r="AHF167" s="69"/>
      <c r="AHG167" s="69"/>
      <c r="AHH167" s="69"/>
      <c r="AHI167" s="69"/>
      <c r="AHJ167" s="69"/>
      <c r="AHK167" s="69"/>
      <c r="AHL167" s="69"/>
      <c r="AHM167" s="69"/>
      <c r="AHN167" s="69"/>
      <c r="AHO167" s="69"/>
      <c r="AHP167" s="69"/>
      <c r="AHQ167" s="69"/>
      <c r="AHR167" s="69"/>
      <c r="AHS167" s="69"/>
      <c r="AHT167" s="69"/>
      <c r="AHU167" s="69"/>
      <c r="AHV167" s="69"/>
      <c r="AHW167" s="69"/>
      <c r="AHX167" s="69"/>
      <c r="AHY167" s="69"/>
      <c r="AHZ167" s="69"/>
      <c r="AIA167" s="69"/>
      <c r="AIB167" s="69"/>
      <c r="AIC167" s="69"/>
      <c r="AID167" s="69"/>
      <c r="AIE167" s="69"/>
      <c r="AIF167" s="69"/>
      <c r="AIG167" s="69"/>
      <c r="AIH167" s="69"/>
      <c r="AII167" s="69"/>
      <c r="AIJ167" s="69"/>
      <c r="AIK167" s="69"/>
      <c r="AIL167" s="69"/>
      <c r="AIM167" s="69"/>
      <c r="AIN167" s="69"/>
      <c r="AIO167" s="69"/>
      <c r="AIP167" s="69"/>
      <c r="AIQ167" s="69"/>
      <c r="AIR167" s="69"/>
      <c r="AIS167" s="69"/>
      <c r="AIT167" s="69"/>
      <c r="AIU167" s="69"/>
      <c r="AIV167" s="69"/>
      <c r="AIW167" s="69"/>
      <c r="AIX167" s="69"/>
      <c r="AIY167" s="69"/>
      <c r="AIZ167" s="69"/>
      <c r="AJA167" s="69"/>
      <c r="AJB167" s="69"/>
      <c r="AJC167" s="69"/>
      <c r="AJD167" s="69"/>
      <c r="AJE167" s="69"/>
      <c r="AJF167" s="69"/>
      <c r="AJG167" s="69"/>
      <c r="AJH167" s="69"/>
      <c r="AJI167" s="69"/>
      <c r="AJJ167" s="69"/>
      <c r="AJK167" s="69"/>
      <c r="AJL167" s="69"/>
      <c r="AJM167" s="69"/>
      <c r="AJN167" s="69"/>
      <c r="AJO167" s="69"/>
      <c r="AJP167" s="69"/>
      <c r="AJQ167" s="69"/>
      <c r="AJR167" s="69"/>
      <c r="AJS167" s="69"/>
      <c r="AJT167" s="69"/>
      <c r="AJU167" s="69"/>
      <c r="AJV167" s="69"/>
      <c r="AJW167" s="69"/>
      <c r="AJX167" s="69"/>
      <c r="AJY167" s="69"/>
      <c r="AJZ167" s="69"/>
      <c r="AKA167" s="69"/>
      <c r="AKB167" s="69"/>
      <c r="AKC167" s="69"/>
      <c r="AKD167" s="69"/>
      <c r="AKE167" s="69"/>
      <c r="AKF167" s="69"/>
      <c r="AKG167" s="69"/>
      <c r="AKH167" s="69"/>
      <c r="AKI167" s="69"/>
      <c r="AKJ167" s="69"/>
      <c r="AKK167" s="69"/>
      <c r="AKL167" s="69"/>
      <c r="AKM167" s="69"/>
      <c r="AKN167" s="69"/>
      <c r="AKO167" s="69"/>
      <c r="AKP167" s="69"/>
      <c r="AKQ167" s="69"/>
      <c r="AKR167" s="69"/>
      <c r="AKS167" s="69"/>
      <c r="AKT167" s="69"/>
      <c r="AKU167" s="69"/>
      <c r="AKV167" s="69"/>
      <c r="AKW167" s="69"/>
      <c r="AKX167" s="69"/>
      <c r="AKY167" s="69"/>
      <c r="AKZ167" s="69"/>
      <c r="ALA167" s="69"/>
      <c r="ALB167" s="69"/>
      <c r="ALC167" s="69"/>
      <c r="ALD167" s="69"/>
      <c r="ALE167" s="69"/>
      <c r="ALF167" s="69"/>
      <c r="ALG167" s="69"/>
      <c r="ALH167" s="69"/>
      <c r="ALI167" s="69"/>
      <c r="ALJ167" s="69"/>
      <c r="ALK167" s="69"/>
      <c r="ALL167" s="69"/>
      <c r="ALM167" s="69"/>
      <c r="ALN167" s="69"/>
      <c r="ALO167" s="69"/>
      <c r="ALP167" s="69"/>
      <c r="ALQ167" s="69"/>
      <c r="ALR167" s="69"/>
      <c r="ALS167" s="69"/>
      <c r="ALT167" s="69"/>
      <c r="ALU167" s="69"/>
      <c r="ALV167" s="69"/>
      <c r="ALW167" s="69"/>
      <c r="ALX167" s="69"/>
      <c r="ALY167" s="69"/>
      <c r="ALZ167" s="69"/>
      <c r="AMA167" s="69"/>
      <c r="AMB167" s="69"/>
      <c r="AMC167" s="69"/>
      <c r="AMD167" s="69"/>
      <c r="AME167" s="69"/>
      <c r="AMF167" s="69"/>
      <c r="AMG167" s="69"/>
      <c r="AMH167" s="69"/>
      <c r="AMI167" s="69"/>
      <c r="AMJ167" s="69"/>
      <c r="AMK167" s="69"/>
    </row>
    <row r="168" spans="1:1025">
      <c r="A168" s="36"/>
      <c r="B168" s="71" t="s">
        <v>254</v>
      </c>
      <c r="C168" s="46" t="s">
        <v>229</v>
      </c>
      <c r="D168" s="75">
        <v>2011</v>
      </c>
      <c r="E168" s="104"/>
      <c r="F168" s="104"/>
      <c r="G168" s="104"/>
      <c r="H168" s="104">
        <v>19</v>
      </c>
      <c r="I168" s="104"/>
      <c r="J168" s="104"/>
      <c r="K168" s="105"/>
      <c r="L168" s="104">
        <f>COUNTIF(E168:K168,"&gt;=1")</f>
        <v>1</v>
      </c>
      <c r="M168" s="104">
        <f>IF(L168&gt;=5,MIN(E168:K168),"0")+IF(L168&gt;=6,SMALL(E168:K168,2),"0")+IF(L168&gt;=7,SMALL(E168:K168,3),"0")</f>
        <v>0</v>
      </c>
      <c r="N168" s="104">
        <f>SUM(E168:K168)-M168</f>
        <v>19</v>
      </c>
      <c r="O168" s="104"/>
      <c r="P168" s="103">
        <f>N168+O168</f>
        <v>19</v>
      </c>
    </row>
    <row r="169" spans="1:1025">
      <c r="A169" s="36"/>
      <c r="B169" s="71" t="s">
        <v>388</v>
      </c>
      <c r="C169" s="97" t="s">
        <v>36</v>
      </c>
      <c r="D169" s="98">
        <v>2010</v>
      </c>
      <c r="E169" s="104"/>
      <c r="F169" s="104"/>
      <c r="G169" s="104"/>
      <c r="H169" s="104"/>
      <c r="I169" s="104"/>
      <c r="J169" s="104">
        <v>19</v>
      </c>
      <c r="K169" s="105"/>
      <c r="L169" s="104">
        <f t="shared" ref="L169:L176" si="159">COUNTIF(E169:K169,"&gt;=1")</f>
        <v>1</v>
      </c>
      <c r="M169" s="104">
        <f t="shared" ref="M169:M176" si="160">IF(L169&gt;=5,MIN(E169:K169),"0")+IF(L169&gt;=6,SMALL(E169:K169,2),"0")+IF(L169&gt;=7,SMALL(E169:K169,3),"0")</f>
        <v>0</v>
      </c>
      <c r="N169" s="104">
        <f t="shared" ref="N169:N176" si="161">SUM(E169:K169)-M169</f>
        <v>19</v>
      </c>
      <c r="O169" s="104"/>
      <c r="P169" s="103">
        <f t="shared" ref="P169:P176" si="162">N169+O169</f>
        <v>19</v>
      </c>
    </row>
    <row r="170" spans="1:1025">
      <c r="A170" s="36"/>
      <c r="B170" s="71" t="s">
        <v>255</v>
      </c>
      <c r="C170" s="97" t="s">
        <v>98</v>
      </c>
      <c r="D170" s="98">
        <v>2010</v>
      </c>
      <c r="E170" s="104"/>
      <c r="F170" s="104"/>
      <c r="G170" s="104"/>
      <c r="H170" s="104">
        <v>18</v>
      </c>
      <c r="I170" s="104"/>
      <c r="J170" s="104"/>
      <c r="K170" s="105"/>
      <c r="L170" s="104">
        <f t="shared" si="159"/>
        <v>1</v>
      </c>
      <c r="M170" s="104">
        <f t="shared" si="160"/>
        <v>0</v>
      </c>
      <c r="N170" s="104">
        <f t="shared" si="161"/>
        <v>18</v>
      </c>
      <c r="O170" s="104"/>
      <c r="P170" s="103">
        <f t="shared" si="162"/>
        <v>18</v>
      </c>
    </row>
    <row r="171" spans="1:1025">
      <c r="A171" s="36"/>
      <c r="B171" s="46" t="s">
        <v>389</v>
      </c>
      <c r="C171" s="97" t="s">
        <v>98</v>
      </c>
      <c r="D171" s="98">
        <v>2010</v>
      </c>
      <c r="E171" s="104"/>
      <c r="F171" s="104"/>
      <c r="G171" s="104"/>
      <c r="H171" s="104"/>
      <c r="I171" s="104"/>
      <c r="J171" s="104">
        <v>18</v>
      </c>
      <c r="K171" s="105"/>
      <c r="L171" s="104">
        <f t="shared" si="159"/>
        <v>1</v>
      </c>
      <c r="M171" s="104">
        <f t="shared" si="160"/>
        <v>0</v>
      </c>
      <c r="N171" s="104">
        <f t="shared" si="161"/>
        <v>18</v>
      </c>
      <c r="O171" s="104"/>
      <c r="P171" s="103">
        <f t="shared" si="162"/>
        <v>18</v>
      </c>
    </row>
    <row r="172" spans="1:1025">
      <c r="A172" s="36"/>
      <c r="B172" s="71" t="s">
        <v>256</v>
      </c>
      <c r="C172" s="97" t="s">
        <v>98</v>
      </c>
      <c r="D172" s="98">
        <v>2010</v>
      </c>
      <c r="E172" s="104"/>
      <c r="F172" s="104"/>
      <c r="G172" s="104"/>
      <c r="H172" s="104">
        <v>17</v>
      </c>
      <c r="I172" s="104"/>
      <c r="J172" s="104"/>
      <c r="K172" s="105"/>
      <c r="L172" s="104">
        <f t="shared" si="159"/>
        <v>1</v>
      </c>
      <c r="M172" s="104">
        <f t="shared" si="160"/>
        <v>0</v>
      </c>
      <c r="N172" s="104">
        <f t="shared" si="161"/>
        <v>17</v>
      </c>
      <c r="O172" s="104"/>
      <c r="P172" s="103">
        <f t="shared" si="162"/>
        <v>17</v>
      </c>
    </row>
    <row r="173" spans="1:1025" customFormat="1">
      <c r="A173" s="56"/>
      <c r="B173" s="73" t="s">
        <v>143</v>
      </c>
      <c r="C173" s="73" t="s">
        <v>100</v>
      </c>
      <c r="D173" s="98">
        <v>2011</v>
      </c>
      <c r="E173" s="107"/>
      <c r="F173" s="107">
        <v>16</v>
      </c>
      <c r="G173" s="107"/>
      <c r="H173" s="107"/>
      <c r="I173" s="107"/>
      <c r="J173" s="107"/>
      <c r="K173" s="105"/>
      <c r="L173" s="107">
        <f t="shared" si="159"/>
        <v>1</v>
      </c>
      <c r="M173" s="107">
        <f t="shared" si="160"/>
        <v>0</v>
      </c>
      <c r="N173" s="107">
        <f t="shared" si="161"/>
        <v>16</v>
      </c>
      <c r="O173" s="107"/>
      <c r="P173" s="108">
        <f t="shared" si="162"/>
        <v>16</v>
      </c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9"/>
      <c r="BS173" s="69"/>
      <c r="BT173" s="69"/>
      <c r="BU173" s="69"/>
      <c r="BV173" s="69"/>
      <c r="BW173" s="69"/>
      <c r="BX173" s="69"/>
      <c r="BY173" s="69"/>
      <c r="BZ173" s="69"/>
      <c r="CA173" s="69"/>
      <c r="CB173" s="69"/>
      <c r="CC173" s="69"/>
      <c r="CD173" s="69"/>
      <c r="CE173" s="69"/>
      <c r="CF173" s="69"/>
      <c r="CG173" s="69"/>
      <c r="CH173" s="69"/>
      <c r="CI173" s="69"/>
      <c r="CJ173" s="69"/>
      <c r="CK173" s="69"/>
      <c r="CL173" s="69"/>
      <c r="CM173" s="69"/>
      <c r="CN173" s="69"/>
      <c r="CO173" s="69"/>
      <c r="CP173" s="69"/>
      <c r="CQ173" s="69"/>
      <c r="CR173" s="69"/>
      <c r="CS173" s="69"/>
      <c r="CT173" s="69"/>
      <c r="CU173" s="69"/>
      <c r="CV173" s="69"/>
      <c r="CW173" s="69"/>
      <c r="CX173" s="69"/>
      <c r="CY173" s="69"/>
      <c r="CZ173" s="69"/>
      <c r="DA173" s="69"/>
      <c r="DB173" s="69"/>
      <c r="DC173" s="69"/>
      <c r="DD173" s="69"/>
      <c r="DE173" s="69"/>
      <c r="DF173" s="69"/>
      <c r="DG173" s="69"/>
      <c r="DH173" s="69"/>
      <c r="DI173" s="69"/>
      <c r="DJ173" s="69"/>
      <c r="DK173" s="69"/>
      <c r="DL173" s="69"/>
      <c r="DM173" s="69"/>
      <c r="DN173" s="69"/>
      <c r="DO173" s="69"/>
      <c r="DP173" s="69"/>
      <c r="DQ173" s="69"/>
      <c r="DR173" s="69"/>
      <c r="DS173" s="69"/>
      <c r="DT173" s="69"/>
      <c r="DU173" s="69"/>
      <c r="DV173" s="69"/>
      <c r="DW173" s="69"/>
      <c r="DX173" s="69"/>
      <c r="DY173" s="69"/>
      <c r="DZ173" s="69"/>
      <c r="EA173" s="69"/>
      <c r="EB173" s="69"/>
      <c r="EC173" s="69"/>
      <c r="ED173" s="69"/>
      <c r="EE173" s="69"/>
      <c r="EF173" s="69"/>
      <c r="EG173" s="69"/>
      <c r="EH173" s="69"/>
      <c r="EI173" s="69"/>
      <c r="EJ173" s="69"/>
      <c r="EK173" s="69"/>
      <c r="EL173" s="69"/>
      <c r="EM173" s="69"/>
      <c r="EN173" s="69"/>
      <c r="EO173" s="69"/>
      <c r="EP173" s="69"/>
      <c r="EQ173" s="69"/>
      <c r="ER173" s="69"/>
      <c r="ES173" s="69"/>
      <c r="ET173" s="69"/>
      <c r="EU173" s="69"/>
      <c r="EV173" s="69"/>
      <c r="EW173" s="69"/>
      <c r="EX173" s="69"/>
      <c r="EY173" s="69"/>
      <c r="EZ173" s="69"/>
      <c r="FA173" s="69"/>
      <c r="FB173" s="69"/>
      <c r="FC173" s="69"/>
      <c r="FD173" s="69"/>
      <c r="FE173" s="69"/>
      <c r="FF173" s="69"/>
      <c r="FG173" s="69"/>
      <c r="FH173" s="69"/>
      <c r="FI173" s="69"/>
      <c r="FJ173" s="69"/>
      <c r="FK173" s="69"/>
      <c r="FL173" s="69"/>
      <c r="FM173" s="69"/>
      <c r="FN173" s="69"/>
      <c r="FO173" s="69"/>
      <c r="FP173" s="69"/>
      <c r="FQ173" s="69"/>
      <c r="FR173" s="69"/>
      <c r="FS173" s="69"/>
      <c r="FT173" s="69"/>
      <c r="FU173" s="69"/>
      <c r="FV173" s="69"/>
      <c r="FW173" s="69"/>
      <c r="FX173" s="69"/>
      <c r="FY173" s="69"/>
      <c r="FZ173" s="69"/>
      <c r="GA173" s="69"/>
      <c r="GB173" s="69"/>
      <c r="GC173" s="69"/>
      <c r="GD173" s="69"/>
      <c r="GE173" s="69"/>
      <c r="GF173" s="69"/>
      <c r="GG173" s="69"/>
      <c r="GH173" s="69"/>
      <c r="GI173" s="69"/>
      <c r="GJ173" s="69"/>
      <c r="GK173" s="69"/>
      <c r="GL173" s="69"/>
      <c r="GM173" s="69"/>
      <c r="GN173" s="69"/>
      <c r="GO173" s="69"/>
      <c r="GP173" s="69"/>
      <c r="GQ173" s="69"/>
      <c r="GR173" s="69"/>
      <c r="GS173" s="69"/>
      <c r="GT173" s="69"/>
      <c r="GU173" s="69"/>
      <c r="GV173" s="69"/>
      <c r="GW173" s="69"/>
      <c r="GX173" s="69"/>
      <c r="GY173" s="69"/>
      <c r="GZ173" s="69"/>
      <c r="HA173" s="69"/>
      <c r="HB173" s="69"/>
      <c r="HC173" s="69"/>
      <c r="HD173" s="69"/>
      <c r="HE173" s="69"/>
      <c r="HF173" s="69"/>
      <c r="HG173" s="69"/>
      <c r="HH173" s="69"/>
      <c r="HI173" s="69"/>
      <c r="HJ173" s="69"/>
      <c r="HK173" s="69"/>
      <c r="HL173" s="69"/>
      <c r="HM173" s="69"/>
      <c r="HN173" s="69"/>
      <c r="HO173" s="69"/>
      <c r="HP173" s="69"/>
      <c r="HQ173" s="69"/>
      <c r="HR173" s="69"/>
      <c r="HS173" s="69"/>
      <c r="HT173" s="69"/>
      <c r="HU173" s="69"/>
      <c r="HV173" s="69"/>
      <c r="HW173" s="69"/>
      <c r="HX173" s="69"/>
      <c r="HY173" s="69"/>
      <c r="HZ173" s="69"/>
      <c r="IA173" s="69"/>
      <c r="IB173" s="69"/>
      <c r="IC173" s="69"/>
      <c r="ID173" s="69"/>
      <c r="IE173" s="69"/>
      <c r="IF173" s="69"/>
      <c r="IG173" s="69"/>
      <c r="IH173" s="69"/>
      <c r="II173" s="69"/>
      <c r="IJ173" s="69"/>
      <c r="IK173" s="69"/>
      <c r="IL173" s="69"/>
      <c r="IM173" s="69"/>
      <c r="IN173" s="69"/>
      <c r="IO173" s="69"/>
      <c r="IP173" s="69"/>
      <c r="IQ173" s="69"/>
      <c r="IR173" s="69"/>
      <c r="IS173" s="69"/>
      <c r="IT173" s="69"/>
      <c r="IU173" s="69"/>
      <c r="IV173" s="69"/>
      <c r="IW173" s="69"/>
      <c r="IX173" s="69"/>
      <c r="IY173" s="69"/>
      <c r="IZ173" s="69"/>
      <c r="JA173" s="69"/>
      <c r="JB173" s="69"/>
      <c r="JC173" s="69"/>
      <c r="JD173" s="69"/>
      <c r="JE173" s="69"/>
      <c r="JF173" s="69"/>
      <c r="JG173" s="69"/>
      <c r="JH173" s="69"/>
      <c r="JI173" s="69"/>
      <c r="JJ173" s="69"/>
      <c r="JK173" s="69"/>
      <c r="JL173" s="69"/>
      <c r="JM173" s="69"/>
      <c r="JN173" s="69"/>
      <c r="JO173" s="69"/>
      <c r="JP173" s="69"/>
      <c r="JQ173" s="69"/>
      <c r="JR173" s="69"/>
      <c r="JS173" s="69"/>
      <c r="JT173" s="69"/>
      <c r="JU173" s="69"/>
      <c r="JV173" s="69"/>
      <c r="JW173" s="69"/>
      <c r="JX173" s="69"/>
      <c r="JY173" s="69"/>
      <c r="JZ173" s="69"/>
      <c r="KA173" s="69"/>
      <c r="KB173" s="69"/>
      <c r="KC173" s="69"/>
      <c r="KD173" s="69"/>
      <c r="KE173" s="69"/>
      <c r="KF173" s="69"/>
      <c r="KG173" s="69"/>
      <c r="KH173" s="69"/>
      <c r="KI173" s="69"/>
      <c r="KJ173" s="69"/>
      <c r="KK173" s="69"/>
      <c r="KL173" s="69"/>
      <c r="KM173" s="69"/>
      <c r="KN173" s="69"/>
      <c r="KO173" s="69"/>
      <c r="KP173" s="69"/>
      <c r="KQ173" s="69"/>
      <c r="KR173" s="69"/>
      <c r="KS173" s="69"/>
      <c r="KT173" s="69"/>
      <c r="KU173" s="69"/>
      <c r="KV173" s="69"/>
      <c r="KW173" s="69"/>
      <c r="KX173" s="69"/>
      <c r="KY173" s="69"/>
      <c r="KZ173" s="69"/>
      <c r="LA173" s="69"/>
      <c r="LB173" s="69"/>
      <c r="LC173" s="69"/>
      <c r="LD173" s="69"/>
      <c r="LE173" s="69"/>
      <c r="LF173" s="69"/>
      <c r="LG173" s="69"/>
      <c r="LH173" s="69"/>
      <c r="LI173" s="69"/>
      <c r="LJ173" s="69"/>
      <c r="LK173" s="69"/>
      <c r="LL173" s="69"/>
      <c r="LM173" s="69"/>
      <c r="LN173" s="69"/>
      <c r="LO173" s="69"/>
      <c r="LP173" s="69"/>
      <c r="LQ173" s="69"/>
      <c r="LR173" s="69"/>
      <c r="LS173" s="69"/>
      <c r="LT173" s="69"/>
      <c r="LU173" s="69"/>
      <c r="LV173" s="69"/>
      <c r="LW173" s="69"/>
      <c r="LX173" s="69"/>
      <c r="LY173" s="69"/>
      <c r="LZ173" s="69"/>
      <c r="MA173" s="69"/>
      <c r="MB173" s="69"/>
      <c r="MC173" s="69"/>
      <c r="MD173" s="69"/>
      <c r="ME173" s="69"/>
      <c r="MF173" s="69"/>
      <c r="MG173" s="69"/>
      <c r="MH173" s="69"/>
      <c r="MI173" s="69"/>
      <c r="MJ173" s="69"/>
      <c r="MK173" s="69"/>
      <c r="ML173" s="69"/>
      <c r="MM173" s="69"/>
      <c r="MN173" s="69"/>
      <c r="MO173" s="69"/>
      <c r="MP173" s="69"/>
      <c r="MQ173" s="69"/>
      <c r="MR173" s="69"/>
      <c r="MS173" s="69"/>
      <c r="MT173" s="69"/>
      <c r="MU173" s="69"/>
      <c r="MV173" s="69"/>
      <c r="MW173" s="69"/>
      <c r="MX173" s="69"/>
      <c r="MY173" s="69"/>
      <c r="MZ173" s="69"/>
      <c r="NA173" s="69"/>
      <c r="NB173" s="69"/>
      <c r="NC173" s="69"/>
      <c r="ND173" s="69"/>
      <c r="NE173" s="69"/>
      <c r="NF173" s="69"/>
      <c r="NG173" s="69"/>
      <c r="NH173" s="69"/>
      <c r="NI173" s="69"/>
      <c r="NJ173" s="69"/>
      <c r="NK173" s="69"/>
      <c r="NL173" s="69"/>
      <c r="NM173" s="69"/>
      <c r="NN173" s="69"/>
      <c r="NO173" s="69"/>
      <c r="NP173" s="69"/>
      <c r="NQ173" s="69"/>
      <c r="NR173" s="69"/>
      <c r="NS173" s="69"/>
      <c r="NT173" s="69"/>
      <c r="NU173" s="69"/>
      <c r="NV173" s="69"/>
      <c r="NW173" s="69"/>
      <c r="NX173" s="69"/>
      <c r="NY173" s="69"/>
      <c r="NZ173" s="69"/>
      <c r="OA173" s="69"/>
      <c r="OB173" s="69"/>
      <c r="OC173" s="69"/>
      <c r="OD173" s="69"/>
      <c r="OE173" s="69"/>
      <c r="OF173" s="69"/>
      <c r="OG173" s="69"/>
      <c r="OH173" s="69"/>
      <c r="OI173" s="69"/>
      <c r="OJ173" s="69"/>
      <c r="OK173" s="69"/>
      <c r="OL173" s="69"/>
      <c r="OM173" s="69"/>
      <c r="ON173" s="69"/>
      <c r="OO173" s="69"/>
      <c r="OP173" s="69"/>
      <c r="OQ173" s="69"/>
      <c r="OR173" s="69"/>
      <c r="OS173" s="69"/>
      <c r="OT173" s="69"/>
      <c r="OU173" s="69"/>
      <c r="OV173" s="69"/>
      <c r="OW173" s="69"/>
      <c r="OX173" s="69"/>
      <c r="OY173" s="69"/>
      <c r="OZ173" s="69"/>
      <c r="PA173" s="69"/>
      <c r="PB173" s="69"/>
      <c r="PC173" s="69"/>
      <c r="PD173" s="69"/>
      <c r="PE173" s="69"/>
      <c r="PF173" s="69"/>
      <c r="PG173" s="69"/>
      <c r="PH173" s="69"/>
      <c r="PI173" s="69"/>
      <c r="PJ173" s="69"/>
      <c r="PK173" s="69"/>
      <c r="PL173" s="69"/>
      <c r="PM173" s="69"/>
      <c r="PN173" s="69"/>
      <c r="PO173" s="69"/>
      <c r="PP173" s="69"/>
      <c r="PQ173" s="69"/>
      <c r="PR173" s="69"/>
      <c r="PS173" s="69"/>
      <c r="PT173" s="69"/>
      <c r="PU173" s="69"/>
      <c r="PV173" s="69"/>
      <c r="PW173" s="69"/>
      <c r="PX173" s="69"/>
      <c r="PY173" s="69"/>
      <c r="PZ173" s="69"/>
      <c r="QA173" s="69"/>
      <c r="QB173" s="69"/>
      <c r="QC173" s="69"/>
      <c r="QD173" s="69"/>
      <c r="QE173" s="69"/>
      <c r="QF173" s="69"/>
      <c r="QG173" s="69"/>
      <c r="QH173" s="69"/>
      <c r="QI173" s="69"/>
      <c r="QJ173" s="69"/>
      <c r="QK173" s="69"/>
      <c r="QL173" s="69"/>
      <c r="QM173" s="69"/>
      <c r="QN173" s="69"/>
      <c r="QO173" s="69"/>
      <c r="QP173" s="69"/>
      <c r="QQ173" s="69"/>
      <c r="QR173" s="69"/>
      <c r="QS173" s="69"/>
      <c r="QT173" s="69"/>
      <c r="QU173" s="69"/>
      <c r="QV173" s="69"/>
      <c r="QW173" s="69"/>
      <c r="QX173" s="69"/>
      <c r="QY173" s="69"/>
      <c r="QZ173" s="69"/>
      <c r="RA173" s="69"/>
      <c r="RB173" s="69"/>
      <c r="RC173" s="69"/>
      <c r="RD173" s="69"/>
      <c r="RE173" s="69"/>
      <c r="RF173" s="69"/>
      <c r="RG173" s="69"/>
      <c r="RH173" s="69"/>
      <c r="RI173" s="69"/>
      <c r="RJ173" s="69"/>
      <c r="RK173" s="69"/>
      <c r="RL173" s="69"/>
      <c r="RM173" s="69"/>
      <c r="RN173" s="69"/>
      <c r="RO173" s="69"/>
      <c r="RP173" s="69"/>
      <c r="RQ173" s="69"/>
      <c r="RR173" s="69"/>
      <c r="RS173" s="69"/>
      <c r="RT173" s="69"/>
      <c r="RU173" s="69"/>
      <c r="RV173" s="69"/>
      <c r="RW173" s="69"/>
      <c r="RX173" s="69"/>
      <c r="RY173" s="69"/>
      <c r="RZ173" s="69"/>
      <c r="SA173" s="69"/>
      <c r="SB173" s="69"/>
      <c r="SC173" s="69"/>
      <c r="SD173" s="69"/>
      <c r="SE173" s="69"/>
      <c r="SF173" s="69"/>
      <c r="SG173" s="69"/>
      <c r="SH173" s="69"/>
      <c r="SI173" s="69"/>
      <c r="SJ173" s="69"/>
      <c r="SK173" s="69"/>
      <c r="SL173" s="69"/>
      <c r="SM173" s="69"/>
      <c r="SN173" s="69"/>
      <c r="SO173" s="69"/>
      <c r="SP173" s="69"/>
      <c r="SQ173" s="69"/>
      <c r="SR173" s="69"/>
      <c r="SS173" s="69"/>
      <c r="ST173" s="69"/>
      <c r="SU173" s="69"/>
      <c r="SV173" s="69"/>
      <c r="SW173" s="69"/>
      <c r="SX173" s="69"/>
      <c r="SY173" s="69"/>
      <c r="SZ173" s="69"/>
      <c r="TA173" s="69"/>
      <c r="TB173" s="69"/>
      <c r="TC173" s="69"/>
      <c r="TD173" s="69"/>
      <c r="TE173" s="69"/>
      <c r="TF173" s="69"/>
      <c r="TG173" s="69"/>
      <c r="TH173" s="69"/>
      <c r="TI173" s="69"/>
      <c r="TJ173" s="69"/>
      <c r="TK173" s="69"/>
      <c r="TL173" s="69"/>
      <c r="TM173" s="69"/>
      <c r="TN173" s="69"/>
      <c r="TO173" s="69"/>
      <c r="TP173" s="69"/>
      <c r="TQ173" s="69"/>
      <c r="TR173" s="69"/>
      <c r="TS173" s="69"/>
      <c r="TT173" s="69"/>
      <c r="TU173" s="69"/>
      <c r="TV173" s="69"/>
      <c r="TW173" s="69"/>
      <c r="TX173" s="69"/>
      <c r="TY173" s="69"/>
      <c r="TZ173" s="69"/>
      <c r="UA173" s="69"/>
      <c r="UB173" s="69"/>
      <c r="UC173" s="69"/>
      <c r="UD173" s="69"/>
      <c r="UE173" s="69"/>
      <c r="UF173" s="69"/>
      <c r="UG173" s="69"/>
      <c r="UH173" s="69"/>
      <c r="UI173" s="69"/>
      <c r="UJ173" s="69"/>
      <c r="UK173" s="69"/>
      <c r="UL173" s="69"/>
      <c r="UM173" s="69"/>
      <c r="UN173" s="69"/>
      <c r="UO173" s="69"/>
      <c r="UP173" s="69"/>
      <c r="UQ173" s="69"/>
      <c r="UR173" s="69"/>
      <c r="US173" s="69"/>
      <c r="UT173" s="69"/>
      <c r="UU173" s="69"/>
      <c r="UV173" s="69"/>
      <c r="UW173" s="69"/>
      <c r="UX173" s="69"/>
      <c r="UY173" s="69"/>
      <c r="UZ173" s="69"/>
      <c r="VA173" s="69"/>
      <c r="VB173" s="69"/>
      <c r="VC173" s="69"/>
      <c r="VD173" s="69"/>
      <c r="VE173" s="69"/>
      <c r="VF173" s="69"/>
      <c r="VG173" s="69"/>
      <c r="VH173" s="69"/>
      <c r="VI173" s="69"/>
      <c r="VJ173" s="69"/>
      <c r="VK173" s="69"/>
      <c r="VL173" s="69"/>
      <c r="VM173" s="69"/>
      <c r="VN173" s="69"/>
      <c r="VO173" s="69"/>
      <c r="VP173" s="69"/>
      <c r="VQ173" s="69"/>
      <c r="VR173" s="69"/>
      <c r="VS173" s="69"/>
      <c r="VT173" s="69"/>
      <c r="VU173" s="69"/>
      <c r="VV173" s="69"/>
      <c r="VW173" s="69"/>
      <c r="VX173" s="69"/>
      <c r="VY173" s="69"/>
      <c r="VZ173" s="69"/>
      <c r="WA173" s="69"/>
      <c r="WB173" s="69"/>
      <c r="WC173" s="69"/>
      <c r="WD173" s="69"/>
      <c r="WE173" s="69"/>
      <c r="WF173" s="69"/>
      <c r="WG173" s="69"/>
      <c r="WH173" s="69"/>
      <c r="WI173" s="69"/>
      <c r="WJ173" s="69"/>
      <c r="WK173" s="69"/>
      <c r="WL173" s="69"/>
      <c r="WM173" s="69"/>
      <c r="WN173" s="69"/>
      <c r="WO173" s="69"/>
      <c r="WP173" s="69"/>
      <c r="WQ173" s="69"/>
      <c r="WR173" s="69"/>
      <c r="WS173" s="69"/>
      <c r="WT173" s="69"/>
      <c r="WU173" s="69"/>
      <c r="WV173" s="69"/>
      <c r="WW173" s="69"/>
      <c r="WX173" s="69"/>
      <c r="WY173" s="69"/>
      <c r="WZ173" s="69"/>
      <c r="XA173" s="69"/>
      <c r="XB173" s="69"/>
      <c r="XC173" s="69"/>
      <c r="XD173" s="69"/>
      <c r="XE173" s="69"/>
      <c r="XF173" s="69"/>
      <c r="XG173" s="69"/>
      <c r="XH173" s="69"/>
      <c r="XI173" s="69"/>
      <c r="XJ173" s="69"/>
      <c r="XK173" s="69"/>
      <c r="XL173" s="69"/>
      <c r="XM173" s="69"/>
      <c r="XN173" s="69"/>
      <c r="XO173" s="69"/>
      <c r="XP173" s="69"/>
      <c r="XQ173" s="69"/>
      <c r="XR173" s="69"/>
      <c r="XS173" s="69"/>
      <c r="XT173" s="69"/>
      <c r="XU173" s="69"/>
      <c r="XV173" s="69"/>
      <c r="XW173" s="69"/>
      <c r="XX173" s="69"/>
      <c r="XY173" s="69"/>
      <c r="XZ173" s="69"/>
      <c r="YA173" s="69"/>
      <c r="YB173" s="69"/>
      <c r="YC173" s="69"/>
      <c r="YD173" s="69"/>
      <c r="YE173" s="69"/>
      <c r="YF173" s="69"/>
      <c r="YG173" s="69"/>
      <c r="YH173" s="69"/>
      <c r="YI173" s="69"/>
      <c r="YJ173" s="69"/>
      <c r="YK173" s="69"/>
      <c r="YL173" s="69"/>
      <c r="YM173" s="69"/>
      <c r="YN173" s="69"/>
      <c r="YO173" s="69"/>
      <c r="YP173" s="69"/>
      <c r="YQ173" s="69"/>
      <c r="YR173" s="69"/>
      <c r="YS173" s="69"/>
      <c r="YT173" s="69"/>
      <c r="YU173" s="69"/>
      <c r="YV173" s="69"/>
      <c r="YW173" s="69"/>
      <c r="YX173" s="69"/>
      <c r="YY173" s="69"/>
      <c r="YZ173" s="69"/>
      <c r="ZA173" s="69"/>
      <c r="ZB173" s="69"/>
      <c r="ZC173" s="69"/>
      <c r="ZD173" s="69"/>
      <c r="ZE173" s="69"/>
      <c r="ZF173" s="69"/>
      <c r="ZG173" s="69"/>
      <c r="ZH173" s="69"/>
      <c r="ZI173" s="69"/>
      <c r="ZJ173" s="69"/>
      <c r="ZK173" s="69"/>
      <c r="ZL173" s="69"/>
      <c r="ZM173" s="69"/>
      <c r="ZN173" s="69"/>
      <c r="ZO173" s="69"/>
      <c r="ZP173" s="69"/>
      <c r="ZQ173" s="69"/>
      <c r="ZR173" s="69"/>
      <c r="ZS173" s="69"/>
      <c r="ZT173" s="69"/>
      <c r="ZU173" s="69"/>
      <c r="ZV173" s="69"/>
      <c r="ZW173" s="69"/>
      <c r="ZX173" s="69"/>
      <c r="ZY173" s="69"/>
      <c r="ZZ173" s="69"/>
      <c r="AAA173" s="69"/>
      <c r="AAB173" s="69"/>
      <c r="AAC173" s="69"/>
      <c r="AAD173" s="69"/>
      <c r="AAE173" s="69"/>
      <c r="AAF173" s="69"/>
      <c r="AAG173" s="69"/>
      <c r="AAH173" s="69"/>
      <c r="AAI173" s="69"/>
      <c r="AAJ173" s="69"/>
      <c r="AAK173" s="69"/>
      <c r="AAL173" s="69"/>
      <c r="AAM173" s="69"/>
      <c r="AAN173" s="69"/>
      <c r="AAO173" s="69"/>
      <c r="AAP173" s="69"/>
      <c r="AAQ173" s="69"/>
      <c r="AAR173" s="69"/>
      <c r="AAS173" s="69"/>
      <c r="AAT173" s="69"/>
      <c r="AAU173" s="69"/>
      <c r="AAV173" s="69"/>
      <c r="AAW173" s="69"/>
      <c r="AAX173" s="69"/>
      <c r="AAY173" s="69"/>
      <c r="AAZ173" s="69"/>
      <c r="ABA173" s="69"/>
      <c r="ABB173" s="69"/>
      <c r="ABC173" s="69"/>
      <c r="ABD173" s="69"/>
      <c r="ABE173" s="69"/>
      <c r="ABF173" s="69"/>
      <c r="ABG173" s="69"/>
      <c r="ABH173" s="69"/>
      <c r="ABI173" s="69"/>
      <c r="ABJ173" s="69"/>
      <c r="ABK173" s="69"/>
      <c r="ABL173" s="69"/>
      <c r="ABM173" s="69"/>
      <c r="ABN173" s="69"/>
      <c r="ABO173" s="69"/>
      <c r="ABP173" s="69"/>
      <c r="ABQ173" s="69"/>
      <c r="ABR173" s="69"/>
      <c r="ABS173" s="69"/>
      <c r="ABT173" s="69"/>
      <c r="ABU173" s="69"/>
      <c r="ABV173" s="69"/>
      <c r="ABW173" s="69"/>
      <c r="ABX173" s="69"/>
      <c r="ABY173" s="69"/>
      <c r="ABZ173" s="69"/>
      <c r="ACA173" s="69"/>
      <c r="ACB173" s="69"/>
      <c r="ACC173" s="69"/>
      <c r="ACD173" s="69"/>
      <c r="ACE173" s="69"/>
      <c r="ACF173" s="69"/>
      <c r="ACG173" s="69"/>
      <c r="ACH173" s="69"/>
      <c r="ACI173" s="69"/>
      <c r="ACJ173" s="69"/>
      <c r="ACK173" s="69"/>
      <c r="ACL173" s="69"/>
      <c r="ACM173" s="69"/>
      <c r="ACN173" s="69"/>
      <c r="ACO173" s="69"/>
      <c r="ACP173" s="69"/>
      <c r="ACQ173" s="69"/>
      <c r="ACR173" s="69"/>
      <c r="ACS173" s="69"/>
      <c r="ACT173" s="69"/>
      <c r="ACU173" s="69"/>
      <c r="ACV173" s="69"/>
      <c r="ACW173" s="69"/>
      <c r="ACX173" s="69"/>
      <c r="ACY173" s="69"/>
      <c r="ACZ173" s="69"/>
      <c r="ADA173" s="69"/>
      <c r="ADB173" s="69"/>
      <c r="ADC173" s="69"/>
      <c r="ADD173" s="69"/>
      <c r="ADE173" s="69"/>
      <c r="ADF173" s="69"/>
      <c r="ADG173" s="69"/>
      <c r="ADH173" s="69"/>
      <c r="ADI173" s="69"/>
      <c r="ADJ173" s="69"/>
      <c r="ADK173" s="69"/>
      <c r="ADL173" s="69"/>
      <c r="ADM173" s="69"/>
      <c r="ADN173" s="69"/>
      <c r="ADO173" s="69"/>
      <c r="ADP173" s="69"/>
      <c r="ADQ173" s="69"/>
      <c r="ADR173" s="69"/>
      <c r="ADS173" s="69"/>
      <c r="ADT173" s="69"/>
      <c r="ADU173" s="69"/>
      <c r="ADV173" s="69"/>
      <c r="ADW173" s="69"/>
      <c r="ADX173" s="69"/>
      <c r="ADY173" s="69"/>
      <c r="ADZ173" s="69"/>
      <c r="AEA173" s="69"/>
      <c r="AEB173" s="69"/>
      <c r="AEC173" s="69"/>
      <c r="AED173" s="69"/>
      <c r="AEE173" s="69"/>
      <c r="AEF173" s="69"/>
      <c r="AEG173" s="69"/>
      <c r="AEH173" s="69"/>
      <c r="AEI173" s="69"/>
      <c r="AEJ173" s="69"/>
      <c r="AEK173" s="69"/>
      <c r="AEL173" s="69"/>
      <c r="AEM173" s="69"/>
      <c r="AEN173" s="69"/>
      <c r="AEO173" s="69"/>
      <c r="AEP173" s="69"/>
      <c r="AEQ173" s="69"/>
      <c r="AER173" s="69"/>
      <c r="AES173" s="69"/>
      <c r="AET173" s="69"/>
      <c r="AEU173" s="69"/>
      <c r="AEV173" s="69"/>
      <c r="AEW173" s="69"/>
      <c r="AEX173" s="69"/>
      <c r="AEY173" s="69"/>
      <c r="AEZ173" s="69"/>
      <c r="AFA173" s="69"/>
      <c r="AFB173" s="69"/>
      <c r="AFC173" s="69"/>
      <c r="AFD173" s="69"/>
      <c r="AFE173" s="69"/>
      <c r="AFF173" s="69"/>
      <c r="AFG173" s="69"/>
      <c r="AFH173" s="69"/>
      <c r="AFI173" s="69"/>
      <c r="AFJ173" s="69"/>
      <c r="AFK173" s="69"/>
      <c r="AFL173" s="69"/>
      <c r="AFM173" s="69"/>
      <c r="AFN173" s="69"/>
      <c r="AFO173" s="69"/>
      <c r="AFP173" s="69"/>
      <c r="AFQ173" s="69"/>
      <c r="AFR173" s="69"/>
      <c r="AFS173" s="69"/>
      <c r="AFT173" s="69"/>
      <c r="AFU173" s="69"/>
      <c r="AFV173" s="69"/>
      <c r="AFW173" s="69"/>
      <c r="AFX173" s="69"/>
      <c r="AFY173" s="69"/>
      <c r="AFZ173" s="69"/>
      <c r="AGA173" s="69"/>
      <c r="AGB173" s="69"/>
      <c r="AGC173" s="69"/>
      <c r="AGD173" s="69"/>
      <c r="AGE173" s="69"/>
      <c r="AGF173" s="69"/>
      <c r="AGG173" s="69"/>
      <c r="AGH173" s="69"/>
      <c r="AGI173" s="69"/>
      <c r="AGJ173" s="69"/>
      <c r="AGK173" s="69"/>
      <c r="AGL173" s="69"/>
      <c r="AGM173" s="69"/>
      <c r="AGN173" s="69"/>
      <c r="AGO173" s="69"/>
      <c r="AGP173" s="69"/>
      <c r="AGQ173" s="69"/>
      <c r="AGR173" s="69"/>
      <c r="AGS173" s="69"/>
      <c r="AGT173" s="69"/>
      <c r="AGU173" s="69"/>
      <c r="AGV173" s="69"/>
      <c r="AGW173" s="69"/>
      <c r="AGX173" s="69"/>
      <c r="AGY173" s="69"/>
      <c r="AGZ173" s="69"/>
      <c r="AHA173" s="69"/>
      <c r="AHB173" s="69"/>
      <c r="AHC173" s="69"/>
      <c r="AHD173" s="69"/>
      <c r="AHE173" s="69"/>
      <c r="AHF173" s="69"/>
      <c r="AHG173" s="69"/>
      <c r="AHH173" s="69"/>
      <c r="AHI173" s="69"/>
      <c r="AHJ173" s="69"/>
      <c r="AHK173" s="69"/>
      <c r="AHL173" s="69"/>
      <c r="AHM173" s="69"/>
      <c r="AHN173" s="69"/>
      <c r="AHO173" s="69"/>
      <c r="AHP173" s="69"/>
      <c r="AHQ173" s="69"/>
      <c r="AHR173" s="69"/>
      <c r="AHS173" s="69"/>
      <c r="AHT173" s="69"/>
      <c r="AHU173" s="69"/>
      <c r="AHV173" s="69"/>
      <c r="AHW173" s="69"/>
      <c r="AHX173" s="69"/>
      <c r="AHY173" s="69"/>
      <c r="AHZ173" s="69"/>
      <c r="AIA173" s="69"/>
      <c r="AIB173" s="69"/>
      <c r="AIC173" s="69"/>
      <c r="AID173" s="69"/>
      <c r="AIE173" s="69"/>
      <c r="AIF173" s="69"/>
      <c r="AIG173" s="69"/>
      <c r="AIH173" s="69"/>
      <c r="AII173" s="69"/>
      <c r="AIJ173" s="69"/>
      <c r="AIK173" s="69"/>
      <c r="AIL173" s="69"/>
      <c r="AIM173" s="69"/>
      <c r="AIN173" s="69"/>
      <c r="AIO173" s="69"/>
      <c r="AIP173" s="69"/>
      <c r="AIQ173" s="69"/>
      <c r="AIR173" s="69"/>
      <c r="AIS173" s="69"/>
      <c r="AIT173" s="69"/>
      <c r="AIU173" s="69"/>
      <c r="AIV173" s="69"/>
      <c r="AIW173" s="69"/>
      <c r="AIX173" s="69"/>
      <c r="AIY173" s="69"/>
      <c r="AIZ173" s="69"/>
      <c r="AJA173" s="69"/>
      <c r="AJB173" s="69"/>
      <c r="AJC173" s="69"/>
      <c r="AJD173" s="69"/>
      <c r="AJE173" s="69"/>
      <c r="AJF173" s="69"/>
      <c r="AJG173" s="69"/>
      <c r="AJH173" s="69"/>
      <c r="AJI173" s="69"/>
      <c r="AJJ173" s="69"/>
      <c r="AJK173" s="69"/>
      <c r="AJL173" s="69"/>
      <c r="AJM173" s="69"/>
      <c r="AJN173" s="69"/>
      <c r="AJO173" s="69"/>
      <c r="AJP173" s="69"/>
      <c r="AJQ173" s="69"/>
      <c r="AJR173" s="69"/>
      <c r="AJS173" s="69"/>
      <c r="AJT173" s="69"/>
      <c r="AJU173" s="69"/>
      <c r="AJV173" s="69"/>
      <c r="AJW173" s="69"/>
      <c r="AJX173" s="69"/>
      <c r="AJY173" s="69"/>
      <c r="AJZ173" s="69"/>
      <c r="AKA173" s="69"/>
      <c r="AKB173" s="69"/>
      <c r="AKC173" s="69"/>
      <c r="AKD173" s="69"/>
      <c r="AKE173" s="69"/>
      <c r="AKF173" s="69"/>
      <c r="AKG173" s="69"/>
      <c r="AKH173" s="69"/>
      <c r="AKI173" s="69"/>
      <c r="AKJ173" s="69"/>
      <c r="AKK173" s="69"/>
      <c r="AKL173" s="69"/>
      <c r="AKM173" s="69"/>
      <c r="AKN173" s="69"/>
      <c r="AKO173" s="69"/>
      <c r="AKP173" s="69"/>
      <c r="AKQ173" s="69"/>
      <c r="AKR173" s="69"/>
      <c r="AKS173" s="69"/>
      <c r="AKT173" s="69"/>
      <c r="AKU173" s="69"/>
      <c r="AKV173" s="69"/>
      <c r="AKW173" s="69"/>
      <c r="AKX173" s="69"/>
      <c r="AKY173" s="69"/>
      <c r="AKZ173" s="69"/>
      <c r="ALA173" s="69"/>
      <c r="ALB173" s="69"/>
      <c r="ALC173" s="69"/>
      <c r="ALD173" s="69"/>
      <c r="ALE173" s="69"/>
      <c r="ALF173" s="69"/>
      <c r="ALG173" s="69"/>
      <c r="ALH173" s="69"/>
      <c r="ALI173" s="69"/>
      <c r="ALJ173" s="69"/>
      <c r="ALK173" s="69"/>
      <c r="ALL173" s="69"/>
      <c r="ALM173" s="69"/>
      <c r="ALN173" s="69"/>
      <c r="ALO173" s="69"/>
      <c r="ALP173" s="69"/>
      <c r="ALQ173" s="69"/>
      <c r="ALR173" s="69"/>
      <c r="ALS173" s="69"/>
      <c r="ALT173" s="69"/>
      <c r="ALU173" s="69"/>
      <c r="ALV173" s="69"/>
      <c r="ALW173" s="69"/>
      <c r="ALX173" s="69"/>
      <c r="ALY173" s="69"/>
      <c r="ALZ173" s="69"/>
      <c r="AMA173" s="69"/>
      <c r="AMB173" s="69"/>
      <c r="AMC173" s="69"/>
      <c r="AMD173" s="69"/>
      <c r="AME173" s="69"/>
      <c r="AMF173" s="69"/>
      <c r="AMG173" s="69"/>
      <c r="AMH173" s="69"/>
      <c r="AMI173" s="69"/>
      <c r="AMJ173" s="69"/>
      <c r="AMK173" s="69"/>
    </row>
    <row r="174" spans="1:1025">
      <c r="A174" s="36"/>
      <c r="B174" s="46" t="s">
        <v>391</v>
      </c>
      <c r="C174" s="97" t="s">
        <v>36</v>
      </c>
      <c r="D174" s="98">
        <v>2011</v>
      </c>
      <c r="E174" s="104"/>
      <c r="F174" s="104"/>
      <c r="G174" s="104"/>
      <c r="H174" s="104"/>
      <c r="I174" s="104"/>
      <c r="J174" s="104">
        <v>16</v>
      </c>
      <c r="K174" s="105"/>
      <c r="L174" s="104">
        <f t="shared" si="159"/>
        <v>1</v>
      </c>
      <c r="M174" s="104">
        <f t="shared" si="160"/>
        <v>0</v>
      </c>
      <c r="N174" s="104">
        <f t="shared" si="161"/>
        <v>16</v>
      </c>
      <c r="O174" s="104"/>
      <c r="P174" s="103">
        <f t="shared" si="162"/>
        <v>16</v>
      </c>
    </row>
    <row r="175" spans="1:1025">
      <c r="A175" s="36"/>
      <c r="B175" s="71" t="s">
        <v>257</v>
      </c>
      <c r="C175" s="46" t="s">
        <v>229</v>
      </c>
      <c r="D175" s="75">
        <v>2010</v>
      </c>
      <c r="E175" s="104"/>
      <c r="F175" s="104"/>
      <c r="G175" s="104"/>
      <c r="H175" s="104">
        <v>15</v>
      </c>
      <c r="I175" s="104"/>
      <c r="J175" s="104"/>
      <c r="K175" s="105"/>
      <c r="L175" s="104">
        <f t="shared" si="159"/>
        <v>1</v>
      </c>
      <c r="M175" s="104">
        <f t="shared" si="160"/>
        <v>0</v>
      </c>
      <c r="N175" s="104">
        <f t="shared" si="161"/>
        <v>15</v>
      </c>
      <c r="O175" s="104"/>
      <c r="P175" s="103">
        <f t="shared" si="162"/>
        <v>15</v>
      </c>
    </row>
    <row r="176" spans="1:1025">
      <c r="A176" s="36"/>
      <c r="B176" s="46" t="s">
        <v>392</v>
      </c>
      <c r="C176" s="48" t="s">
        <v>152</v>
      </c>
      <c r="D176" s="75">
        <v>2010</v>
      </c>
      <c r="E176" s="104"/>
      <c r="F176" s="104"/>
      <c r="G176" s="104"/>
      <c r="H176" s="104"/>
      <c r="I176" s="104"/>
      <c r="J176" s="104">
        <v>15</v>
      </c>
      <c r="K176" s="105"/>
      <c r="L176" s="104">
        <f t="shared" si="159"/>
        <v>1</v>
      </c>
      <c r="M176" s="104">
        <f t="shared" si="160"/>
        <v>0</v>
      </c>
      <c r="N176" s="104">
        <f t="shared" si="161"/>
        <v>15</v>
      </c>
      <c r="O176" s="104"/>
      <c r="P176" s="103">
        <f t="shared" si="162"/>
        <v>15</v>
      </c>
    </row>
    <row r="177" spans="1:16">
      <c r="A177" s="36"/>
      <c r="B177" s="46" t="s">
        <v>393</v>
      </c>
      <c r="C177" s="48" t="s">
        <v>152</v>
      </c>
      <c r="D177" s="75">
        <v>2010</v>
      </c>
      <c r="E177" s="104"/>
      <c r="F177" s="104"/>
      <c r="G177" s="104"/>
      <c r="H177" s="104"/>
      <c r="I177" s="104"/>
      <c r="J177" s="104">
        <v>14</v>
      </c>
      <c r="K177" s="105"/>
      <c r="L177" s="104">
        <f t="shared" ref="L177:L178" si="163">COUNTIF(E177:K177,"&gt;=1")</f>
        <v>1</v>
      </c>
      <c r="M177" s="104">
        <f t="shared" ref="M177:M178" si="164">IF(L177&gt;=5,MIN(E177:K177),"0")+IF(L177&gt;=6,SMALL(E177:K177,2),"0")+IF(L177&gt;=7,SMALL(E177:K177,3),"0")</f>
        <v>0</v>
      </c>
      <c r="N177" s="104">
        <f t="shared" ref="N177:N178" si="165">SUM(E177:K177)-M177</f>
        <v>14</v>
      </c>
      <c r="O177" s="104"/>
      <c r="P177" s="103">
        <f t="shared" ref="P177:P178" si="166">N177+O177</f>
        <v>14</v>
      </c>
    </row>
    <row r="178" spans="1:16">
      <c r="A178" s="36"/>
      <c r="B178" s="46" t="s">
        <v>394</v>
      </c>
      <c r="C178" s="97" t="s">
        <v>36</v>
      </c>
      <c r="D178" s="98">
        <v>2011</v>
      </c>
      <c r="E178" s="104"/>
      <c r="F178" s="104"/>
      <c r="G178" s="104"/>
      <c r="H178" s="104"/>
      <c r="I178" s="104"/>
      <c r="J178" s="104">
        <v>12</v>
      </c>
      <c r="K178" s="105"/>
      <c r="L178" s="104">
        <f t="shared" si="163"/>
        <v>1</v>
      </c>
      <c r="M178" s="104">
        <f t="shared" si="164"/>
        <v>0</v>
      </c>
      <c r="N178" s="104">
        <f t="shared" si="165"/>
        <v>12</v>
      </c>
      <c r="O178" s="104"/>
      <c r="P178" s="103">
        <f t="shared" si="166"/>
        <v>12</v>
      </c>
    </row>
    <row r="179" spans="1:16">
      <c r="A179" s="36"/>
      <c r="B179" s="71" t="s">
        <v>258</v>
      </c>
      <c r="C179" s="97" t="s">
        <v>36</v>
      </c>
      <c r="D179" s="98">
        <v>2010</v>
      </c>
      <c r="E179" s="104"/>
      <c r="F179" s="104"/>
      <c r="G179" s="104"/>
      <c r="H179" s="104">
        <v>11</v>
      </c>
      <c r="I179" s="104"/>
      <c r="J179" s="104"/>
      <c r="K179" s="105"/>
      <c r="L179" s="104">
        <f>COUNTIF(E179:K179,"&gt;=1")</f>
        <v>1</v>
      </c>
      <c r="M179" s="104">
        <f>IF(L179&gt;=5,MIN(E179:K179),"0")+IF(L179&gt;=6,SMALL(E179:K179,2),"0")+IF(L179&gt;=7,SMALL(E179:K179,3),"0")</f>
        <v>0</v>
      </c>
      <c r="N179" s="104">
        <f>SUM(E179:K179)-M179</f>
        <v>11</v>
      </c>
      <c r="O179" s="104"/>
      <c r="P179" s="103">
        <f>N179+O179</f>
        <v>11</v>
      </c>
    </row>
    <row r="180" spans="1:16">
      <c r="A180" s="36"/>
      <c r="B180" s="70"/>
      <c r="C180" s="45"/>
      <c r="D180" s="44"/>
      <c r="E180" s="12"/>
      <c r="F180" s="12"/>
      <c r="G180" s="12"/>
      <c r="H180" s="12"/>
      <c r="I180" s="12"/>
      <c r="J180" s="12"/>
      <c r="K180" s="12"/>
      <c r="L180" s="12">
        <f t="shared" ref="L180" si="167">COUNTIF(E180:K180,"&gt;=1")</f>
        <v>0</v>
      </c>
      <c r="M180" s="12">
        <f t="shared" ref="M180" si="168">IF(L180&gt;=5,MIN(E180:K180),"0")+IF(L180&gt;=6,SMALL(E180:K180,2),"0")+IF(L180&gt;=7,SMALL(E180:K180,3),"0")</f>
        <v>0</v>
      </c>
      <c r="N180" s="12">
        <f t="shared" ref="N180" si="169">SUM(E180:K180)-M180</f>
        <v>0</v>
      </c>
      <c r="O180" s="2"/>
      <c r="P180" s="2">
        <f t="shared" ref="P180" si="170">N180+O180</f>
        <v>0</v>
      </c>
    </row>
    <row r="181" spans="1:16">
      <c r="A181" s="36"/>
      <c r="B181" s="70" t="s">
        <v>220</v>
      </c>
      <c r="C181" s="57"/>
      <c r="D181" s="56"/>
      <c r="E181" s="12"/>
      <c r="F181" s="12"/>
      <c r="G181" s="12"/>
      <c r="H181" s="12"/>
      <c r="I181" s="12"/>
      <c r="J181" s="12"/>
      <c r="K181" s="12"/>
      <c r="L181" s="12">
        <f t="shared" ref="L181:L183" si="171">COUNTIF(E181:K181,"&gt;=1")</f>
        <v>0</v>
      </c>
      <c r="M181" s="12">
        <f t="shared" ref="M181:M183" si="172">IF(L181&gt;=5,MIN(E181:K181),"0")+IF(L181&gt;=6,SMALL(E181:K181,2),"0")+IF(L181&gt;=7,SMALL(E181:K181,3),"0")</f>
        <v>0</v>
      </c>
      <c r="N181" s="12">
        <f t="shared" ref="N181:N183" si="173">SUM(E181:K181)-M181</f>
        <v>0</v>
      </c>
      <c r="O181" s="2"/>
      <c r="P181" s="2">
        <f t="shared" ref="P181:P183" si="174">N181+O181</f>
        <v>0</v>
      </c>
    </row>
    <row r="182" spans="1:16">
      <c r="A182" s="36"/>
      <c r="B182" s="70"/>
      <c r="C182" s="45"/>
      <c r="D182" s="44"/>
      <c r="E182" s="12"/>
      <c r="F182" s="12"/>
      <c r="G182" s="12"/>
      <c r="H182" s="12"/>
      <c r="I182" s="12"/>
      <c r="J182" s="12"/>
      <c r="K182" s="12"/>
      <c r="L182" s="12">
        <f t="shared" si="171"/>
        <v>0</v>
      </c>
      <c r="M182" s="12">
        <f t="shared" si="172"/>
        <v>0</v>
      </c>
      <c r="N182" s="12">
        <f t="shared" si="173"/>
        <v>0</v>
      </c>
      <c r="O182" s="2"/>
      <c r="P182" s="2">
        <f t="shared" si="174"/>
        <v>0</v>
      </c>
    </row>
    <row r="183" spans="1:16">
      <c r="A183" s="36"/>
      <c r="B183" s="70"/>
      <c r="C183" s="45"/>
      <c r="D183" s="44"/>
      <c r="E183" s="12"/>
      <c r="F183" s="12"/>
      <c r="G183" s="12"/>
      <c r="H183" s="12"/>
      <c r="I183" s="12"/>
      <c r="J183" s="12"/>
      <c r="K183" s="12"/>
      <c r="L183" s="12">
        <f t="shared" si="171"/>
        <v>0</v>
      </c>
      <c r="M183" s="12">
        <f t="shared" si="172"/>
        <v>0</v>
      </c>
      <c r="N183" s="12">
        <f t="shared" si="173"/>
        <v>0</v>
      </c>
      <c r="O183" s="2"/>
      <c r="P183" s="2">
        <f t="shared" si="174"/>
        <v>0</v>
      </c>
    </row>
    <row r="184" spans="1:16">
      <c r="A184" s="36"/>
      <c r="B184" s="70"/>
      <c r="C184" s="45"/>
      <c r="D184" s="44"/>
      <c r="E184" s="12"/>
      <c r="F184" s="12"/>
      <c r="G184" s="12"/>
      <c r="H184" s="12"/>
      <c r="I184" s="12"/>
      <c r="J184" s="12"/>
      <c r="K184" s="12"/>
      <c r="L184" s="12">
        <f t="shared" ref="L184" si="175">COUNTIF(E184:K184,"&gt;=1")</f>
        <v>0</v>
      </c>
      <c r="M184" s="12">
        <f t="shared" ref="M184" si="176">IF(L184&gt;=5,MIN(E184:K184),"0")+IF(L184&gt;=6,SMALL(E184:K184,2),"0")+IF(L184&gt;=7,SMALL(E184:K184,3),"0")</f>
        <v>0</v>
      </c>
      <c r="N184" s="12">
        <f t="shared" ref="N184" si="177">SUM(E184:K184)-M184</f>
        <v>0</v>
      </c>
      <c r="O184" s="2"/>
      <c r="P184" s="2">
        <f t="shared" ref="P184" si="178">N184+O184</f>
        <v>0</v>
      </c>
    </row>
    <row r="185" spans="1:16">
      <c r="A185" s="38"/>
      <c r="B185" s="11"/>
      <c r="C185" s="11"/>
      <c r="D185" s="38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5"/>
      <c r="P185" s="5"/>
    </row>
    <row r="186" spans="1:16">
      <c r="A186" s="38"/>
      <c r="B186" s="11"/>
      <c r="C186" s="11"/>
      <c r="D186" s="38"/>
      <c r="E186" s="14"/>
      <c r="F186" s="5"/>
      <c r="G186" s="14"/>
      <c r="H186" s="5"/>
      <c r="I186" s="5"/>
      <c r="J186" s="5"/>
      <c r="K186" s="5"/>
      <c r="L186" s="5"/>
      <c r="M186" s="5"/>
      <c r="N186" s="5"/>
      <c r="O186" s="5"/>
      <c r="P186" s="5"/>
    </row>
    <row r="187" spans="1:16" ht="18.75" customHeight="1">
      <c r="A187" s="112" t="s">
        <v>26</v>
      </c>
      <c r="B187" s="112"/>
      <c r="C187" s="112"/>
      <c r="D187" s="112"/>
      <c r="E187" s="33"/>
      <c r="F187" s="13"/>
    </row>
    <row r="188" spans="1:16" ht="60">
      <c r="A188" s="59" t="s">
        <v>1</v>
      </c>
      <c r="B188" s="59" t="s">
        <v>2</v>
      </c>
      <c r="C188" s="59" t="s">
        <v>0</v>
      </c>
      <c r="D188" s="22" t="s">
        <v>17</v>
      </c>
      <c r="E188" s="2" t="s">
        <v>3</v>
      </c>
      <c r="F188" s="2" t="s">
        <v>4</v>
      </c>
      <c r="G188" s="2" t="s">
        <v>5</v>
      </c>
      <c r="H188" s="2" t="s">
        <v>6</v>
      </c>
      <c r="I188" s="2" t="s">
        <v>10</v>
      </c>
      <c r="J188" s="2" t="s">
        <v>32</v>
      </c>
      <c r="K188" s="2" t="s">
        <v>33</v>
      </c>
      <c r="L188" s="25" t="s">
        <v>11</v>
      </c>
      <c r="M188" s="25" t="s">
        <v>12</v>
      </c>
      <c r="N188" s="24" t="s">
        <v>13</v>
      </c>
      <c r="O188" s="22" t="s">
        <v>7</v>
      </c>
      <c r="P188" s="22" t="s">
        <v>8</v>
      </c>
    </row>
    <row r="189" spans="1:16">
      <c r="A189" s="126">
        <v>1</v>
      </c>
      <c r="B189" s="123" t="s">
        <v>63</v>
      </c>
      <c r="C189" s="123" t="s">
        <v>44</v>
      </c>
      <c r="D189" s="130">
        <v>2008</v>
      </c>
      <c r="E189" s="119">
        <v>30</v>
      </c>
      <c r="F189" s="119">
        <v>30</v>
      </c>
      <c r="G189" s="119">
        <v>30</v>
      </c>
      <c r="H189" s="119">
        <v>30</v>
      </c>
      <c r="I189" s="119">
        <v>30</v>
      </c>
      <c r="J189" s="119">
        <v>30</v>
      </c>
      <c r="K189" s="120">
        <v>30</v>
      </c>
      <c r="L189" s="119">
        <f t="shared" ref="L189:L227" si="179">COUNTIF(E189:K189,"&gt;=1")</f>
        <v>7</v>
      </c>
      <c r="M189" s="119">
        <f t="shared" ref="M189:M227" si="180">IF(L189&gt;=5,MIN(E189:K189),"0")+IF(L189&gt;=6,SMALL(E189:K189,2),"0")+IF(L189&gt;=7,SMALL(E189:K189,3),"0")</f>
        <v>90</v>
      </c>
      <c r="N189" s="119">
        <f t="shared" ref="N189:N227" si="181">SUM(E189:K189)-M189</f>
        <v>120</v>
      </c>
      <c r="O189" s="120">
        <v>30</v>
      </c>
      <c r="P189" s="121">
        <f t="shared" ref="P189:P227" si="182">N189+O189</f>
        <v>150</v>
      </c>
    </row>
    <row r="190" spans="1:16">
      <c r="A190" s="126">
        <v>2</v>
      </c>
      <c r="B190" s="122" t="s">
        <v>65</v>
      </c>
      <c r="C190" s="122" t="s">
        <v>36</v>
      </c>
      <c r="D190" s="127">
        <v>2009</v>
      </c>
      <c r="E190" s="119">
        <v>25</v>
      </c>
      <c r="F190" s="119">
        <v>23</v>
      </c>
      <c r="G190" s="119">
        <v>21</v>
      </c>
      <c r="H190" s="119">
        <v>19</v>
      </c>
      <c r="I190" s="119">
        <v>25</v>
      </c>
      <c r="J190" s="119">
        <v>21</v>
      </c>
      <c r="K190" s="120">
        <v>27</v>
      </c>
      <c r="L190" s="119">
        <f t="shared" ref="L190:L195" si="183">COUNTIF(E190:K190,"&gt;=1")</f>
        <v>7</v>
      </c>
      <c r="M190" s="119">
        <f t="shared" ref="M190:M195" si="184">IF(L190&gt;=5,MIN(E190:K190),"0")+IF(L190&gt;=6,SMALL(E190:K190,2),"0")+IF(L190&gt;=7,SMALL(E190:K190,3),"0")</f>
        <v>61</v>
      </c>
      <c r="N190" s="119">
        <f t="shared" ref="N190:N195" si="185">SUM(E190:K190)-M190</f>
        <v>100</v>
      </c>
      <c r="O190" s="120">
        <v>30</v>
      </c>
      <c r="P190" s="121">
        <f t="shared" ref="P190:P195" si="186">N190+O190</f>
        <v>130</v>
      </c>
    </row>
    <row r="191" spans="1:16">
      <c r="A191" s="126">
        <v>3</v>
      </c>
      <c r="B191" s="123" t="s">
        <v>68</v>
      </c>
      <c r="C191" s="123" t="s">
        <v>44</v>
      </c>
      <c r="D191" s="130">
        <v>2008</v>
      </c>
      <c r="E191" s="119">
        <v>21</v>
      </c>
      <c r="F191" s="119">
        <v>18</v>
      </c>
      <c r="G191" s="119">
        <v>17</v>
      </c>
      <c r="H191" s="119">
        <v>2</v>
      </c>
      <c r="I191" s="119">
        <v>20</v>
      </c>
      <c r="J191" s="119">
        <v>14</v>
      </c>
      <c r="K191" s="120">
        <v>25</v>
      </c>
      <c r="L191" s="119">
        <f t="shared" si="183"/>
        <v>7</v>
      </c>
      <c r="M191" s="119">
        <f t="shared" si="184"/>
        <v>33</v>
      </c>
      <c r="N191" s="119">
        <f t="shared" si="185"/>
        <v>84</v>
      </c>
      <c r="O191" s="120">
        <v>30</v>
      </c>
      <c r="P191" s="121">
        <f t="shared" si="186"/>
        <v>114</v>
      </c>
    </row>
    <row r="192" spans="1:16">
      <c r="A192" s="126">
        <v>4</v>
      </c>
      <c r="B192" s="123" t="s">
        <v>144</v>
      </c>
      <c r="C192" s="123" t="s">
        <v>36</v>
      </c>
      <c r="D192" s="130">
        <v>2008</v>
      </c>
      <c r="E192" s="119"/>
      <c r="F192" s="119">
        <v>27</v>
      </c>
      <c r="G192" s="119">
        <v>25</v>
      </c>
      <c r="H192" s="119">
        <v>20</v>
      </c>
      <c r="I192" s="119"/>
      <c r="J192" s="119">
        <v>27</v>
      </c>
      <c r="K192" s="120"/>
      <c r="L192" s="119">
        <f t="shared" si="183"/>
        <v>4</v>
      </c>
      <c r="M192" s="119">
        <f t="shared" si="184"/>
        <v>0</v>
      </c>
      <c r="N192" s="119">
        <f t="shared" si="185"/>
        <v>99</v>
      </c>
      <c r="O192" s="120"/>
      <c r="P192" s="121">
        <f t="shared" si="186"/>
        <v>99</v>
      </c>
    </row>
    <row r="193" spans="1:16" ht="15" customHeight="1">
      <c r="A193" s="126">
        <v>5</v>
      </c>
      <c r="B193" s="123" t="s">
        <v>64</v>
      </c>
      <c r="C193" s="123" t="s">
        <v>44</v>
      </c>
      <c r="D193" s="130">
        <v>2008</v>
      </c>
      <c r="E193" s="119">
        <v>27</v>
      </c>
      <c r="F193" s="119">
        <v>25</v>
      </c>
      <c r="G193" s="119"/>
      <c r="H193" s="119">
        <v>18</v>
      </c>
      <c r="I193" s="119"/>
      <c r="J193" s="119">
        <v>25</v>
      </c>
      <c r="K193" s="120"/>
      <c r="L193" s="119">
        <f t="shared" si="183"/>
        <v>4</v>
      </c>
      <c r="M193" s="119">
        <f t="shared" si="184"/>
        <v>0</v>
      </c>
      <c r="N193" s="119">
        <f t="shared" si="185"/>
        <v>95</v>
      </c>
      <c r="O193" s="120"/>
      <c r="P193" s="121">
        <f t="shared" si="186"/>
        <v>95</v>
      </c>
    </row>
    <row r="194" spans="1:16">
      <c r="A194" s="126">
        <v>6</v>
      </c>
      <c r="B194" s="122" t="s">
        <v>203</v>
      </c>
      <c r="C194" s="122" t="s">
        <v>36</v>
      </c>
      <c r="D194" s="127">
        <v>2008</v>
      </c>
      <c r="E194" s="119"/>
      <c r="F194" s="119"/>
      <c r="G194" s="119">
        <v>20</v>
      </c>
      <c r="H194" s="119">
        <v>13</v>
      </c>
      <c r="I194" s="119"/>
      <c r="J194" s="119">
        <v>19</v>
      </c>
      <c r="K194" s="119"/>
      <c r="L194" s="119">
        <f t="shared" si="183"/>
        <v>3</v>
      </c>
      <c r="M194" s="119">
        <f t="shared" si="184"/>
        <v>0</v>
      </c>
      <c r="N194" s="119">
        <f t="shared" si="185"/>
        <v>52</v>
      </c>
      <c r="O194" s="119"/>
      <c r="P194" s="121">
        <f t="shared" si="186"/>
        <v>52</v>
      </c>
    </row>
    <row r="195" spans="1:16">
      <c r="A195" s="106">
        <v>7</v>
      </c>
      <c r="B195" s="4" t="s">
        <v>206</v>
      </c>
      <c r="C195" s="48" t="s">
        <v>44</v>
      </c>
      <c r="D195" s="44">
        <v>2009</v>
      </c>
      <c r="E195" s="12"/>
      <c r="F195" s="12"/>
      <c r="G195" s="12">
        <v>16</v>
      </c>
      <c r="H195" s="12">
        <v>3</v>
      </c>
      <c r="I195" s="12"/>
      <c r="J195" s="12">
        <v>16</v>
      </c>
      <c r="K195" s="12"/>
      <c r="L195" s="12">
        <f t="shared" si="183"/>
        <v>3</v>
      </c>
      <c r="M195" s="12">
        <f t="shared" si="184"/>
        <v>0</v>
      </c>
      <c r="N195" s="12">
        <f t="shared" si="185"/>
        <v>35</v>
      </c>
      <c r="O195" s="12"/>
      <c r="P195" s="2">
        <f t="shared" si="186"/>
        <v>35</v>
      </c>
    </row>
    <row r="196" spans="1:16">
      <c r="A196" s="36"/>
      <c r="B196" s="4" t="s">
        <v>201</v>
      </c>
      <c r="C196" s="4" t="s">
        <v>36</v>
      </c>
      <c r="D196" s="36">
        <v>2008</v>
      </c>
      <c r="E196" s="12"/>
      <c r="F196" s="12"/>
      <c r="G196" s="12">
        <v>27</v>
      </c>
      <c r="H196" s="12">
        <v>27</v>
      </c>
      <c r="I196" s="12"/>
      <c r="J196" s="12"/>
      <c r="K196" s="12"/>
      <c r="L196" s="12">
        <f t="shared" ref="L196" si="187">COUNTIF(E196:K196,"&gt;=1")</f>
        <v>2</v>
      </c>
      <c r="M196" s="12">
        <f t="shared" ref="M196" si="188">IF(L196&gt;=5,MIN(E196:K196),"0")+IF(L196&gt;=6,SMALL(E196:K196,2),"0")+IF(L196&gt;=7,SMALL(E196:K196,3),"0")</f>
        <v>0</v>
      </c>
      <c r="N196" s="12">
        <f t="shared" ref="N196" si="189">SUM(E196:K196)-M196</f>
        <v>54</v>
      </c>
      <c r="O196" s="12"/>
      <c r="P196" s="2">
        <f t="shared" ref="P196" si="190">N196+O196</f>
        <v>54</v>
      </c>
    </row>
    <row r="197" spans="1:16">
      <c r="A197" s="36"/>
      <c r="B197" s="46" t="s">
        <v>202</v>
      </c>
      <c r="C197" s="46" t="s">
        <v>36</v>
      </c>
      <c r="D197" s="44">
        <v>2009</v>
      </c>
      <c r="E197" s="12"/>
      <c r="F197" s="12"/>
      <c r="G197" s="12">
        <v>23</v>
      </c>
      <c r="H197" s="12">
        <v>17</v>
      </c>
      <c r="I197" s="12"/>
      <c r="J197" s="12"/>
      <c r="K197" s="12"/>
      <c r="L197" s="12">
        <f>COUNTIF(E197:K197,"&gt;=1")</f>
        <v>2</v>
      </c>
      <c r="M197" s="12">
        <f>IF(L197&gt;=5,MIN(E197:K197),"0")+IF(L197&gt;=6,SMALL(E197:K197,2),"0")+IF(L197&gt;=7,SMALL(E197:K197,3),"0")</f>
        <v>0</v>
      </c>
      <c r="N197" s="12">
        <f>SUM(E197:K197)-M197</f>
        <v>40</v>
      </c>
      <c r="O197" s="12"/>
      <c r="P197" s="2">
        <f>N197+O197</f>
        <v>40</v>
      </c>
    </row>
    <row r="198" spans="1:16">
      <c r="A198" s="36"/>
      <c r="B198" s="72" t="s">
        <v>265</v>
      </c>
      <c r="C198" s="46" t="s">
        <v>36</v>
      </c>
      <c r="D198" s="44">
        <v>2008</v>
      </c>
      <c r="E198" s="12"/>
      <c r="F198" s="12"/>
      <c r="G198" s="12"/>
      <c r="H198" s="12">
        <v>14</v>
      </c>
      <c r="I198" s="12"/>
      <c r="J198" s="12">
        <v>20</v>
      </c>
      <c r="K198" s="12"/>
      <c r="L198" s="12">
        <f t="shared" ref="L198:L200" si="191">COUNTIF(E198:K198,"&gt;=1")</f>
        <v>2</v>
      </c>
      <c r="M198" s="12">
        <f t="shared" ref="M198:M200" si="192">IF(L198&gt;=5,MIN(E198:K198),"0")+IF(L198&gt;=6,SMALL(E198:K198,2),"0")+IF(L198&gt;=7,SMALL(E198:K198,3),"0")</f>
        <v>0</v>
      </c>
      <c r="N198" s="12">
        <f t="shared" ref="N198:N200" si="193">SUM(E198:K198)-M198</f>
        <v>34</v>
      </c>
      <c r="O198" s="12"/>
      <c r="P198" s="2">
        <f t="shared" ref="P198:P201" si="194">N198+O198</f>
        <v>34</v>
      </c>
    </row>
    <row r="199" spans="1:16">
      <c r="A199" s="36"/>
      <c r="B199" s="4" t="s">
        <v>204</v>
      </c>
      <c r="C199" s="48" t="s">
        <v>44</v>
      </c>
      <c r="D199" s="36">
        <v>2008</v>
      </c>
      <c r="E199" s="12"/>
      <c r="F199" s="12"/>
      <c r="G199" s="12">
        <v>19</v>
      </c>
      <c r="H199" s="12">
        <v>10</v>
      </c>
      <c r="I199" s="12"/>
      <c r="J199" s="12"/>
      <c r="K199" s="12"/>
      <c r="L199" s="12">
        <f t="shared" si="191"/>
        <v>2</v>
      </c>
      <c r="M199" s="12">
        <f t="shared" si="192"/>
        <v>0</v>
      </c>
      <c r="N199" s="12">
        <f t="shared" si="193"/>
        <v>29</v>
      </c>
      <c r="O199" s="12"/>
      <c r="P199" s="2">
        <f t="shared" si="194"/>
        <v>29</v>
      </c>
    </row>
    <row r="200" spans="1:16">
      <c r="A200" s="36"/>
      <c r="B200" s="43" t="s">
        <v>354</v>
      </c>
      <c r="C200" s="46" t="s">
        <v>262</v>
      </c>
      <c r="D200" s="36">
        <v>2009</v>
      </c>
      <c r="E200" s="12"/>
      <c r="F200" s="12"/>
      <c r="G200" s="12"/>
      <c r="H200" s="12"/>
      <c r="I200" s="12">
        <v>27</v>
      </c>
      <c r="J200" s="12"/>
      <c r="K200" s="12"/>
      <c r="L200" s="12">
        <f t="shared" si="191"/>
        <v>1</v>
      </c>
      <c r="M200" s="12">
        <f t="shared" si="192"/>
        <v>0</v>
      </c>
      <c r="N200" s="12">
        <f t="shared" si="193"/>
        <v>27</v>
      </c>
      <c r="O200" s="12"/>
      <c r="P200" s="2">
        <f t="shared" si="194"/>
        <v>27</v>
      </c>
    </row>
    <row r="201" spans="1:16">
      <c r="A201" s="36"/>
      <c r="B201" s="4" t="s">
        <v>149</v>
      </c>
      <c r="C201" s="4" t="s">
        <v>225</v>
      </c>
      <c r="D201" s="36">
        <v>2008</v>
      </c>
      <c r="E201" s="12"/>
      <c r="F201" s="12" t="s">
        <v>115</v>
      </c>
      <c r="G201" s="12"/>
      <c r="H201" s="12">
        <v>25</v>
      </c>
      <c r="I201" s="12"/>
      <c r="J201" s="12"/>
      <c r="K201" s="12"/>
      <c r="L201" s="12">
        <f t="shared" ref="L201" si="195">COUNTIF(E201:K201,"&gt;=1")</f>
        <v>1</v>
      </c>
      <c r="M201" s="12">
        <f t="shared" ref="M201" si="196">IF(L201&gt;=5,MIN(E201:K201),"0")+IF(L201&gt;=6,SMALL(E201:K201,2),"0")+IF(L201&gt;=7,SMALL(E201:K201,3),"0")</f>
        <v>0</v>
      </c>
      <c r="N201" s="12">
        <f t="shared" ref="N201" si="197">SUM(E201:K201)-M201</f>
        <v>25</v>
      </c>
      <c r="O201" s="12"/>
      <c r="P201" s="2">
        <f t="shared" si="194"/>
        <v>25</v>
      </c>
    </row>
    <row r="202" spans="1:16">
      <c r="A202" s="36"/>
      <c r="B202" s="60" t="s">
        <v>148</v>
      </c>
      <c r="C202" s="49" t="s">
        <v>100</v>
      </c>
      <c r="D202" s="36">
        <v>2009</v>
      </c>
      <c r="E202" s="12"/>
      <c r="F202" s="12">
        <v>19</v>
      </c>
      <c r="G202" s="12"/>
      <c r="H202" s="12">
        <v>4</v>
      </c>
      <c r="I202" s="12"/>
      <c r="J202" s="12"/>
      <c r="K202" s="12"/>
      <c r="L202" s="12">
        <f t="shared" ref="L202:L204" si="198">COUNTIF(E202:K202,"&gt;=1")</f>
        <v>2</v>
      </c>
      <c r="M202" s="12">
        <f t="shared" ref="M202:M204" si="199">IF(L202&gt;=5,MIN(E202:K202),"0")+IF(L202&gt;=6,SMALL(E202:K202,2),"0")+IF(L202&gt;=7,SMALL(E202:K202,3),"0")</f>
        <v>0</v>
      </c>
      <c r="N202" s="12">
        <f t="shared" ref="N202:N204" si="200">SUM(E202:K202)-M202</f>
        <v>23</v>
      </c>
      <c r="O202" s="12"/>
      <c r="P202" s="2">
        <f t="shared" ref="P202:P204" si="201">N202+O202</f>
        <v>23</v>
      </c>
    </row>
    <row r="203" spans="1:16">
      <c r="A203" s="36"/>
      <c r="B203" s="4" t="s">
        <v>66</v>
      </c>
      <c r="C203" s="4" t="s">
        <v>67</v>
      </c>
      <c r="D203" s="36">
        <v>2008</v>
      </c>
      <c r="E203" s="12">
        <v>23</v>
      </c>
      <c r="F203" s="12"/>
      <c r="G203" s="12"/>
      <c r="H203" s="12"/>
      <c r="I203" s="12"/>
      <c r="J203" s="12"/>
      <c r="K203" s="12"/>
      <c r="L203" s="12">
        <f t="shared" si="198"/>
        <v>1</v>
      </c>
      <c r="M203" s="12">
        <f t="shared" si="199"/>
        <v>0</v>
      </c>
      <c r="N203" s="12">
        <f t="shared" si="200"/>
        <v>23</v>
      </c>
      <c r="O203" s="12"/>
      <c r="P203" s="2">
        <f t="shared" si="201"/>
        <v>23</v>
      </c>
    </row>
    <row r="204" spans="1:16">
      <c r="A204" s="36"/>
      <c r="B204" s="72" t="s">
        <v>260</v>
      </c>
      <c r="C204" s="4" t="s">
        <v>259</v>
      </c>
      <c r="D204" s="36">
        <v>2008</v>
      </c>
      <c r="E204" s="12"/>
      <c r="F204" s="12"/>
      <c r="G204" s="12"/>
      <c r="H204" s="12">
        <v>23</v>
      </c>
      <c r="I204" s="12"/>
      <c r="J204" s="12"/>
      <c r="K204" s="12"/>
      <c r="L204" s="12">
        <f t="shared" si="198"/>
        <v>1</v>
      </c>
      <c r="M204" s="12">
        <f t="shared" si="199"/>
        <v>0</v>
      </c>
      <c r="N204" s="12">
        <f t="shared" si="200"/>
        <v>23</v>
      </c>
      <c r="O204" s="12"/>
      <c r="P204" s="2">
        <f t="shared" si="201"/>
        <v>23</v>
      </c>
    </row>
    <row r="205" spans="1:16">
      <c r="A205" s="36"/>
      <c r="B205" s="43" t="s">
        <v>355</v>
      </c>
      <c r="C205" s="46" t="s">
        <v>262</v>
      </c>
      <c r="D205" s="36">
        <v>2009</v>
      </c>
      <c r="E205" s="12"/>
      <c r="F205" s="12"/>
      <c r="G205" s="12"/>
      <c r="H205" s="12"/>
      <c r="I205" s="12">
        <v>23</v>
      </c>
      <c r="J205" s="12"/>
      <c r="K205" s="12"/>
      <c r="L205" s="12">
        <f>COUNTIF(E205:K205,"&gt;=1")</f>
        <v>1</v>
      </c>
      <c r="M205" s="12">
        <f>IF(L205&gt;=5,MIN(E205:K205),"0")+IF(L205&gt;=6,SMALL(E205:K205,2),"0")+IF(L205&gt;=7,SMALL(E205:K205,3),"0")</f>
        <v>0</v>
      </c>
      <c r="N205" s="12">
        <f>SUM(E205:K205)-M205</f>
        <v>23</v>
      </c>
      <c r="O205" s="12"/>
      <c r="P205" s="2">
        <f>N205+O205</f>
        <v>23</v>
      </c>
    </row>
    <row r="206" spans="1:16">
      <c r="A206" s="36"/>
      <c r="B206" s="43" t="s">
        <v>395</v>
      </c>
      <c r="C206" s="46" t="s">
        <v>36</v>
      </c>
      <c r="D206" s="44">
        <v>2008</v>
      </c>
      <c r="E206" s="12"/>
      <c r="F206" s="12"/>
      <c r="G206" s="12"/>
      <c r="H206" s="12"/>
      <c r="I206" s="12"/>
      <c r="J206" s="12">
        <v>23</v>
      </c>
      <c r="K206" s="12"/>
      <c r="L206" s="12">
        <f t="shared" ref="L206" si="202">COUNTIF(E206:K206,"&gt;=1")</f>
        <v>1</v>
      </c>
      <c r="M206" s="12">
        <f t="shared" ref="M206" si="203">IF(L206&gt;=5,MIN(E206:K206),"0")+IF(L206&gt;=6,SMALL(E206:K206,2),"0")+IF(L206&gt;=7,SMALL(E206:K206,3),"0")</f>
        <v>0</v>
      </c>
      <c r="N206" s="12">
        <f t="shared" ref="N206" si="204">SUM(E206:K206)-M206</f>
        <v>23</v>
      </c>
      <c r="O206" s="12"/>
      <c r="P206" s="2">
        <f t="shared" ref="P206" si="205">N206+O206</f>
        <v>23</v>
      </c>
    </row>
    <row r="207" spans="1:16">
      <c r="A207" s="36"/>
      <c r="B207" s="46" t="s">
        <v>145</v>
      </c>
      <c r="C207" s="46" t="s">
        <v>111</v>
      </c>
      <c r="D207" s="36">
        <v>2008</v>
      </c>
      <c r="E207" s="12"/>
      <c r="F207" s="12">
        <v>21</v>
      </c>
      <c r="G207" s="12"/>
      <c r="H207" s="12"/>
      <c r="I207" s="12"/>
      <c r="J207" s="12"/>
      <c r="K207" s="12"/>
      <c r="L207" s="12">
        <f>COUNTIF(E207:K207,"&gt;=1")</f>
        <v>1</v>
      </c>
      <c r="M207" s="12">
        <f>IF(L207&gt;=5,MIN(E207:K207),"0")+IF(L207&gt;=6,SMALL(E207:K207,2),"0")+IF(L207&gt;=7,SMALL(E207:K207,3),"0")</f>
        <v>0</v>
      </c>
      <c r="N207" s="12">
        <f>SUM(E207:K207)-M207</f>
        <v>21</v>
      </c>
      <c r="O207" s="12"/>
      <c r="P207" s="2">
        <f>N207+O207</f>
        <v>21</v>
      </c>
    </row>
    <row r="208" spans="1:16">
      <c r="A208" s="36"/>
      <c r="B208" s="72" t="s">
        <v>261</v>
      </c>
      <c r="C208" s="46" t="s">
        <v>262</v>
      </c>
      <c r="D208" s="36">
        <v>2008</v>
      </c>
      <c r="E208" s="12"/>
      <c r="F208" s="12"/>
      <c r="G208" s="12"/>
      <c r="H208" s="12">
        <v>21</v>
      </c>
      <c r="I208" s="12"/>
      <c r="J208" s="12"/>
      <c r="K208" s="12"/>
      <c r="L208" s="12">
        <f>COUNTIF(E208:K208,"&gt;=1")</f>
        <v>1</v>
      </c>
      <c r="M208" s="12">
        <f>IF(L208&gt;=5,MIN(E208:K208),"0")+IF(L208&gt;=6,SMALL(E208:K208,2),"0")+IF(L208&gt;=7,SMALL(E208:K208,3),"0")</f>
        <v>0</v>
      </c>
      <c r="N208" s="12">
        <f>SUM(E208:K208)-M208</f>
        <v>21</v>
      </c>
      <c r="O208" s="12"/>
      <c r="P208" s="2">
        <f>N208+O208</f>
        <v>21</v>
      </c>
    </row>
    <row r="209" spans="1:16">
      <c r="A209" s="36"/>
      <c r="B209" s="46" t="s">
        <v>356</v>
      </c>
      <c r="C209" s="4" t="s">
        <v>347</v>
      </c>
      <c r="D209" s="44">
        <v>2008</v>
      </c>
      <c r="E209" s="12"/>
      <c r="F209" s="12"/>
      <c r="G209" s="12"/>
      <c r="H209" s="12"/>
      <c r="I209" s="12">
        <v>21</v>
      </c>
      <c r="J209" s="12"/>
      <c r="K209" s="12"/>
      <c r="L209" s="12">
        <f t="shared" ref="L209" si="206">COUNTIF(E209:K209,"&gt;=1")</f>
        <v>1</v>
      </c>
      <c r="M209" s="12">
        <f t="shared" ref="M209" si="207">IF(L209&gt;=5,MIN(E209:K209),"0")+IF(L209&gt;=6,SMALL(E209:K209,2),"0")+IF(L209&gt;=7,SMALL(E209:K209,3),"0")</f>
        <v>0</v>
      </c>
      <c r="N209" s="12">
        <f t="shared" ref="N209" si="208">SUM(E209:K209)-M209</f>
        <v>21</v>
      </c>
      <c r="O209" s="12"/>
      <c r="P209" s="2">
        <f t="shared" ref="P209" si="209">N209+O209</f>
        <v>21</v>
      </c>
    </row>
    <row r="210" spans="1:16">
      <c r="A210" s="36"/>
      <c r="B210" s="46" t="s">
        <v>146</v>
      </c>
      <c r="C210" s="46" t="s">
        <v>147</v>
      </c>
      <c r="D210" s="36">
        <v>2008</v>
      </c>
      <c r="E210" s="12"/>
      <c r="F210" s="12">
        <v>20</v>
      </c>
      <c r="G210" s="12"/>
      <c r="H210" s="12"/>
      <c r="I210" s="12"/>
      <c r="J210" s="12"/>
      <c r="K210" s="12"/>
      <c r="L210" s="12">
        <f>COUNTIF(E210:K210,"&gt;=1")</f>
        <v>1</v>
      </c>
      <c r="M210" s="12">
        <f>IF(L210&gt;=5,MIN(E210:K210),"0")+IF(L210&gt;=6,SMALL(E210:K210,2),"0")+IF(L210&gt;=7,SMALL(E210:K210,3),"0")</f>
        <v>0</v>
      </c>
      <c r="N210" s="12">
        <f>SUM(E210:K210)-M210</f>
        <v>20</v>
      </c>
      <c r="O210" s="12"/>
      <c r="P210" s="2">
        <f>N210+O210</f>
        <v>20</v>
      </c>
    </row>
    <row r="211" spans="1:16">
      <c r="A211" s="36"/>
      <c r="B211" s="46" t="s">
        <v>205</v>
      </c>
      <c r="C211" s="48" t="s">
        <v>152</v>
      </c>
      <c r="D211" s="44">
        <v>2008</v>
      </c>
      <c r="E211" s="12"/>
      <c r="F211" s="12"/>
      <c r="G211" s="12">
        <v>18</v>
      </c>
      <c r="H211" s="12"/>
      <c r="I211" s="12"/>
      <c r="J211" s="12"/>
      <c r="K211" s="12"/>
      <c r="L211" s="12">
        <f>COUNTIF(E211:K211,"&gt;=1")</f>
        <v>1</v>
      </c>
      <c r="M211" s="12">
        <f>IF(L211&gt;=5,MIN(E211:K211),"0")+IF(L211&gt;=6,SMALL(E211:K211,2),"0")+IF(L211&gt;=7,SMALL(E211:K211,3),"0")</f>
        <v>0</v>
      </c>
      <c r="N211" s="12">
        <f>SUM(E211:K211)-M211</f>
        <v>18</v>
      </c>
      <c r="O211" s="12"/>
      <c r="P211" s="2">
        <f>N211+O211</f>
        <v>18</v>
      </c>
    </row>
    <row r="212" spans="1:16">
      <c r="A212" s="36"/>
      <c r="B212" s="43" t="s">
        <v>398</v>
      </c>
      <c r="C212" s="48" t="s">
        <v>152</v>
      </c>
      <c r="D212" s="44">
        <v>2008</v>
      </c>
      <c r="E212" s="12"/>
      <c r="F212" s="12"/>
      <c r="G212" s="12"/>
      <c r="H212" s="12"/>
      <c r="I212" s="12"/>
      <c r="J212" s="12">
        <v>18</v>
      </c>
      <c r="K212" s="12"/>
      <c r="L212" s="12">
        <f t="shared" ref="L212" si="210">COUNTIF(E212:K212,"&gt;=1")</f>
        <v>1</v>
      </c>
      <c r="M212" s="12">
        <f t="shared" ref="M212" si="211">IF(L212&gt;=5,MIN(E212:K212),"0")+IF(L212&gt;=6,SMALL(E212:K212,2),"0")+IF(L212&gt;=7,SMALL(E212:K212,3),"0")</f>
        <v>0</v>
      </c>
      <c r="N212" s="12">
        <f t="shared" ref="N212" si="212">SUM(E212:K212)-M212</f>
        <v>18</v>
      </c>
      <c r="O212" s="12"/>
      <c r="P212" s="2">
        <f t="shared" ref="P212" si="213">N212+O212</f>
        <v>18</v>
      </c>
    </row>
    <row r="213" spans="1:16">
      <c r="A213" s="36"/>
      <c r="B213" s="43" t="s">
        <v>396</v>
      </c>
      <c r="C213" s="48" t="s">
        <v>152</v>
      </c>
      <c r="D213" s="44">
        <v>2008</v>
      </c>
      <c r="E213" s="12"/>
      <c r="F213" s="12"/>
      <c r="G213" s="12"/>
      <c r="H213" s="12"/>
      <c r="I213" s="12"/>
      <c r="J213" s="12">
        <v>17</v>
      </c>
      <c r="K213" s="12"/>
      <c r="L213" s="12">
        <f>COUNTIF(E213:K213,"&gt;=1")</f>
        <v>1</v>
      </c>
      <c r="M213" s="12">
        <f>IF(L213&gt;=5,MIN(E213:K213),"0")+IF(L213&gt;=6,SMALL(E213:K213,2),"0")+IF(L213&gt;=7,SMALL(E213:K213,3),"0")</f>
        <v>0</v>
      </c>
      <c r="N213" s="12">
        <f>SUM(E213:K213)-M213</f>
        <v>17</v>
      </c>
      <c r="O213" s="12"/>
      <c r="P213" s="2">
        <f>N213+O213</f>
        <v>17</v>
      </c>
    </row>
    <row r="214" spans="1:16">
      <c r="A214" s="36"/>
      <c r="B214" s="72" t="s">
        <v>263</v>
      </c>
      <c r="C214" s="97" t="s">
        <v>98</v>
      </c>
      <c r="D214" s="44">
        <v>2009</v>
      </c>
      <c r="E214" s="12"/>
      <c r="F214" s="12"/>
      <c r="G214" s="12"/>
      <c r="H214" s="12">
        <v>16</v>
      </c>
      <c r="I214" s="12"/>
      <c r="J214" s="12"/>
      <c r="K214" s="12"/>
      <c r="L214" s="12">
        <f>COUNTIF(E214:K214,"&gt;=1")</f>
        <v>1</v>
      </c>
      <c r="M214" s="12">
        <f>IF(L214&gt;=5,MIN(E214:K214),"0")+IF(L214&gt;=6,SMALL(E214:K214,2),"0")+IF(L214&gt;=7,SMALL(E214:K214,3),"0")</f>
        <v>0</v>
      </c>
      <c r="N214" s="12">
        <f>SUM(E214:K214)-M214</f>
        <v>16</v>
      </c>
      <c r="O214" s="12"/>
      <c r="P214" s="2">
        <f>N214+O214</f>
        <v>16</v>
      </c>
    </row>
    <row r="215" spans="1:16">
      <c r="A215" s="36"/>
      <c r="B215" s="72" t="s">
        <v>264</v>
      </c>
      <c r="C215" s="46" t="s">
        <v>36</v>
      </c>
      <c r="D215" s="44">
        <v>2008</v>
      </c>
      <c r="E215" s="12"/>
      <c r="F215" s="12"/>
      <c r="G215" s="12"/>
      <c r="H215" s="12">
        <v>15</v>
      </c>
      <c r="I215" s="12"/>
      <c r="J215" s="12"/>
      <c r="K215" s="12"/>
      <c r="L215" s="12">
        <f>COUNTIF(E215:K215,"&gt;=1")</f>
        <v>1</v>
      </c>
      <c r="M215" s="12">
        <f>IF(L215&gt;=5,MIN(E215:K215),"0")+IF(L215&gt;=6,SMALL(E215:K215,2),"0")+IF(L215&gt;=7,SMALL(E215:K215,3),"0")</f>
        <v>0</v>
      </c>
      <c r="N215" s="12">
        <f>SUM(E215:K215)-M215</f>
        <v>15</v>
      </c>
      <c r="O215" s="12"/>
      <c r="P215" s="2">
        <f>N215+O215</f>
        <v>15</v>
      </c>
    </row>
    <row r="216" spans="1:16">
      <c r="A216" s="36"/>
      <c r="B216" s="43" t="s">
        <v>397</v>
      </c>
      <c r="C216" s="46" t="s">
        <v>36</v>
      </c>
      <c r="D216" s="44">
        <v>2009</v>
      </c>
      <c r="E216" s="12"/>
      <c r="F216" s="12"/>
      <c r="G216" s="12"/>
      <c r="H216" s="12"/>
      <c r="I216" s="12"/>
      <c r="J216" s="12">
        <v>15</v>
      </c>
      <c r="K216" s="12"/>
      <c r="L216" s="12">
        <f>COUNTIF(E216:K216,"&gt;=1")</f>
        <v>1</v>
      </c>
      <c r="M216" s="12">
        <f>IF(L216&gt;=5,MIN(E216:K216),"0")+IF(L216&gt;=6,SMALL(E216:K216,2),"0")+IF(L216&gt;=7,SMALL(E216:K216,3),"0")</f>
        <v>0</v>
      </c>
      <c r="N216" s="12">
        <f>SUM(E216:K216)-M216</f>
        <v>15</v>
      </c>
      <c r="O216" s="12"/>
      <c r="P216" s="2">
        <f>N216+O216</f>
        <v>15</v>
      </c>
    </row>
    <row r="217" spans="1:16">
      <c r="A217" s="36"/>
      <c r="B217" s="72" t="s">
        <v>266</v>
      </c>
      <c r="C217" s="46" t="s">
        <v>36</v>
      </c>
      <c r="D217" s="44">
        <v>2008</v>
      </c>
      <c r="E217" s="12"/>
      <c r="F217" s="12"/>
      <c r="G217" s="12"/>
      <c r="H217" s="12">
        <v>12</v>
      </c>
      <c r="I217" s="12"/>
      <c r="J217" s="12"/>
      <c r="K217" s="12"/>
      <c r="L217" s="12">
        <f>COUNTIF(E217:K217,"&gt;=1")</f>
        <v>1</v>
      </c>
      <c r="M217" s="12">
        <f>IF(L217&gt;=5,MIN(E217:K217),"0")+IF(L217&gt;=6,SMALL(E217:K217,2),"0")+IF(L217&gt;=7,SMALL(E217:K217,3),"0")</f>
        <v>0</v>
      </c>
      <c r="N217" s="12">
        <f>SUM(E217:K217)-M217</f>
        <v>12</v>
      </c>
      <c r="O217" s="12"/>
      <c r="P217" s="2">
        <f>N217+O217</f>
        <v>12</v>
      </c>
    </row>
    <row r="218" spans="1:16">
      <c r="A218" s="36"/>
      <c r="B218" s="72" t="s">
        <v>267</v>
      </c>
      <c r="C218" s="46" t="s">
        <v>36</v>
      </c>
      <c r="D218" s="44">
        <v>2009</v>
      </c>
      <c r="E218" s="12"/>
      <c r="F218" s="12"/>
      <c r="G218" s="12"/>
      <c r="H218" s="12">
        <v>11</v>
      </c>
      <c r="I218" s="12"/>
      <c r="J218" s="12"/>
      <c r="K218" s="12"/>
      <c r="L218" s="12">
        <f t="shared" ref="L218:L223" si="214">COUNTIF(E218:K218,"&gt;=1")</f>
        <v>1</v>
      </c>
      <c r="M218" s="12">
        <f t="shared" ref="M218:M223" si="215">IF(L218&gt;=5,MIN(E218:K218),"0")+IF(L218&gt;=6,SMALL(E218:K218,2),"0")+IF(L218&gt;=7,SMALL(E218:K218,3),"0")</f>
        <v>0</v>
      </c>
      <c r="N218" s="12">
        <f t="shared" ref="N218:N223" si="216">SUM(E218:K218)-M218</f>
        <v>11</v>
      </c>
      <c r="O218" s="12"/>
      <c r="P218" s="2">
        <f t="shared" ref="P218:P223" si="217">N218+O218</f>
        <v>11</v>
      </c>
    </row>
    <row r="219" spans="1:16">
      <c r="A219" s="36"/>
      <c r="B219" s="72" t="s">
        <v>268</v>
      </c>
      <c r="C219" s="46" t="s">
        <v>36</v>
      </c>
      <c r="D219" s="44">
        <v>2008</v>
      </c>
      <c r="E219" s="12"/>
      <c r="F219" s="12"/>
      <c r="G219" s="12"/>
      <c r="H219" s="12">
        <v>9</v>
      </c>
      <c r="I219" s="12"/>
      <c r="J219" s="12"/>
      <c r="K219" s="12"/>
      <c r="L219" s="12">
        <f t="shared" si="214"/>
        <v>1</v>
      </c>
      <c r="M219" s="12">
        <f t="shared" si="215"/>
        <v>0</v>
      </c>
      <c r="N219" s="12">
        <f t="shared" si="216"/>
        <v>9</v>
      </c>
      <c r="O219" s="12"/>
      <c r="P219" s="2">
        <f t="shared" si="217"/>
        <v>9</v>
      </c>
    </row>
    <row r="220" spans="1:16">
      <c r="A220" s="36"/>
      <c r="B220" s="72" t="s">
        <v>269</v>
      </c>
      <c r="C220" s="48" t="s">
        <v>44</v>
      </c>
      <c r="D220" s="44">
        <v>2009</v>
      </c>
      <c r="E220" s="12"/>
      <c r="F220" s="12"/>
      <c r="G220" s="12"/>
      <c r="H220" s="12">
        <v>8</v>
      </c>
      <c r="I220" s="12"/>
      <c r="J220" s="12"/>
      <c r="K220" s="12"/>
      <c r="L220" s="12">
        <f t="shared" si="214"/>
        <v>1</v>
      </c>
      <c r="M220" s="12">
        <f t="shared" si="215"/>
        <v>0</v>
      </c>
      <c r="N220" s="12">
        <f t="shared" si="216"/>
        <v>8</v>
      </c>
      <c r="O220" s="12"/>
      <c r="P220" s="2">
        <f t="shared" si="217"/>
        <v>8</v>
      </c>
    </row>
    <row r="221" spans="1:16">
      <c r="A221" s="36"/>
      <c r="B221" s="72" t="s">
        <v>270</v>
      </c>
      <c r="C221" s="97" t="s">
        <v>98</v>
      </c>
      <c r="D221" s="44">
        <v>2008</v>
      </c>
      <c r="E221" s="12"/>
      <c r="F221" s="12"/>
      <c r="G221" s="12"/>
      <c r="H221" s="12">
        <v>7</v>
      </c>
      <c r="I221" s="12"/>
      <c r="J221" s="12"/>
      <c r="K221" s="12"/>
      <c r="L221" s="12">
        <f t="shared" si="214"/>
        <v>1</v>
      </c>
      <c r="M221" s="12">
        <f t="shared" si="215"/>
        <v>0</v>
      </c>
      <c r="N221" s="12">
        <f t="shared" si="216"/>
        <v>7</v>
      </c>
      <c r="O221" s="12"/>
      <c r="P221" s="2">
        <f t="shared" si="217"/>
        <v>7</v>
      </c>
    </row>
    <row r="222" spans="1:16">
      <c r="A222" s="36"/>
      <c r="B222" s="72" t="s">
        <v>271</v>
      </c>
      <c r="C222" s="4" t="s">
        <v>225</v>
      </c>
      <c r="D222" s="36">
        <v>2009</v>
      </c>
      <c r="E222" s="12"/>
      <c r="F222" s="12"/>
      <c r="G222" s="12"/>
      <c r="H222" s="12">
        <v>6</v>
      </c>
      <c r="I222" s="12"/>
      <c r="J222" s="12"/>
      <c r="K222" s="12"/>
      <c r="L222" s="12">
        <f t="shared" si="214"/>
        <v>1</v>
      </c>
      <c r="M222" s="12">
        <f t="shared" si="215"/>
        <v>0</v>
      </c>
      <c r="N222" s="12">
        <f t="shared" si="216"/>
        <v>6</v>
      </c>
      <c r="O222" s="12"/>
      <c r="P222" s="2">
        <f t="shared" si="217"/>
        <v>6</v>
      </c>
    </row>
    <row r="223" spans="1:16">
      <c r="A223" s="36"/>
      <c r="B223" s="72" t="s">
        <v>272</v>
      </c>
      <c r="C223" s="48" t="s">
        <v>228</v>
      </c>
      <c r="D223" s="36">
        <v>2009</v>
      </c>
      <c r="E223" s="12"/>
      <c r="F223" s="12"/>
      <c r="G223" s="12"/>
      <c r="H223" s="12">
        <v>5</v>
      </c>
      <c r="I223" s="12"/>
      <c r="J223" s="12"/>
      <c r="K223" s="12"/>
      <c r="L223" s="12">
        <f t="shared" si="214"/>
        <v>1</v>
      </c>
      <c r="M223" s="12">
        <f t="shared" si="215"/>
        <v>0</v>
      </c>
      <c r="N223" s="12">
        <f t="shared" si="216"/>
        <v>5</v>
      </c>
      <c r="O223" s="12"/>
      <c r="P223" s="2">
        <f t="shared" si="217"/>
        <v>5</v>
      </c>
    </row>
    <row r="224" spans="1:16">
      <c r="A224" s="36"/>
      <c r="B224" s="72" t="s">
        <v>273</v>
      </c>
      <c r="C224" s="48" t="s">
        <v>228</v>
      </c>
      <c r="D224" s="36">
        <v>2009</v>
      </c>
      <c r="E224" s="12"/>
      <c r="F224" s="12"/>
      <c r="G224" s="12"/>
      <c r="H224" s="12">
        <v>1</v>
      </c>
      <c r="I224" s="12"/>
      <c r="J224" s="12"/>
      <c r="K224" s="12"/>
      <c r="L224" s="12">
        <f>COUNTIF(E224:K224,"&gt;=1")</f>
        <v>1</v>
      </c>
      <c r="M224" s="12">
        <f>IF(L224&gt;=5,MIN(E224:K224),"0")+IF(L224&gt;=6,SMALL(E224:K224,2),"0")+IF(L224&gt;=7,SMALL(E224:K224,3),"0")</f>
        <v>0</v>
      </c>
      <c r="N224" s="12">
        <f>SUM(E224:K224)-M224</f>
        <v>1</v>
      </c>
      <c r="O224" s="12"/>
      <c r="P224" s="2">
        <f>N224+O224</f>
        <v>1</v>
      </c>
    </row>
    <row r="225" spans="1:16">
      <c r="A225" s="36"/>
      <c r="B225" s="43"/>
      <c r="C225" s="4"/>
      <c r="D225" s="36"/>
      <c r="E225" s="12"/>
      <c r="F225" s="12"/>
      <c r="G225" s="12"/>
      <c r="H225" s="12"/>
      <c r="I225" s="12"/>
      <c r="J225" s="12"/>
      <c r="K225" s="12"/>
      <c r="L225" s="12">
        <f t="shared" ref="L225:L226" si="218">COUNTIF(E225:K225,"&gt;=1")</f>
        <v>0</v>
      </c>
      <c r="M225" s="12">
        <f t="shared" ref="M225:M226" si="219">IF(L225&gt;=5,MIN(E225:K225),"0")+IF(L225&gt;=6,SMALL(E225:K225,2),"0")+IF(L225&gt;=7,SMALL(E225:K225,3),"0")</f>
        <v>0</v>
      </c>
      <c r="N225" s="12">
        <f t="shared" ref="N225:N226" si="220">SUM(E225:K225)-M225</f>
        <v>0</v>
      </c>
      <c r="O225" s="12"/>
      <c r="P225" s="2">
        <f t="shared" ref="P225:P226" si="221">N225+O225</f>
        <v>0</v>
      </c>
    </row>
    <row r="226" spans="1:16">
      <c r="A226" s="36"/>
      <c r="B226" s="43"/>
      <c r="C226" s="4"/>
      <c r="D226" s="36"/>
      <c r="E226" s="12"/>
      <c r="F226" s="12"/>
      <c r="G226" s="12"/>
      <c r="H226" s="12"/>
      <c r="I226" s="12"/>
      <c r="J226" s="12"/>
      <c r="K226" s="12"/>
      <c r="L226" s="12">
        <f t="shared" si="218"/>
        <v>0</v>
      </c>
      <c r="M226" s="12">
        <f t="shared" si="219"/>
        <v>0</v>
      </c>
      <c r="N226" s="12">
        <f t="shared" si="220"/>
        <v>0</v>
      </c>
      <c r="O226" s="12"/>
      <c r="P226" s="2">
        <f t="shared" si="221"/>
        <v>0</v>
      </c>
    </row>
    <row r="227" spans="1:16">
      <c r="A227" s="36"/>
      <c r="B227" s="43"/>
      <c r="C227" s="4"/>
      <c r="D227" s="36"/>
      <c r="E227" s="12"/>
      <c r="F227" s="12"/>
      <c r="G227" s="12"/>
      <c r="H227" s="12"/>
      <c r="I227" s="12"/>
      <c r="J227" s="12"/>
      <c r="K227" s="12"/>
      <c r="L227" s="12">
        <f t="shared" si="179"/>
        <v>0</v>
      </c>
      <c r="M227" s="12">
        <f t="shared" si="180"/>
        <v>0</v>
      </c>
      <c r="N227" s="12">
        <f t="shared" si="181"/>
        <v>0</v>
      </c>
      <c r="O227" s="12"/>
      <c r="P227" s="2">
        <f t="shared" si="182"/>
        <v>0</v>
      </c>
    </row>
    <row r="228" spans="1:16">
      <c r="A228" s="38"/>
      <c r="B228" s="11"/>
      <c r="C228" s="11"/>
      <c r="D228" s="38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5"/>
    </row>
    <row r="229" spans="1:16">
      <c r="A229" s="38"/>
      <c r="B229" s="11"/>
      <c r="C229" s="11"/>
      <c r="D229" s="38"/>
      <c r="E229" s="14"/>
      <c r="F229" s="5"/>
      <c r="G229" s="14"/>
      <c r="H229" s="5"/>
      <c r="I229" s="5"/>
      <c r="J229" s="5"/>
      <c r="K229" s="5"/>
      <c r="L229" s="5"/>
      <c r="M229" s="5"/>
      <c r="N229" s="5"/>
      <c r="O229" s="5"/>
      <c r="P229" s="5"/>
    </row>
    <row r="230" spans="1:16" ht="18.75" customHeight="1">
      <c r="A230" s="112" t="s">
        <v>27</v>
      </c>
      <c r="B230" s="112"/>
      <c r="C230" s="112"/>
      <c r="D230" s="112"/>
      <c r="E230" s="33"/>
    </row>
    <row r="231" spans="1:16" ht="60">
      <c r="A231" s="59" t="s">
        <v>1</v>
      </c>
      <c r="B231" s="59" t="s">
        <v>2</v>
      </c>
      <c r="C231" s="59" t="s">
        <v>0</v>
      </c>
      <c r="D231" s="22" t="s">
        <v>17</v>
      </c>
      <c r="E231" s="2" t="s">
        <v>3</v>
      </c>
      <c r="F231" s="2" t="s">
        <v>4</v>
      </c>
      <c r="G231" s="2" t="s">
        <v>5</v>
      </c>
      <c r="H231" s="2" t="s">
        <v>6</v>
      </c>
      <c r="I231" s="2" t="s">
        <v>10</v>
      </c>
      <c r="J231" s="2" t="s">
        <v>32</v>
      </c>
      <c r="K231" s="2" t="s">
        <v>33</v>
      </c>
      <c r="L231" s="25" t="s">
        <v>11</v>
      </c>
      <c r="M231" s="25" t="s">
        <v>12</v>
      </c>
      <c r="N231" s="24" t="s">
        <v>13</v>
      </c>
      <c r="O231" s="22" t="s">
        <v>7</v>
      </c>
      <c r="P231" s="22" t="s">
        <v>8</v>
      </c>
    </row>
    <row r="232" spans="1:16">
      <c r="A232" s="126">
        <v>1</v>
      </c>
      <c r="B232" s="123" t="s">
        <v>73</v>
      </c>
      <c r="C232" s="123" t="s">
        <v>36</v>
      </c>
      <c r="D232" s="130">
        <v>2009</v>
      </c>
      <c r="E232" s="128">
        <v>23</v>
      </c>
      <c r="F232" s="128">
        <v>25</v>
      </c>
      <c r="G232" s="128">
        <v>23</v>
      </c>
      <c r="H232" s="128">
        <v>21</v>
      </c>
      <c r="I232" s="128">
        <v>30</v>
      </c>
      <c r="J232" s="128">
        <v>27</v>
      </c>
      <c r="K232" s="129">
        <v>30</v>
      </c>
      <c r="L232" s="128">
        <f t="shared" ref="L232:L235" si="222">COUNTIF(E232:K232,"&gt;=1")</f>
        <v>7</v>
      </c>
      <c r="M232" s="128">
        <f t="shared" ref="M232:M235" si="223">IF(L232&gt;=5,MIN(E232:K232),"0")+IF(L232&gt;=6,SMALL(E232:K232,2),"0")+IF(L232&gt;=7,SMALL(E232:K232,3),"0")</f>
        <v>67</v>
      </c>
      <c r="N232" s="128">
        <f t="shared" ref="N232:N235" si="224">SUM(E232:K232)-M232</f>
        <v>112</v>
      </c>
      <c r="O232" s="120">
        <v>30</v>
      </c>
      <c r="P232" s="131">
        <f t="shared" ref="P232:P235" si="225">N232+O232</f>
        <v>142</v>
      </c>
    </row>
    <row r="233" spans="1:16">
      <c r="A233" s="126">
        <v>2</v>
      </c>
      <c r="B233" s="122" t="s">
        <v>150</v>
      </c>
      <c r="C233" s="122" t="s">
        <v>36</v>
      </c>
      <c r="D233" s="127">
        <v>2008</v>
      </c>
      <c r="E233" s="128"/>
      <c r="F233" s="128">
        <v>27</v>
      </c>
      <c r="G233" s="128">
        <v>25</v>
      </c>
      <c r="H233" s="128">
        <v>23</v>
      </c>
      <c r="I233" s="128"/>
      <c r="J233" s="128">
        <v>30</v>
      </c>
      <c r="K233" s="129"/>
      <c r="L233" s="128">
        <f t="shared" si="222"/>
        <v>4</v>
      </c>
      <c r="M233" s="128">
        <f t="shared" si="223"/>
        <v>0</v>
      </c>
      <c r="N233" s="128">
        <f t="shared" si="224"/>
        <v>105</v>
      </c>
      <c r="O233" s="128"/>
      <c r="P233" s="131">
        <f t="shared" si="225"/>
        <v>105</v>
      </c>
    </row>
    <row r="234" spans="1:16">
      <c r="A234" s="126">
        <v>3</v>
      </c>
      <c r="B234" s="122" t="s">
        <v>193</v>
      </c>
      <c r="C234" s="122" t="s">
        <v>98</v>
      </c>
      <c r="D234" s="127">
        <v>2009</v>
      </c>
      <c r="E234" s="128"/>
      <c r="F234" s="128"/>
      <c r="G234" s="128">
        <v>21</v>
      </c>
      <c r="H234" s="128">
        <v>20</v>
      </c>
      <c r="I234" s="128"/>
      <c r="J234" s="128">
        <v>25</v>
      </c>
      <c r="K234" s="129">
        <v>27</v>
      </c>
      <c r="L234" s="128">
        <f>COUNTIF(E234:K234,"&gt;=1")</f>
        <v>4</v>
      </c>
      <c r="M234" s="128">
        <f>IF(L234&gt;=5,MIN(E234:K234),"0")+IF(L234&gt;=6,SMALL(E234:K234,2),"0")+IF(L234&gt;=7,SMALL(E234:K234,3),"0")</f>
        <v>0</v>
      </c>
      <c r="N234" s="128">
        <f>SUM(E234:K234)-M234</f>
        <v>93</v>
      </c>
      <c r="O234" s="128"/>
      <c r="P234" s="131">
        <f>N234+O234</f>
        <v>93</v>
      </c>
    </row>
    <row r="235" spans="1:16">
      <c r="A235" s="126">
        <v>4</v>
      </c>
      <c r="B235" s="122" t="s">
        <v>197</v>
      </c>
      <c r="C235" s="122" t="s">
        <v>85</v>
      </c>
      <c r="D235" s="127">
        <v>2008</v>
      </c>
      <c r="E235" s="128"/>
      <c r="F235" s="128"/>
      <c r="G235" s="128">
        <v>17</v>
      </c>
      <c r="H235" s="128">
        <v>16</v>
      </c>
      <c r="I235" s="128">
        <v>23</v>
      </c>
      <c r="J235" s="128">
        <v>19</v>
      </c>
      <c r="K235" s="129"/>
      <c r="L235" s="128">
        <f>COUNTIF(E235:K235,"&gt;=1")</f>
        <v>4</v>
      </c>
      <c r="M235" s="128">
        <f>IF(L235&gt;=5,MIN(E235:K235),"0")+IF(L235&gt;=6,SMALL(E235:K235,2),"0")+IF(L235&gt;=7,SMALL(E235:K235,3),"0")</f>
        <v>0</v>
      </c>
      <c r="N235" s="128">
        <f>SUM(E235:K235)-M235</f>
        <v>75</v>
      </c>
      <c r="O235" s="128"/>
      <c r="P235" s="131">
        <f>N235+O235</f>
        <v>75</v>
      </c>
    </row>
    <row r="236" spans="1:16">
      <c r="A236" s="126">
        <v>5</v>
      </c>
      <c r="B236" s="122" t="s">
        <v>151</v>
      </c>
      <c r="C236" s="123" t="s">
        <v>152</v>
      </c>
      <c r="D236" s="127">
        <v>2008</v>
      </c>
      <c r="E236" s="128"/>
      <c r="F236" s="128">
        <v>23</v>
      </c>
      <c r="G236" s="128">
        <v>16</v>
      </c>
      <c r="H236" s="128"/>
      <c r="I236" s="128"/>
      <c r="J236" s="128">
        <v>16</v>
      </c>
      <c r="K236" s="129"/>
      <c r="L236" s="128">
        <f>COUNTIF(E236:K236,"&gt;=1")</f>
        <v>3</v>
      </c>
      <c r="M236" s="128">
        <f>IF(L236&gt;=5,MIN(E236:K236),"0")+IF(L236&gt;=6,SMALL(E236:K236,2),"0")+IF(L236&gt;=7,SMALL(E236:K236,3),"0")</f>
        <v>0</v>
      </c>
      <c r="N236" s="128">
        <f>SUM(E236:K236)-M236</f>
        <v>55</v>
      </c>
      <c r="O236" s="128"/>
      <c r="P236" s="131">
        <f>N236+O236</f>
        <v>55</v>
      </c>
    </row>
    <row r="237" spans="1:16">
      <c r="A237" s="36"/>
      <c r="B237" s="46" t="s">
        <v>69</v>
      </c>
      <c r="C237" s="46" t="s">
        <v>70</v>
      </c>
      <c r="D237" s="44">
        <v>2009</v>
      </c>
      <c r="E237" s="104">
        <v>30</v>
      </c>
      <c r="F237" s="104">
        <v>30</v>
      </c>
      <c r="G237" s="104"/>
      <c r="H237" s="104"/>
      <c r="I237" s="104"/>
      <c r="J237" s="104"/>
      <c r="K237" s="105"/>
      <c r="L237" s="104">
        <f>COUNTIF(E237:K237,"&gt;=1")</f>
        <v>2</v>
      </c>
      <c r="M237" s="104">
        <f>IF(L237&gt;=5,MIN(E237:K237),"0")+IF(L237&gt;=6,SMALL(E237:K237,2),"0")+IF(L237&gt;=7,SMALL(E237:K237,3),"0")</f>
        <v>0</v>
      </c>
      <c r="N237" s="104">
        <f>SUM(E237:K237)-M237</f>
        <v>60</v>
      </c>
      <c r="O237" s="104"/>
      <c r="P237" s="103">
        <f>N237+O237</f>
        <v>60</v>
      </c>
    </row>
    <row r="238" spans="1:16">
      <c r="A238" s="36"/>
      <c r="B238" s="46" t="s">
        <v>191</v>
      </c>
      <c r="C238" s="46" t="s">
        <v>36</v>
      </c>
      <c r="D238" s="44">
        <v>2008</v>
      </c>
      <c r="E238" s="104"/>
      <c r="F238" s="104"/>
      <c r="G238" s="104">
        <v>27</v>
      </c>
      <c r="H238" s="104">
        <v>25</v>
      </c>
      <c r="I238" s="104"/>
      <c r="J238" s="104"/>
      <c r="K238" s="105"/>
      <c r="L238" s="104">
        <f>COUNTIF(E238:K238,"&gt;=1")</f>
        <v>2</v>
      </c>
      <c r="M238" s="104">
        <f>IF(L238&gt;=5,MIN(E238:K238),"0")+IF(L238&gt;=6,SMALL(E238:K238,2),"0")+IF(L238&gt;=7,SMALL(E238:K238,3),"0")</f>
        <v>0</v>
      </c>
      <c r="N238" s="104">
        <f>SUM(E238:K238)-M238</f>
        <v>52</v>
      </c>
      <c r="O238" s="104"/>
      <c r="P238" s="103">
        <f>N238+O238</f>
        <v>52</v>
      </c>
    </row>
    <row r="239" spans="1:16">
      <c r="A239" s="36"/>
      <c r="B239" s="46" t="s">
        <v>192</v>
      </c>
      <c r="C239" s="46" t="s">
        <v>36</v>
      </c>
      <c r="D239" s="44">
        <v>2008</v>
      </c>
      <c r="E239" s="104"/>
      <c r="F239" s="104"/>
      <c r="G239" s="104">
        <v>30</v>
      </c>
      <c r="H239" s="104">
        <v>19</v>
      </c>
      <c r="I239" s="104"/>
      <c r="J239" s="104"/>
      <c r="K239" s="105"/>
      <c r="L239" s="104">
        <f t="shared" ref="L239" si="226">COUNTIF(E239:K239,"&gt;=1")</f>
        <v>2</v>
      </c>
      <c r="M239" s="104">
        <f t="shared" ref="M239" si="227">IF(L239&gt;=5,MIN(E239:K239),"0")+IF(L239&gt;=6,SMALL(E239:K239,2),"0")+IF(L239&gt;=7,SMALL(E239:K239,3),"0")</f>
        <v>0</v>
      </c>
      <c r="N239" s="104">
        <f t="shared" ref="N239" si="228">SUM(E239:K239)-M239</f>
        <v>49</v>
      </c>
      <c r="O239" s="104"/>
      <c r="P239" s="103">
        <f t="shared" ref="P239" si="229">N239+O239</f>
        <v>49</v>
      </c>
    </row>
    <row r="240" spans="1:16">
      <c r="A240" s="36"/>
      <c r="B240" s="46" t="s">
        <v>157</v>
      </c>
      <c r="C240" s="46" t="s">
        <v>111</v>
      </c>
      <c r="D240" s="44">
        <v>2008</v>
      </c>
      <c r="E240" s="104"/>
      <c r="F240" s="104">
        <v>17</v>
      </c>
      <c r="G240" s="104"/>
      <c r="H240" s="104">
        <v>30</v>
      </c>
      <c r="I240" s="104"/>
      <c r="J240" s="104"/>
      <c r="K240" s="105"/>
      <c r="L240" s="104">
        <f>COUNTIF(E240:K240,"&gt;=1")</f>
        <v>2</v>
      </c>
      <c r="M240" s="104">
        <f>IF(L240&gt;=5,MIN(E240:K240),"0")+IF(L240&gt;=6,SMALL(E240:K240,2),"0")+IF(L240&gt;=7,SMALL(E240:K240,3),"0")</f>
        <v>0</v>
      </c>
      <c r="N240" s="104">
        <f>SUM(E240:K240)-M240</f>
        <v>47</v>
      </c>
      <c r="O240" s="104"/>
      <c r="P240" s="103">
        <f>N240+O240</f>
        <v>47</v>
      </c>
    </row>
    <row r="241" spans="1:16" ht="15" customHeight="1">
      <c r="A241" s="36"/>
      <c r="B241" s="4" t="s">
        <v>75</v>
      </c>
      <c r="C241" s="4" t="s">
        <v>49</v>
      </c>
      <c r="D241" s="36">
        <v>2008</v>
      </c>
      <c r="E241" s="104">
        <v>20</v>
      </c>
      <c r="F241" s="104"/>
      <c r="G241" s="104"/>
      <c r="H241" s="104"/>
      <c r="I241" s="104"/>
      <c r="J241" s="104"/>
      <c r="K241" s="105">
        <v>25</v>
      </c>
      <c r="L241" s="104">
        <f>COUNTIF(E241:K241,"&gt;=1")</f>
        <v>2</v>
      </c>
      <c r="M241" s="104">
        <f>IF(L241&gt;=5,MIN(E241:K241),"0")+IF(L241&gt;=6,SMALL(E241:K241,2),"0")+IF(L241&gt;=7,SMALL(E241:K241,3),"0")</f>
        <v>0</v>
      </c>
      <c r="N241" s="104">
        <f>SUM(E241:K241)-M241</f>
        <v>45</v>
      </c>
      <c r="O241" s="104"/>
      <c r="P241" s="103">
        <f>N241+O241</f>
        <v>45</v>
      </c>
    </row>
    <row r="242" spans="1:16">
      <c r="A242" s="36"/>
      <c r="B242" s="46" t="s">
        <v>194</v>
      </c>
      <c r="C242" s="48" t="s">
        <v>152</v>
      </c>
      <c r="D242" s="44">
        <v>2008</v>
      </c>
      <c r="E242" s="104"/>
      <c r="F242" s="104"/>
      <c r="G242" s="104">
        <v>20</v>
      </c>
      <c r="H242" s="104"/>
      <c r="I242" s="104"/>
      <c r="J242" s="104">
        <v>21</v>
      </c>
      <c r="K242" s="105"/>
      <c r="L242" s="104">
        <f>COUNTIF(E242:K242,"&gt;=1")</f>
        <v>2</v>
      </c>
      <c r="M242" s="104">
        <f>IF(L242&gt;=5,MIN(E242:K242),"0")+IF(L242&gt;=6,SMALL(E242:K242,2),"0")+IF(L242&gt;=7,SMALL(E242:K242,3),"0")</f>
        <v>0</v>
      </c>
      <c r="N242" s="104">
        <f>SUM(E242:K242)-M242</f>
        <v>41</v>
      </c>
      <c r="O242" s="104"/>
      <c r="P242" s="103">
        <f>N242+O242</f>
        <v>41</v>
      </c>
    </row>
    <row r="243" spans="1:16">
      <c r="A243" s="36"/>
      <c r="B243" s="71" t="s">
        <v>277</v>
      </c>
      <c r="C243" s="46" t="s">
        <v>36</v>
      </c>
      <c r="D243" s="44">
        <v>2008</v>
      </c>
      <c r="E243" s="104"/>
      <c r="F243" s="104"/>
      <c r="G243" s="104"/>
      <c r="H243" s="104">
        <v>15</v>
      </c>
      <c r="I243" s="104"/>
      <c r="J243" s="104"/>
      <c r="K243" s="105">
        <v>23</v>
      </c>
      <c r="L243" s="104">
        <f>COUNTIF(E243:K243,"&gt;=1")</f>
        <v>2</v>
      </c>
      <c r="M243" s="104">
        <f>IF(L243&gt;=5,MIN(E243:K243),"0")+IF(L243&gt;=6,SMALL(E243:K243,2),"0")+IF(L243&gt;=7,SMALL(E243:K243,3),"0")</f>
        <v>0</v>
      </c>
      <c r="N243" s="104">
        <f>SUM(E243:K243)-M243</f>
        <v>38</v>
      </c>
      <c r="O243" s="104"/>
      <c r="P243" s="103">
        <f>N243+O243</f>
        <v>38</v>
      </c>
    </row>
    <row r="244" spans="1:16">
      <c r="A244" s="36"/>
      <c r="B244" s="4" t="s">
        <v>196</v>
      </c>
      <c r="C244" s="46" t="s">
        <v>36</v>
      </c>
      <c r="D244" s="44">
        <v>2009</v>
      </c>
      <c r="E244" s="104"/>
      <c r="F244" s="104"/>
      <c r="G244" s="104">
        <v>18</v>
      </c>
      <c r="H244" s="104"/>
      <c r="I244" s="104"/>
      <c r="J244" s="104">
        <v>17</v>
      </c>
      <c r="K244" s="105"/>
      <c r="L244" s="104">
        <f>COUNTIF(E244:K244,"&gt;=1")</f>
        <v>2</v>
      </c>
      <c r="M244" s="104">
        <f>IF(L244&gt;=5,MIN(E244:K244),"0")+IF(L244&gt;=6,SMALL(E244:K244,2),"0")+IF(L244&gt;=7,SMALL(E244:K244,3),"0")</f>
        <v>0</v>
      </c>
      <c r="N244" s="104">
        <f>SUM(E244:K244)-M244</f>
        <v>35</v>
      </c>
      <c r="O244" s="104"/>
      <c r="P244" s="103">
        <f>N244+O244</f>
        <v>35</v>
      </c>
    </row>
    <row r="245" spans="1:16">
      <c r="A245" s="36"/>
      <c r="B245" s="46" t="s">
        <v>154</v>
      </c>
      <c r="C245" s="46" t="s">
        <v>62</v>
      </c>
      <c r="D245" s="44">
        <v>2009</v>
      </c>
      <c r="E245" s="104"/>
      <c r="F245" s="104">
        <v>20</v>
      </c>
      <c r="G245" s="104"/>
      <c r="H245" s="104">
        <v>12</v>
      </c>
      <c r="I245" s="104"/>
      <c r="J245" s="104"/>
      <c r="K245" s="105"/>
      <c r="L245" s="104">
        <f t="shared" ref="L245" si="230">COUNTIF(E245:K245,"&gt;=1")</f>
        <v>2</v>
      </c>
      <c r="M245" s="104">
        <f t="shared" ref="M245" si="231">IF(L245&gt;=5,MIN(E245:K245),"0")+IF(L245&gt;=6,SMALL(E245:K245,2),"0")+IF(L245&gt;=7,SMALL(E245:K245,3),"0")</f>
        <v>0</v>
      </c>
      <c r="N245" s="104">
        <f t="shared" ref="N245" si="232">SUM(E245:K245)-M245</f>
        <v>32</v>
      </c>
      <c r="O245" s="104"/>
      <c r="P245" s="103">
        <f t="shared" ref="P245" si="233">N245+O245</f>
        <v>32</v>
      </c>
    </row>
    <row r="246" spans="1:16">
      <c r="A246" s="36"/>
      <c r="B246" s="46" t="s">
        <v>198</v>
      </c>
      <c r="C246" s="48" t="s">
        <v>152</v>
      </c>
      <c r="D246" s="44">
        <v>2009</v>
      </c>
      <c r="E246" s="104"/>
      <c r="F246" s="104"/>
      <c r="G246" s="104">
        <v>15</v>
      </c>
      <c r="H246" s="104"/>
      <c r="I246" s="104"/>
      <c r="J246" s="104">
        <v>15</v>
      </c>
      <c r="K246" s="105"/>
      <c r="L246" s="104">
        <f t="shared" ref="L246:L255" si="234">COUNTIF(E246:K246,"&gt;=1")</f>
        <v>2</v>
      </c>
      <c r="M246" s="104">
        <f t="shared" ref="M246:M255" si="235">IF(L246&gt;=5,MIN(E246:K246),"0")+IF(L246&gt;=6,SMALL(E246:K246,2),"0")+IF(L246&gt;=7,SMALL(E246:K246,3),"0")</f>
        <v>0</v>
      </c>
      <c r="N246" s="104">
        <f t="shared" ref="N246:N255" si="236">SUM(E246:K246)-M246</f>
        <v>30</v>
      </c>
      <c r="O246" s="104"/>
      <c r="P246" s="103">
        <f t="shared" ref="P246:P255" si="237">N246+O246</f>
        <v>30</v>
      </c>
    </row>
    <row r="247" spans="1:16">
      <c r="A247" s="36"/>
      <c r="B247" s="4" t="s">
        <v>79</v>
      </c>
      <c r="C247" s="4" t="s">
        <v>36</v>
      </c>
      <c r="D247" s="36">
        <v>2009</v>
      </c>
      <c r="E247" s="104">
        <v>16</v>
      </c>
      <c r="F247" s="104"/>
      <c r="G247" s="104">
        <v>13</v>
      </c>
      <c r="H247" s="104"/>
      <c r="I247" s="104"/>
      <c r="J247" s="104"/>
      <c r="K247" s="105"/>
      <c r="L247" s="104">
        <f t="shared" si="234"/>
        <v>2</v>
      </c>
      <c r="M247" s="104">
        <f t="shared" si="235"/>
        <v>0</v>
      </c>
      <c r="N247" s="104">
        <f t="shared" si="236"/>
        <v>29</v>
      </c>
      <c r="O247" s="104"/>
      <c r="P247" s="103">
        <f t="shared" si="237"/>
        <v>29</v>
      </c>
    </row>
    <row r="248" spans="1:16">
      <c r="A248" s="36"/>
      <c r="B248" s="46" t="s">
        <v>155</v>
      </c>
      <c r="C248" s="46" t="s">
        <v>62</v>
      </c>
      <c r="D248" s="44">
        <v>2009</v>
      </c>
      <c r="E248" s="104"/>
      <c r="F248" s="104">
        <v>18</v>
      </c>
      <c r="G248" s="104"/>
      <c r="H248" s="104">
        <v>10</v>
      </c>
      <c r="I248" s="104"/>
      <c r="J248" s="104"/>
      <c r="K248" s="105"/>
      <c r="L248" s="104">
        <f t="shared" si="234"/>
        <v>2</v>
      </c>
      <c r="M248" s="104">
        <f t="shared" si="235"/>
        <v>0</v>
      </c>
      <c r="N248" s="104">
        <f t="shared" si="236"/>
        <v>28</v>
      </c>
      <c r="O248" s="104"/>
      <c r="P248" s="103">
        <f t="shared" si="237"/>
        <v>28</v>
      </c>
    </row>
    <row r="249" spans="1:16">
      <c r="A249" s="36"/>
      <c r="B249" s="71" t="s">
        <v>278</v>
      </c>
      <c r="C249" s="46" t="s">
        <v>36</v>
      </c>
      <c r="D249" s="44">
        <v>2008</v>
      </c>
      <c r="E249" s="104"/>
      <c r="F249" s="104"/>
      <c r="G249" s="104"/>
      <c r="H249" s="104">
        <v>14</v>
      </c>
      <c r="I249" s="104"/>
      <c r="J249" s="104">
        <v>14</v>
      </c>
      <c r="K249" s="105"/>
      <c r="L249" s="104">
        <f t="shared" si="234"/>
        <v>2</v>
      </c>
      <c r="M249" s="104">
        <f t="shared" si="235"/>
        <v>0</v>
      </c>
      <c r="N249" s="104">
        <f t="shared" si="236"/>
        <v>28</v>
      </c>
      <c r="O249" s="104"/>
      <c r="P249" s="103">
        <f t="shared" si="237"/>
        <v>28</v>
      </c>
    </row>
    <row r="250" spans="1:16">
      <c r="A250" s="36"/>
      <c r="B250" s="46" t="s">
        <v>71</v>
      </c>
      <c r="C250" s="4" t="s">
        <v>39</v>
      </c>
      <c r="D250" s="36">
        <v>2008</v>
      </c>
      <c r="E250" s="104">
        <v>27</v>
      </c>
      <c r="F250" s="104"/>
      <c r="G250" s="104"/>
      <c r="H250" s="104"/>
      <c r="I250" s="104"/>
      <c r="J250" s="104"/>
      <c r="K250" s="105"/>
      <c r="L250" s="104">
        <f t="shared" si="234"/>
        <v>1</v>
      </c>
      <c r="M250" s="104">
        <f t="shared" si="235"/>
        <v>0</v>
      </c>
      <c r="N250" s="104">
        <f t="shared" si="236"/>
        <v>27</v>
      </c>
      <c r="O250" s="104"/>
      <c r="P250" s="103">
        <f t="shared" si="237"/>
        <v>27</v>
      </c>
    </row>
    <row r="251" spans="1:16">
      <c r="A251" s="36"/>
      <c r="B251" s="71" t="s">
        <v>274</v>
      </c>
      <c r="C251" s="4" t="s">
        <v>225</v>
      </c>
      <c r="D251" s="36">
        <v>2009</v>
      </c>
      <c r="E251" s="104"/>
      <c r="F251" s="104"/>
      <c r="G251" s="104"/>
      <c r="H251" s="104">
        <v>27</v>
      </c>
      <c r="I251" s="104"/>
      <c r="J251" s="104"/>
      <c r="K251" s="105"/>
      <c r="L251" s="104">
        <f t="shared" si="234"/>
        <v>1</v>
      </c>
      <c r="M251" s="104">
        <f t="shared" si="235"/>
        <v>0</v>
      </c>
      <c r="N251" s="104">
        <f t="shared" si="236"/>
        <v>27</v>
      </c>
      <c r="O251" s="104"/>
      <c r="P251" s="103">
        <f t="shared" si="237"/>
        <v>27</v>
      </c>
    </row>
    <row r="252" spans="1:16">
      <c r="A252" s="36"/>
      <c r="B252" s="4" t="s">
        <v>357</v>
      </c>
      <c r="C252" s="46" t="s">
        <v>262</v>
      </c>
      <c r="D252" s="36">
        <v>2009</v>
      </c>
      <c r="E252" s="104"/>
      <c r="F252" s="104"/>
      <c r="G252" s="104"/>
      <c r="H252" s="104"/>
      <c r="I252" s="104">
        <v>27</v>
      </c>
      <c r="J252" s="104"/>
      <c r="K252" s="105"/>
      <c r="L252" s="104">
        <f t="shared" si="234"/>
        <v>1</v>
      </c>
      <c r="M252" s="104">
        <f t="shared" si="235"/>
        <v>0</v>
      </c>
      <c r="N252" s="104">
        <f t="shared" si="236"/>
        <v>27</v>
      </c>
      <c r="O252" s="104"/>
      <c r="P252" s="103">
        <f t="shared" si="237"/>
        <v>27</v>
      </c>
    </row>
    <row r="253" spans="1:16">
      <c r="A253" s="36"/>
      <c r="B253" s="46" t="s">
        <v>72</v>
      </c>
      <c r="C253" s="4" t="s">
        <v>225</v>
      </c>
      <c r="D253" s="36">
        <v>2008</v>
      </c>
      <c r="E253" s="104">
        <v>25</v>
      </c>
      <c r="F253" s="104"/>
      <c r="G253" s="104"/>
      <c r="H253" s="104"/>
      <c r="I253" s="104"/>
      <c r="J253" s="104"/>
      <c r="K253" s="105"/>
      <c r="L253" s="104">
        <f t="shared" si="234"/>
        <v>1</v>
      </c>
      <c r="M253" s="104">
        <f t="shared" si="235"/>
        <v>0</v>
      </c>
      <c r="N253" s="104">
        <f t="shared" si="236"/>
        <v>25</v>
      </c>
      <c r="O253" s="104"/>
      <c r="P253" s="103">
        <f t="shared" si="237"/>
        <v>25</v>
      </c>
    </row>
    <row r="254" spans="1:16">
      <c r="A254" s="36"/>
      <c r="B254" s="4" t="s">
        <v>358</v>
      </c>
      <c r="C254" s="97" t="s">
        <v>59</v>
      </c>
      <c r="D254" s="36">
        <v>2009</v>
      </c>
      <c r="E254" s="104"/>
      <c r="F254" s="104"/>
      <c r="G254" s="104"/>
      <c r="H254" s="104"/>
      <c r="I254" s="104">
        <v>25</v>
      </c>
      <c r="J254" s="104"/>
      <c r="K254" s="105"/>
      <c r="L254" s="104">
        <f t="shared" si="234"/>
        <v>1</v>
      </c>
      <c r="M254" s="104">
        <f t="shared" si="235"/>
        <v>0</v>
      </c>
      <c r="N254" s="104">
        <f t="shared" si="236"/>
        <v>25</v>
      </c>
      <c r="O254" s="104"/>
      <c r="P254" s="103">
        <f t="shared" si="237"/>
        <v>25</v>
      </c>
    </row>
    <row r="255" spans="1:16">
      <c r="A255" s="36"/>
      <c r="B255" s="46" t="s">
        <v>200</v>
      </c>
      <c r="C255" s="48" t="s">
        <v>152</v>
      </c>
      <c r="D255" s="44">
        <v>2009</v>
      </c>
      <c r="E255" s="104"/>
      <c r="F255" s="104"/>
      <c r="G255" s="104">
        <v>12</v>
      </c>
      <c r="H255" s="104"/>
      <c r="I255" s="104"/>
      <c r="J255" s="104">
        <v>13</v>
      </c>
      <c r="K255" s="105"/>
      <c r="L255" s="104">
        <f t="shared" si="234"/>
        <v>2</v>
      </c>
      <c r="M255" s="104">
        <f t="shared" si="235"/>
        <v>0</v>
      </c>
      <c r="N255" s="104">
        <f t="shared" si="236"/>
        <v>25</v>
      </c>
      <c r="O255" s="104"/>
      <c r="P255" s="103">
        <f t="shared" si="237"/>
        <v>25</v>
      </c>
    </row>
    <row r="256" spans="1:16">
      <c r="A256" s="36"/>
      <c r="B256" s="4" t="s">
        <v>399</v>
      </c>
      <c r="C256" s="48" t="s">
        <v>152</v>
      </c>
      <c r="D256" s="44">
        <v>2008</v>
      </c>
      <c r="E256" s="104"/>
      <c r="F256" s="104"/>
      <c r="G256" s="104"/>
      <c r="H256" s="104"/>
      <c r="I256" s="104"/>
      <c r="J256" s="104">
        <v>23</v>
      </c>
      <c r="K256" s="105"/>
      <c r="L256" s="104">
        <f t="shared" ref="L256" si="238">COUNTIF(E256:K256,"&gt;=1")</f>
        <v>1</v>
      </c>
      <c r="M256" s="104">
        <f t="shared" ref="M256" si="239">IF(L256&gt;=5,MIN(E256:K256),"0")+IF(L256&gt;=6,SMALL(E256:K256,2),"0")+IF(L256&gt;=7,SMALL(E256:K256,3),"0")</f>
        <v>0</v>
      </c>
      <c r="N256" s="104">
        <f t="shared" ref="N256" si="240">SUM(E256:K256)-M256</f>
        <v>23</v>
      </c>
      <c r="O256" s="104"/>
      <c r="P256" s="103">
        <f t="shared" ref="P256" si="241">N256+O256</f>
        <v>23</v>
      </c>
    </row>
    <row r="257" spans="1:16">
      <c r="A257" s="36"/>
      <c r="B257" s="4" t="s">
        <v>74</v>
      </c>
      <c r="C257" s="4" t="s">
        <v>225</v>
      </c>
      <c r="D257" s="36">
        <v>2009</v>
      </c>
      <c r="E257" s="104">
        <v>21</v>
      </c>
      <c r="F257" s="104"/>
      <c r="G257" s="104"/>
      <c r="H257" s="104"/>
      <c r="I257" s="104"/>
      <c r="J257" s="104"/>
      <c r="K257" s="105"/>
      <c r="L257" s="104">
        <f t="shared" ref="L257:L268" si="242">COUNTIF(E257:K257,"&gt;=1")</f>
        <v>1</v>
      </c>
      <c r="M257" s="104">
        <f t="shared" ref="M257:M268" si="243">IF(L257&gt;=5,MIN(E257:K257),"0")+IF(L257&gt;=6,SMALL(E257:K257,2),"0")+IF(L257&gt;=7,SMALL(E257:K257,3),"0")</f>
        <v>0</v>
      </c>
      <c r="N257" s="104">
        <f t="shared" ref="N257:N268" si="244">SUM(E257:K257)-M257</f>
        <v>21</v>
      </c>
      <c r="O257" s="104"/>
      <c r="P257" s="103">
        <f t="shared" ref="P257:P268" si="245">N257+O257</f>
        <v>21</v>
      </c>
    </row>
    <row r="258" spans="1:16">
      <c r="A258" s="36"/>
      <c r="B258" s="4" t="s">
        <v>153</v>
      </c>
      <c r="C258" s="48" t="s">
        <v>105</v>
      </c>
      <c r="D258" s="36">
        <v>2009</v>
      </c>
      <c r="E258" s="104"/>
      <c r="F258" s="104">
        <v>21</v>
      </c>
      <c r="G258" s="104"/>
      <c r="H258" s="104"/>
      <c r="I258" s="104"/>
      <c r="J258" s="104"/>
      <c r="K258" s="105"/>
      <c r="L258" s="104">
        <f t="shared" si="242"/>
        <v>1</v>
      </c>
      <c r="M258" s="104">
        <f t="shared" si="243"/>
        <v>0</v>
      </c>
      <c r="N258" s="104">
        <f t="shared" si="244"/>
        <v>21</v>
      </c>
      <c r="O258" s="104"/>
      <c r="P258" s="103">
        <f t="shared" si="245"/>
        <v>21</v>
      </c>
    </row>
    <row r="259" spans="1:16">
      <c r="A259" s="36"/>
      <c r="B259" s="52" t="s">
        <v>417</v>
      </c>
      <c r="C259" s="57" t="s">
        <v>85</v>
      </c>
      <c r="D259" s="56">
        <v>2009</v>
      </c>
      <c r="E259" s="104"/>
      <c r="F259" s="104"/>
      <c r="G259" s="104"/>
      <c r="H259" s="104"/>
      <c r="I259" s="104"/>
      <c r="J259" s="104"/>
      <c r="K259" s="105">
        <v>21</v>
      </c>
      <c r="L259" s="104">
        <f t="shared" si="242"/>
        <v>1</v>
      </c>
      <c r="M259" s="104">
        <f t="shared" si="243"/>
        <v>0</v>
      </c>
      <c r="N259" s="104">
        <f t="shared" si="244"/>
        <v>21</v>
      </c>
      <c r="O259" s="104"/>
      <c r="P259" s="103">
        <f t="shared" si="245"/>
        <v>21</v>
      </c>
    </row>
    <row r="260" spans="1:16">
      <c r="A260" s="36"/>
      <c r="B260" s="4" t="s">
        <v>400</v>
      </c>
      <c r="C260" s="46" t="s">
        <v>36</v>
      </c>
      <c r="D260" s="44">
        <v>2008</v>
      </c>
      <c r="E260" s="104"/>
      <c r="F260" s="104"/>
      <c r="G260" s="104"/>
      <c r="H260" s="104"/>
      <c r="I260" s="104"/>
      <c r="J260" s="104">
        <v>20</v>
      </c>
      <c r="K260" s="105"/>
      <c r="L260" s="104">
        <f t="shared" si="242"/>
        <v>1</v>
      </c>
      <c r="M260" s="104">
        <f t="shared" si="243"/>
        <v>0</v>
      </c>
      <c r="N260" s="104">
        <f t="shared" si="244"/>
        <v>20</v>
      </c>
      <c r="O260" s="104"/>
      <c r="P260" s="103">
        <f t="shared" si="245"/>
        <v>20</v>
      </c>
    </row>
    <row r="261" spans="1:16">
      <c r="A261" s="36"/>
      <c r="B261" s="46" t="s">
        <v>76</v>
      </c>
      <c r="C261" s="4" t="s">
        <v>39</v>
      </c>
      <c r="D261" s="36">
        <v>2009</v>
      </c>
      <c r="E261" s="104">
        <v>19</v>
      </c>
      <c r="F261" s="104"/>
      <c r="G261" s="104"/>
      <c r="H261" s="104"/>
      <c r="I261" s="104"/>
      <c r="J261" s="104"/>
      <c r="K261" s="105"/>
      <c r="L261" s="104">
        <f t="shared" si="242"/>
        <v>1</v>
      </c>
      <c r="M261" s="104">
        <f t="shared" si="243"/>
        <v>0</v>
      </c>
      <c r="N261" s="104">
        <f t="shared" si="244"/>
        <v>19</v>
      </c>
      <c r="O261" s="104"/>
      <c r="P261" s="103">
        <f t="shared" si="245"/>
        <v>19</v>
      </c>
    </row>
    <row r="262" spans="1:16">
      <c r="A262" s="36"/>
      <c r="B262" s="60" t="s">
        <v>156</v>
      </c>
      <c r="C262" s="49" t="s">
        <v>100</v>
      </c>
      <c r="D262" s="44">
        <v>2009</v>
      </c>
      <c r="E262" s="104"/>
      <c r="F262" s="104">
        <v>19</v>
      </c>
      <c r="G262" s="104"/>
      <c r="H262" s="104"/>
      <c r="I262" s="104"/>
      <c r="J262" s="104"/>
      <c r="K262" s="105"/>
      <c r="L262" s="104">
        <f t="shared" si="242"/>
        <v>1</v>
      </c>
      <c r="M262" s="104">
        <f t="shared" si="243"/>
        <v>0</v>
      </c>
      <c r="N262" s="104">
        <f t="shared" si="244"/>
        <v>19</v>
      </c>
      <c r="O262" s="104"/>
      <c r="P262" s="103">
        <f t="shared" si="245"/>
        <v>19</v>
      </c>
    </row>
    <row r="263" spans="1:16">
      <c r="A263" s="36"/>
      <c r="B263" s="4" t="s">
        <v>195</v>
      </c>
      <c r="C263" s="46" t="s">
        <v>36</v>
      </c>
      <c r="D263" s="44">
        <v>2009</v>
      </c>
      <c r="E263" s="104"/>
      <c r="F263" s="104"/>
      <c r="G263" s="104">
        <v>19</v>
      </c>
      <c r="H263" s="104"/>
      <c r="I263" s="104"/>
      <c r="J263" s="104"/>
      <c r="K263" s="105"/>
      <c r="L263" s="104">
        <f t="shared" si="242"/>
        <v>1</v>
      </c>
      <c r="M263" s="104">
        <f t="shared" si="243"/>
        <v>0</v>
      </c>
      <c r="N263" s="104">
        <f t="shared" si="244"/>
        <v>19</v>
      </c>
      <c r="O263" s="104"/>
      <c r="P263" s="103">
        <f t="shared" si="245"/>
        <v>19</v>
      </c>
    </row>
    <row r="264" spans="1:16">
      <c r="A264" s="36"/>
      <c r="B264" s="4" t="s">
        <v>77</v>
      </c>
      <c r="C264" s="4" t="s">
        <v>53</v>
      </c>
      <c r="D264" s="36">
        <v>2009</v>
      </c>
      <c r="E264" s="104">
        <v>18</v>
      </c>
      <c r="F264" s="104"/>
      <c r="G264" s="104"/>
      <c r="H264" s="104"/>
      <c r="I264" s="104"/>
      <c r="J264" s="104"/>
      <c r="K264" s="105"/>
      <c r="L264" s="104">
        <f t="shared" si="242"/>
        <v>1</v>
      </c>
      <c r="M264" s="104">
        <f t="shared" si="243"/>
        <v>0</v>
      </c>
      <c r="N264" s="104">
        <f t="shared" si="244"/>
        <v>18</v>
      </c>
      <c r="O264" s="104"/>
      <c r="P264" s="103">
        <f t="shared" si="245"/>
        <v>18</v>
      </c>
    </row>
    <row r="265" spans="1:16">
      <c r="A265" s="36"/>
      <c r="B265" s="71" t="s">
        <v>275</v>
      </c>
      <c r="C265" s="46" t="s">
        <v>229</v>
      </c>
      <c r="D265" s="36">
        <v>2009</v>
      </c>
      <c r="E265" s="104"/>
      <c r="F265" s="104"/>
      <c r="G265" s="104"/>
      <c r="H265" s="104">
        <v>18</v>
      </c>
      <c r="I265" s="104"/>
      <c r="J265" s="104"/>
      <c r="K265" s="105"/>
      <c r="L265" s="104">
        <f t="shared" si="242"/>
        <v>1</v>
      </c>
      <c r="M265" s="104">
        <f t="shared" si="243"/>
        <v>0</v>
      </c>
      <c r="N265" s="104">
        <f t="shared" si="244"/>
        <v>18</v>
      </c>
      <c r="O265" s="104"/>
      <c r="P265" s="103">
        <f t="shared" si="245"/>
        <v>18</v>
      </c>
    </row>
    <row r="266" spans="1:16">
      <c r="A266" s="36"/>
      <c r="B266" s="4" t="s">
        <v>401</v>
      </c>
      <c r="C266" s="48" t="s">
        <v>152</v>
      </c>
      <c r="D266" s="44">
        <v>2008</v>
      </c>
      <c r="E266" s="104"/>
      <c r="F266" s="104"/>
      <c r="G266" s="104"/>
      <c r="H266" s="104"/>
      <c r="I266" s="104"/>
      <c r="J266" s="104">
        <v>18</v>
      </c>
      <c r="K266" s="105"/>
      <c r="L266" s="104">
        <f t="shared" si="242"/>
        <v>1</v>
      </c>
      <c r="M266" s="104">
        <f t="shared" si="243"/>
        <v>0</v>
      </c>
      <c r="N266" s="104">
        <f t="shared" si="244"/>
        <v>18</v>
      </c>
      <c r="O266" s="104"/>
      <c r="P266" s="103">
        <f t="shared" si="245"/>
        <v>18</v>
      </c>
    </row>
    <row r="267" spans="1:16">
      <c r="A267" s="36"/>
      <c r="B267" s="4" t="s">
        <v>78</v>
      </c>
      <c r="C267" s="4" t="s">
        <v>45</v>
      </c>
      <c r="D267" s="36">
        <v>2009</v>
      </c>
      <c r="E267" s="104">
        <v>17</v>
      </c>
      <c r="F267" s="104"/>
      <c r="G267" s="104"/>
      <c r="H267" s="104"/>
      <c r="I267" s="104"/>
      <c r="J267" s="104"/>
      <c r="K267" s="105"/>
      <c r="L267" s="104">
        <f t="shared" si="242"/>
        <v>1</v>
      </c>
      <c r="M267" s="104">
        <f t="shared" si="243"/>
        <v>0</v>
      </c>
      <c r="N267" s="104">
        <f t="shared" si="244"/>
        <v>17</v>
      </c>
      <c r="O267" s="104"/>
      <c r="P267" s="103">
        <f t="shared" si="245"/>
        <v>17</v>
      </c>
    </row>
    <row r="268" spans="1:16">
      <c r="A268" s="36"/>
      <c r="B268" s="4" t="s">
        <v>276</v>
      </c>
      <c r="C268" s="48" t="s">
        <v>117</v>
      </c>
      <c r="D268" s="36">
        <v>2009</v>
      </c>
      <c r="E268" s="104"/>
      <c r="F268" s="104"/>
      <c r="G268" s="104"/>
      <c r="H268" s="104">
        <v>17</v>
      </c>
      <c r="I268" s="104"/>
      <c r="J268" s="104"/>
      <c r="K268" s="105"/>
      <c r="L268" s="104">
        <f t="shared" si="242"/>
        <v>1</v>
      </c>
      <c r="M268" s="104">
        <f t="shared" si="243"/>
        <v>0</v>
      </c>
      <c r="N268" s="104">
        <f t="shared" si="244"/>
        <v>17</v>
      </c>
      <c r="O268" s="104"/>
      <c r="P268" s="103">
        <f t="shared" si="245"/>
        <v>17</v>
      </c>
    </row>
    <row r="269" spans="1:16">
      <c r="A269" s="36"/>
      <c r="B269" s="4" t="s">
        <v>199</v>
      </c>
      <c r="C269" s="46" t="s">
        <v>36</v>
      </c>
      <c r="D269" s="44">
        <v>2009</v>
      </c>
      <c r="E269" s="104"/>
      <c r="F269" s="104"/>
      <c r="G269" s="104">
        <v>14</v>
      </c>
      <c r="H269" s="104"/>
      <c r="I269" s="104"/>
      <c r="J269" s="104"/>
      <c r="K269" s="105"/>
      <c r="L269" s="104">
        <f t="shared" ref="L269:L270" si="246">COUNTIF(E269:K269,"&gt;=1")</f>
        <v>1</v>
      </c>
      <c r="M269" s="104">
        <f t="shared" ref="M269:M270" si="247">IF(L269&gt;=5,MIN(E269:K269),"0")+IF(L269&gt;=6,SMALL(E269:K269,2),"0")+IF(L269&gt;=7,SMALL(E269:K269,3),"0")</f>
        <v>0</v>
      </c>
      <c r="N269" s="104">
        <f t="shared" ref="N269:N270" si="248">SUM(E269:K269)-M269</f>
        <v>14</v>
      </c>
      <c r="O269" s="104"/>
      <c r="P269" s="103">
        <f t="shared" ref="P269:P270" si="249">N269+O269</f>
        <v>14</v>
      </c>
    </row>
    <row r="270" spans="1:16">
      <c r="A270" s="36"/>
      <c r="B270" s="71" t="s">
        <v>279</v>
      </c>
      <c r="C270" s="46" t="s">
        <v>229</v>
      </c>
      <c r="D270" s="36">
        <v>2009</v>
      </c>
      <c r="E270" s="104"/>
      <c r="F270" s="104"/>
      <c r="G270" s="104"/>
      <c r="H270" s="104">
        <v>13</v>
      </c>
      <c r="I270" s="104"/>
      <c r="J270" s="104"/>
      <c r="K270" s="105"/>
      <c r="L270" s="104">
        <f t="shared" si="246"/>
        <v>1</v>
      </c>
      <c r="M270" s="104">
        <f t="shared" si="247"/>
        <v>0</v>
      </c>
      <c r="N270" s="104">
        <f t="shared" si="248"/>
        <v>13</v>
      </c>
      <c r="O270" s="104"/>
      <c r="P270" s="103">
        <f t="shared" si="249"/>
        <v>13</v>
      </c>
    </row>
    <row r="271" spans="1:16">
      <c r="A271" s="36"/>
      <c r="B271" s="71" t="s">
        <v>280</v>
      </c>
      <c r="C271" s="48" t="s">
        <v>228</v>
      </c>
      <c r="D271" s="36">
        <v>2009</v>
      </c>
      <c r="E271" s="104"/>
      <c r="F271" s="104"/>
      <c r="G271" s="104"/>
      <c r="H271" s="104">
        <v>11</v>
      </c>
      <c r="I271" s="104"/>
      <c r="J271" s="104"/>
      <c r="K271" s="105"/>
      <c r="L271" s="104">
        <f t="shared" ref="L271:L272" si="250">COUNTIF(E271:K271,"&gt;=1")</f>
        <v>1</v>
      </c>
      <c r="M271" s="104">
        <f t="shared" ref="M271:M272" si="251">IF(L271&gt;=5,MIN(E271:K271),"0")+IF(L271&gt;=6,SMALL(E271:K271,2),"0")+IF(L271&gt;=7,SMALL(E271:K271,3),"0")</f>
        <v>0</v>
      </c>
      <c r="N271" s="104">
        <f t="shared" ref="N271:N272" si="252">SUM(E271:K271)-M271</f>
        <v>11</v>
      </c>
      <c r="O271" s="104"/>
      <c r="P271" s="103">
        <f t="shared" ref="P271:P272" si="253">N271+O271</f>
        <v>11</v>
      </c>
    </row>
    <row r="272" spans="1:16">
      <c r="A272" s="36"/>
      <c r="B272" s="4"/>
      <c r="C272" s="4"/>
      <c r="D272" s="36"/>
      <c r="E272" s="12"/>
      <c r="F272" s="12"/>
      <c r="G272" s="12"/>
      <c r="H272" s="12"/>
      <c r="I272" s="12"/>
      <c r="J272" s="12"/>
      <c r="K272" s="12"/>
      <c r="L272" s="12">
        <f t="shared" si="250"/>
        <v>0</v>
      </c>
      <c r="M272" s="12">
        <f t="shared" si="251"/>
        <v>0</v>
      </c>
      <c r="N272" s="12">
        <f t="shared" si="252"/>
        <v>0</v>
      </c>
      <c r="O272" s="12"/>
      <c r="P272" s="2">
        <f t="shared" si="253"/>
        <v>0</v>
      </c>
    </row>
    <row r="273" spans="1:16">
      <c r="A273" s="36"/>
      <c r="B273" s="4"/>
      <c r="C273" s="4"/>
      <c r="D273" s="36"/>
      <c r="E273" s="12"/>
      <c r="F273" s="12"/>
      <c r="G273" s="12"/>
      <c r="H273" s="12"/>
      <c r="I273" s="12"/>
      <c r="J273" s="12"/>
      <c r="K273" s="12"/>
      <c r="L273" s="12">
        <f t="shared" ref="L273" si="254">COUNTIF(E273:K273,"&gt;=1")</f>
        <v>0</v>
      </c>
      <c r="M273" s="12">
        <f t="shared" ref="M273" si="255">IF(L273&gt;=5,MIN(E273:K273),"0")+IF(L273&gt;=6,SMALL(E273:K273,2),"0")+IF(L273&gt;=7,SMALL(E273:K273,3),"0")</f>
        <v>0</v>
      </c>
      <c r="N273" s="12">
        <f t="shared" ref="N273" si="256">SUM(E273:K273)-M273</f>
        <v>0</v>
      </c>
      <c r="O273" s="12"/>
      <c r="P273" s="2">
        <f t="shared" ref="P273" si="257">N273+O273</f>
        <v>0</v>
      </c>
    </row>
    <row r="274" spans="1:16">
      <c r="A274" s="36"/>
      <c r="B274" s="4"/>
      <c r="C274" s="4"/>
      <c r="D274" s="36"/>
      <c r="E274" s="12"/>
      <c r="F274" s="12"/>
      <c r="G274" s="12"/>
      <c r="H274" s="12"/>
      <c r="I274" s="12"/>
      <c r="J274" s="12"/>
      <c r="K274" s="12"/>
      <c r="L274" s="12">
        <f t="shared" ref="L274" si="258">COUNTIF(E274:K274,"&gt;=1")</f>
        <v>0</v>
      </c>
      <c r="M274" s="12">
        <f t="shared" ref="M274" si="259">IF(L274&gt;=5,MIN(E274:K274),"0")+IF(L274&gt;=6,SMALL(E274:K274,2),"0")+IF(L274&gt;=7,SMALL(E274:K274,3),"0")</f>
        <v>0</v>
      </c>
      <c r="N274" s="12">
        <f t="shared" ref="N274" si="260">SUM(E274:K274)-M274</f>
        <v>0</v>
      </c>
      <c r="O274" s="12"/>
      <c r="P274" s="2">
        <f t="shared" ref="P274" si="261">N274+O274</f>
        <v>0</v>
      </c>
    </row>
    <row r="275" spans="1:16">
      <c r="A275" s="38"/>
      <c r="B275" s="11"/>
      <c r="C275" s="11"/>
      <c r="D275" s="38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5"/>
    </row>
    <row r="276" spans="1:16">
      <c r="A276" s="38"/>
      <c r="B276" s="11"/>
      <c r="C276" s="11"/>
      <c r="D276" s="38"/>
      <c r="E276" s="14"/>
      <c r="F276" s="5"/>
      <c r="G276" s="14"/>
      <c r="H276" s="5"/>
      <c r="I276" s="5"/>
      <c r="J276" s="5"/>
      <c r="K276" s="5"/>
      <c r="L276" s="5"/>
      <c r="M276" s="5"/>
      <c r="N276" s="5"/>
      <c r="O276" s="5"/>
      <c r="P276" s="5"/>
    </row>
    <row r="277" spans="1:16" ht="18.75" customHeight="1">
      <c r="A277" s="112" t="s">
        <v>28</v>
      </c>
      <c r="B277" s="112"/>
      <c r="C277" s="112"/>
      <c r="D277" s="112"/>
      <c r="E277" s="28"/>
      <c r="F277" s="13"/>
    </row>
    <row r="278" spans="1:16" ht="60">
      <c r="A278" s="59" t="s">
        <v>1</v>
      </c>
      <c r="B278" s="59" t="s">
        <v>2</v>
      </c>
      <c r="C278" s="59" t="s">
        <v>0</v>
      </c>
      <c r="D278" s="22" t="s">
        <v>17</v>
      </c>
      <c r="E278" s="2" t="s">
        <v>3</v>
      </c>
      <c r="F278" s="2" t="s">
        <v>4</v>
      </c>
      <c r="G278" s="2" t="s">
        <v>5</v>
      </c>
      <c r="H278" s="2" t="s">
        <v>6</v>
      </c>
      <c r="I278" s="2" t="s">
        <v>10</v>
      </c>
      <c r="J278" s="2" t="s">
        <v>32</v>
      </c>
      <c r="K278" s="2" t="s">
        <v>33</v>
      </c>
      <c r="L278" s="25" t="s">
        <v>11</v>
      </c>
      <c r="M278" s="25" t="s">
        <v>12</v>
      </c>
      <c r="N278" s="24" t="s">
        <v>13</v>
      </c>
      <c r="O278" s="22" t="s">
        <v>7</v>
      </c>
      <c r="P278" s="22" t="s">
        <v>8</v>
      </c>
    </row>
    <row r="279" spans="1:16">
      <c r="A279" s="126">
        <v>1</v>
      </c>
      <c r="B279" s="135" t="s">
        <v>82</v>
      </c>
      <c r="C279" s="135" t="s">
        <v>44</v>
      </c>
      <c r="D279" s="139">
        <v>2007</v>
      </c>
      <c r="E279" s="137">
        <v>27</v>
      </c>
      <c r="F279" s="128">
        <v>25</v>
      </c>
      <c r="G279" s="128">
        <v>21</v>
      </c>
      <c r="H279" s="128">
        <v>14</v>
      </c>
      <c r="I279" s="128">
        <v>21</v>
      </c>
      <c r="J279" s="137">
        <v>23</v>
      </c>
      <c r="K279" s="129">
        <v>21</v>
      </c>
      <c r="L279" s="128">
        <f>COUNTIF(E279:K279,"&gt;=1")</f>
        <v>7</v>
      </c>
      <c r="M279" s="128">
        <f>IF(L279&gt;=5,MIN(E279:K279),"0")+IF(L279&gt;=6,SMALL(E279:K279,2),"0")+IF(L279&gt;=7,SMALL(E279:K279,3),"0")</f>
        <v>56</v>
      </c>
      <c r="N279" s="128">
        <f>SUM(E279:K279)-M279</f>
        <v>96</v>
      </c>
      <c r="O279" s="129">
        <v>30</v>
      </c>
      <c r="P279" s="131">
        <f>N279+O279</f>
        <v>126</v>
      </c>
    </row>
    <row r="280" spans="1:16" ht="15" customHeight="1">
      <c r="A280" s="126">
        <v>2</v>
      </c>
      <c r="B280" s="135" t="s">
        <v>83</v>
      </c>
      <c r="C280" s="135" t="s">
        <v>44</v>
      </c>
      <c r="D280" s="139">
        <v>2007</v>
      </c>
      <c r="E280" s="137">
        <v>25</v>
      </c>
      <c r="F280" s="128">
        <v>23</v>
      </c>
      <c r="G280" s="128">
        <v>23</v>
      </c>
      <c r="H280" s="128">
        <v>11</v>
      </c>
      <c r="I280" s="128">
        <v>20</v>
      </c>
      <c r="J280" s="137">
        <v>21</v>
      </c>
      <c r="K280" s="129">
        <v>23</v>
      </c>
      <c r="L280" s="128">
        <f>COUNTIF(E280:K280,"&gt;=1")</f>
        <v>7</v>
      </c>
      <c r="M280" s="128">
        <f>IF(L280&gt;=5,MIN(E280:K280),"0")+IF(L280&gt;=6,SMALL(E280:K280,2),"0")+IF(L280&gt;=7,SMALL(E280:K280,3),"0")</f>
        <v>52</v>
      </c>
      <c r="N280" s="128">
        <f>SUM(E280:K280)-M280</f>
        <v>94</v>
      </c>
      <c r="O280" s="129">
        <v>30</v>
      </c>
      <c r="P280" s="131">
        <f>N280+O280</f>
        <v>124</v>
      </c>
    </row>
    <row r="281" spans="1:16">
      <c r="A281" s="126">
        <v>3</v>
      </c>
      <c r="B281" s="135" t="s">
        <v>81</v>
      </c>
      <c r="C281" s="135" t="s">
        <v>225</v>
      </c>
      <c r="D281" s="139">
        <v>2007</v>
      </c>
      <c r="E281" s="137">
        <v>30</v>
      </c>
      <c r="F281" s="128">
        <v>30</v>
      </c>
      <c r="G281" s="128"/>
      <c r="H281" s="128">
        <v>21</v>
      </c>
      <c r="I281" s="128"/>
      <c r="J281" s="137"/>
      <c r="K281" s="129">
        <v>25</v>
      </c>
      <c r="L281" s="128">
        <f>COUNTIF(E281:K281,"&gt;=1")</f>
        <v>4</v>
      </c>
      <c r="M281" s="128">
        <f>IF(L281&gt;=5,MIN(E281:K281),"0")+IF(L281&gt;=6,SMALL(E281:K281,2),"0")+IF(L281&gt;=7,SMALL(E281:K281,3),"0")</f>
        <v>0</v>
      </c>
      <c r="N281" s="128">
        <f>SUM(E281:K281)-M281</f>
        <v>106</v>
      </c>
      <c r="O281" s="128"/>
      <c r="P281" s="131">
        <f>N281+O281</f>
        <v>106</v>
      </c>
    </row>
    <row r="282" spans="1:16">
      <c r="A282" s="126">
        <v>4</v>
      </c>
      <c r="B282" s="122" t="s">
        <v>209</v>
      </c>
      <c r="C282" s="122" t="s">
        <v>210</v>
      </c>
      <c r="D282" s="130">
        <v>2006</v>
      </c>
      <c r="E282" s="128"/>
      <c r="F282" s="128"/>
      <c r="G282" s="128">
        <v>30</v>
      </c>
      <c r="H282" s="128">
        <v>25</v>
      </c>
      <c r="I282" s="128"/>
      <c r="J282" s="137">
        <v>30</v>
      </c>
      <c r="K282" s="129"/>
      <c r="L282" s="128">
        <f t="shared" ref="L282" si="262">COUNTIF(E282:K282,"&gt;=1")</f>
        <v>3</v>
      </c>
      <c r="M282" s="128">
        <f t="shared" ref="M282" si="263">IF(L282&gt;=5,MIN(E282:K282),"0")+IF(L282&gt;=6,SMALL(E282:K282,2),"0")+IF(L282&gt;=7,SMALL(E282:K282,3),"0")</f>
        <v>0</v>
      </c>
      <c r="N282" s="128">
        <f t="shared" ref="N282" si="264">SUM(E282:K282)-M282</f>
        <v>85</v>
      </c>
      <c r="O282" s="128"/>
      <c r="P282" s="131">
        <f t="shared" ref="P282" si="265">N282+O282</f>
        <v>85</v>
      </c>
    </row>
    <row r="283" spans="1:16" ht="15" customHeight="1">
      <c r="A283" s="126">
        <v>5</v>
      </c>
      <c r="B283" s="138" t="s">
        <v>87</v>
      </c>
      <c r="C283" s="138" t="s">
        <v>85</v>
      </c>
      <c r="D283" s="136">
        <v>2006</v>
      </c>
      <c r="E283" s="137">
        <v>20</v>
      </c>
      <c r="F283" s="128"/>
      <c r="G283" s="128">
        <v>16</v>
      </c>
      <c r="H283" s="128">
        <v>1</v>
      </c>
      <c r="I283" s="128">
        <v>13</v>
      </c>
      <c r="J283" s="137">
        <v>16</v>
      </c>
      <c r="K283" s="129">
        <v>18</v>
      </c>
      <c r="L283" s="128">
        <f>COUNTIF(E283:K283,"&gt;=1")</f>
        <v>6</v>
      </c>
      <c r="M283" s="128">
        <f>IF(L283&gt;=5,MIN(E283:K283),"0")+IF(L283&gt;=6,SMALL(E283:K283,2),"0")+IF(L283&gt;=7,SMALL(E283:K283,3),"0")</f>
        <v>14</v>
      </c>
      <c r="N283" s="128">
        <f>SUM(E283:K283)-M283</f>
        <v>70</v>
      </c>
      <c r="O283" s="128"/>
      <c r="P283" s="131">
        <f>N283+O283</f>
        <v>70</v>
      </c>
    </row>
    <row r="284" spans="1:16">
      <c r="A284" s="126">
        <v>6</v>
      </c>
      <c r="B284" s="122" t="s">
        <v>212</v>
      </c>
      <c r="C284" s="122" t="s">
        <v>36</v>
      </c>
      <c r="D284" s="127">
        <v>2007</v>
      </c>
      <c r="E284" s="128"/>
      <c r="F284" s="128"/>
      <c r="G284" s="128">
        <v>25</v>
      </c>
      <c r="H284" s="128">
        <v>17</v>
      </c>
      <c r="I284" s="128"/>
      <c r="J284" s="137">
        <v>25</v>
      </c>
      <c r="K284" s="129"/>
      <c r="L284" s="128">
        <f>COUNTIF(E284:K284,"&gt;=1")</f>
        <v>3</v>
      </c>
      <c r="M284" s="128">
        <f>IF(L284&gt;=5,MIN(E284:K284),"0")+IF(L284&gt;=6,SMALL(E284:K284,2),"0")+IF(L284&gt;=7,SMALL(E284:K284,3),"0")</f>
        <v>0</v>
      </c>
      <c r="N284" s="128">
        <f>SUM(E284:K284)-M284</f>
        <v>67</v>
      </c>
      <c r="O284" s="128"/>
      <c r="P284" s="131">
        <f>N284+O284</f>
        <v>67</v>
      </c>
    </row>
    <row r="285" spans="1:16">
      <c r="A285" s="106">
        <v>7</v>
      </c>
      <c r="B285" s="73" t="s">
        <v>84</v>
      </c>
      <c r="C285" s="97" t="s">
        <v>85</v>
      </c>
      <c r="D285" s="98">
        <v>2006</v>
      </c>
      <c r="E285" s="107">
        <v>23</v>
      </c>
      <c r="F285" s="104"/>
      <c r="G285" s="104"/>
      <c r="H285" s="104"/>
      <c r="I285" s="104">
        <v>16</v>
      </c>
      <c r="J285" s="107"/>
      <c r="K285" s="105">
        <v>20</v>
      </c>
      <c r="L285" s="104">
        <f t="shared" ref="L285" si="266">COUNTIF(E285:K285,"&gt;=1")</f>
        <v>3</v>
      </c>
      <c r="M285" s="104">
        <f t="shared" ref="M285" si="267">IF(L285&gt;=5,MIN(E285:K285),"0")+IF(L285&gt;=6,SMALL(E285:K285,2),"0")+IF(L285&gt;=7,SMALL(E285:K285,3),"0")</f>
        <v>0</v>
      </c>
      <c r="N285" s="104">
        <f t="shared" ref="N285" si="268">SUM(E285:K285)-M285</f>
        <v>59</v>
      </c>
      <c r="O285" s="104"/>
      <c r="P285" s="103">
        <f t="shared" ref="P285" si="269">N285+O285</f>
        <v>59</v>
      </c>
    </row>
    <row r="286" spans="1:16">
      <c r="A286" s="106">
        <v>8</v>
      </c>
      <c r="B286" s="97" t="s">
        <v>86</v>
      </c>
      <c r="C286" s="97" t="s">
        <v>85</v>
      </c>
      <c r="D286" s="99">
        <v>2006</v>
      </c>
      <c r="E286" s="107">
        <v>21</v>
      </c>
      <c r="F286" s="104"/>
      <c r="G286" s="104">
        <v>18</v>
      </c>
      <c r="H286" s="104">
        <v>1</v>
      </c>
      <c r="I286" s="104"/>
      <c r="J286" s="107">
        <v>18</v>
      </c>
      <c r="K286" s="105"/>
      <c r="L286" s="104">
        <f>COUNTIF(E286:K286,"&gt;=1")</f>
        <v>4</v>
      </c>
      <c r="M286" s="104">
        <f>IF(L286&gt;=5,MIN(E286:K286),"0")+IF(L286&gt;=6,SMALL(E286:K286,2),"0")+IF(L286&gt;=7,SMALL(E286:K286,3),"0")</f>
        <v>0</v>
      </c>
      <c r="N286" s="104">
        <f>SUM(E286:K286)-M286</f>
        <v>58</v>
      </c>
      <c r="O286" s="104"/>
      <c r="P286" s="103">
        <f>N286+O286</f>
        <v>58</v>
      </c>
    </row>
    <row r="287" spans="1:16" ht="15" customHeight="1">
      <c r="A287" s="36"/>
      <c r="B287" s="46" t="s">
        <v>296</v>
      </c>
      <c r="C287" s="46" t="s">
        <v>262</v>
      </c>
      <c r="D287" s="44">
        <v>2007</v>
      </c>
      <c r="E287" s="104"/>
      <c r="F287" s="104"/>
      <c r="G287" s="104"/>
      <c r="H287" s="104">
        <v>30</v>
      </c>
      <c r="I287" s="104">
        <v>30</v>
      </c>
      <c r="J287" s="107"/>
      <c r="K287" s="105"/>
      <c r="L287" s="104">
        <f>COUNTIF(E287:K287,"&gt;=1")</f>
        <v>2</v>
      </c>
      <c r="M287" s="104">
        <f>IF(L287&gt;=5,MIN(E287:K287),"0")+IF(L287&gt;=6,SMALL(E287:K287,2),"0")+IF(L287&gt;=7,SMALL(E287:K287,3),"0")</f>
        <v>0</v>
      </c>
      <c r="N287" s="104">
        <f>SUM(E287:K287)-M287</f>
        <v>60</v>
      </c>
      <c r="O287" s="104"/>
      <c r="P287" s="103">
        <f>N287+O287</f>
        <v>60</v>
      </c>
    </row>
    <row r="288" spans="1:16">
      <c r="A288" s="36"/>
      <c r="B288" s="46" t="s">
        <v>359</v>
      </c>
      <c r="C288" s="46" t="s">
        <v>165</v>
      </c>
      <c r="D288" s="44">
        <v>2007</v>
      </c>
      <c r="E288" s="104"/>
      <c r="F288" s="104"/>
      <c r="G288" s="104"/>
      <c r="H288" s="104"/>
      <c r="I288" s="104">
        <v>27</v>
      </c>
      <c r="J288" s="107"/>
      <c r="K288" s="105">
        <v>30</v>
      </c>
      <c r="L288" s="104">
        <f>COUNTIF(E288:K288,"&gt;=1")</f>
        <v>2</v>
      </c>
      <c r="M288" s="104">
        <f>IF(L288&gt;=5,MIN(E288:K288),"0")+IF(L288&gt;=6,SMALL(E288:K288,2),"0")+IF(L288&gt;=7,SMALL(E288:K288,3),"0")</f>
        <v>0</v>
      </c>
      <c r="N288" s="104">
        <f>SUM(E288:K288)-M288</f>
        <v>57</v>
      </c>
      <c r="O288" s="104"/>
      <c r="P288" s="103">
        <f>N288+O288</f>
        <v>57</v>
      </c>
    </row>
    <row r="289" spans="1:16" ht="15" customHeight="1">
      <c r="A289" s="36"/>
      <c r="B289" s="46" t="s">
        <v>297</v>
      </c>
      <c r="C289" s="46" t="s">
        <v>262</v>
      </c>
      <c r="D289" s="44">
        <v>2007</v>
      </c>
      <c r="E289" s="104"/>
      <c r="F289" s="104"/>
      <c r="G289" s="104"/>
      <c r="H289" s="104">
        <v>27</v>
      </c>
      <c r="I289" s="104">
        <v>25</v>
      </c>
      <c r="J289" s="107"/>
      <c r="K289" s="105"/>
      <c r="L289" s="104">
        <f>COUNTIF(E289:K289,"&gt;=1")</f>
        <v>2</v>
      </c>
      <c r="M289" s="104">
        <f>IF(L289&gt;=5,MIN(E289:K289),"0")+IF(L289&gt;=6,SMALL(E289:K289,2),"0")+IF(L289&gt;=7,SMALL(E289:K289,3),"0")</f>
        <v>0</v>
      </c>
      <c r="N289" s="104">
        <f>SUM(E289:K289)-M289</f>
        <v>52</v>
      </c>
      <c r="O289" s="104"/>
      <c r="P289" s="103">
        <f>N289+O289</f>
        <v>52</v>
      </c>
    </row>
    <row r="290" spans="1:16">
      <c r="A290" s="36"/>
      <c r="B290" s="46" t="s">
        <v>211</v>
      </c>
      <c r="C290" s="46" t="s">
        <v>210</v>
      </c>
      <c r="D290" s="36">
        <v>2006</v>
      </c>
      <c r="E290" s="104"/>
      <c r="F290" s="104"/>
      <c r="G290" s="104">
        <v>27</v>
      </c>
      <c r="H290" s="104">
        <v>23</v>
      </c>
      <c r="I290" s="104"/>
      <c r="J290" s="107"/>
      <c r="K290" s="105"/>
      <c r="L290" s="104">
        <f t="shared" ref="L290" si="270">COUNTIF(E290:K290,"&gt;=1")</f>
        <v>2</v>
      </c>
      <c r="M290" s="104">
        <f t="shared" ref="M290" si="271">IF(L290&gt;=5,MIN(E290:K290),"0")+IF(L290&gt;=6,SMALL(E290:K290,2),"0")+IF(L290&gt;=7,SMALL(E290:K290,3),"0")</f>
        <v>0</v>
      </c>
      <c r="N290" s="104">
        <f t="shared" ref="N290" si="272">SUM(E290:K290)-M290</f>
        <v>50</v>
      </c>
      <c r="O290" s="104"/>
      <c r="P290" s="103">
        <f t="shared" ref="P290" si="273">N290+O290</f>
        <v>50</v>
      </c>
    </row>
    <row r="291" spans="1:16">
      <c r="A291" s="36"/>
      <c r="B291" s="71" t="s">
        <v>300</v>
      </c>
      <c r="C291" s="46" t="s">
        <v>36</v>
      </c>
      <c r="D291" s="44">
        <v>2006</v>
      </c>
      <c r="E291" s="104"/>
      <c r="F291" s="104"/>
      <c r="G291" s="104"/>
      <c r="H291" s="104">
        <v>18</v>
      </c>
      <c r="I291" s="104"/>
      <c r="J291" s="107">
        <v>27</v>
      </c>
      <c r="K291" s="105"/>
      <c r="L291" s="104">
        <f>COUNTIF(E291:K291,"&gt;=1")</f>
        <v>2</v>
      </c>
      <c r="M291" s="104">
        <f>IF(L291&gt;=5,MIN(E291:K291),"0")+IF(L291&gt;=6,SMALL(E291:K291,2),"0")+IF(L291&gt;=7,SMALL(E291:K291,3),"0")</f>
        <v>0</v>
      </c>
      <c r="N291" s="104">
        <f>SUM(E291:K291)-M291</f>
        <v>45</v>
      </c>
      <c r="O291" s="104"/>
      <c r="P291" s="103">
        <f>N291+O291</f>
        <v>45</v>
      </c>
    </row>
    <row r="292" spans="1:16">
      <c r="A292" s="36"/>
      <c r="B292" s="4" t="s">
        <v>158</v>
      </c>
      <c r="C292" s="4" t="s">
        <v>105</v>
      </c>
      <c r="D292" s="36">
        <v>2006</v>
      </c>
      <c r="E292" s="104"/>
      <c r="F292" s="104">
        <v>27</v>
      </c>
      <c r="G292" s="104"/>
      <c r="H292" s="104">
        <v>16</v>
      </c>
      <c r="I292" s="104"/>
      <c r="J292" s="107"/>
      <c r="K292" s="105"/>
      <c r="L292" s="104">
        <f>COUNTIF(E292:K292,"&gt;=1")</f>
        <v>2</v>
      </c>
      <c r="M292" s="104">
        <f>IF(L292&gt;=5,MIN(E292:K292),"0")+IF(L292&gt;=6,SMALL(E292:K292,2),"0")+IF(L292&gt;=7,SMALL(E292:K292,3),"0")</f>
        <v>0</v>
      </c>
      <c r="N292" s="104">
        <f>SUM(E292:K292)-M292</f>
        <v>43</v>
      </c>
      <c r="O292" s="104"/>
      <c r="P292" s="103">
        <f>N292+O292</f>
        <v>43</v>
      </c>
    </row>
    <row r="293" spans="1:16" ht="15" customHeight="1">
      <c r="A293" s="36"/>
      <c r="B293" s="46" t="s">
        <v>215</v>
      </c>
      <c r="C293" s="46" t="s">
        <v>36</v>
      </c>
      <c r="D293" s="44">
        <v>2006</v>
      </c>
      <c r="E293" s="104"/>
      <c r="F293" s="104"/>
      <c r="G293" s="104">
        <v>17</v>
      </c>
      <c r="H293" s="104"/>
      <c r="I293" s="104"/>
      <c r="J293" s="107">
        <v>17</v>
      </c>
      <c r="K293" s="105"/>
      <c r="L293" s="104">
        <f>COUNTIF(E293:K293,"&gt;=1")</f>
        <v>2</v>
      </c>
      <c r="M293" s="104">
        <f>IF(L293&gt;=5,MIN(E293:K293),"0")+IF(L293&gt;=6,SMALL(E293:K293,2),"0")+IF(L293&gt;=7,SMALL(E293:K293,3),"0")</f>
        <v>0</v>
      </c>
      <c r="N293" s="104">
        <f>SUM(E293:K293)-M293</f>
        <v>34</v>
      </c>
      <c r="O293" s="104"/>
      <c r="P293" s="103">
        <f>N293+O293</f>
        <v>34</v>
      </c>
    </row>
    <row r="294" spans="1:16">
      <c r="A294" s="36"/>
      <c r="B294" s="46" t="s">
        <v>364</v>
      </c>
      <c r="C294" s="97" t="s">
        <v>85</v>
      </c>
      <c r="D294" s="44">
        <v>2007</v>
      </c>
      <c r="E294" s="104"/>
      <c r="F294" s="104"/>
      <c r="G294" s="104"/>
      <c r="H294" s="104"/>
      <c r="I294" s="104">
        <v>15</v>
      </c>
      <c r="J294" s="107"/>
      <c r="K294" s="105">
        <v>19</v>
      </c>
      <c r="L294" s="104">
        <f t="shared" ref="L294" si="274">COUNTIF(E294:K294,"&gt;=1")</f>
        <v>2</v>
      </c>
      <c r="M294" s="104">
        <f t="shared" ref="M294" si="275">IF(L294&gt;=5,MIN(E294:K294),"0")+IF(L294&gt;=6,SMALL(E294:K294,2),"0")+IF(L294&gt;=7,SMALL(E294:K294,3),"0")</f>
        <v>0</v>
      </c>
      <c r="N294" s="104">
        <f t="shared" ref="N294" si="276">SUM(E294:K294)-M294</f>
        <v>34</v>
      </c>
      <c r="O294" s="104"/>
      <c r="P294" s="103">
        <f t="shared" ref="P294" si="277">N294+O294</f>
        <v>34</v>
      </c>
    </row>
    <row r="295" spans="1:16" ht="15" customHeight="1">
      <c r="A295" s="36"/>
      <c r="B295" s="4" t="s">
        <v>159</v>
      </c>
      <c r="C295" s="50" t="s">
        <v>100</v>
      </c>
      <c r="D295" s="36">
        <v>2006</v>
      </c>
      <c r="E295" s="104"/>
      <c r="F295" s="104">
        <v>21</v>
      </c>
      <c r="G295" s="104"/>
      <c r="H295" s="104">
        <v>9</v>
      </c>
      <c r="I295" s="104"/>
      <c r="J295" s="107"/>
      <c r="K295" s="105"/>
      <c r="L295" s="104">
        <f>COUNTIF(E295:K295,"&gt;=1")</f>
        <v>2</v>
      </c>
      <c r="M295" s="104">
        <f>IF(L295&gt;=5,MIN(E295:K295),"0")+IF(L295&gt;=6,SMALL(E295:K295,2),"0")+IF(L295&gt;=7,SMALL(E295:K295,3),"0")</f>
        <v>0</v>
      </c>
      <c r="N295" s="104">
        <f>SUM(E295:K295)-M295</f>
        <v>30</v>
      </c>
      <c r="O295" s="104"/>
      <c r="P295" s="103">
        <f>N295+O295</f>
        <v>30</v>
      </c>
    </row>
    <row r="296" spans="1:16">
      <c r="A296" s="36"/>
      <c r="B296" s="57" t="s">
        <v>418</v>
      </c>
      <c r="C296" s="52" t="s">
        <v>49</v>
      </c>
      <c r="D296" s="53">
        <v>2006</v>
      </c>
      <c r="E296" s="104"/>
      <c r="F296" s="104"/>
      <c r="G296" s="104"/>
      <c r="H296" s="104"/>
      <c r="I296" s="104"/>
      <c r="J296" s="104"/>
      <c r="K296" s="105">
        <v>27</v>
      </c>
      <c r="L296" s="104">
        <f>COUNTIF(E296:K296,"&gt;=1")</f>
        <v>1</v>
      </c>
      <c r="M296" s="104">
        <f>IF(L296&gt;=5,MIN(E296:K296),"0")+IF(L296&gt;=6,SMALL(E296:K296,2),"0")+IF(L296&gt;=7,SMALL(E296:K296,3),"0")</f>
        <v>0</v>
      </c>
      <c r="N296" s="104">
        <f>SUM(E296:K296)-M296</f>
        <v>27</v>
      </c>
      <c r="O296" s="104"/>
      <c r="P296" s="103">
        <f>N296+O296</f>
        <v>27</v>
      </c>
    </row>
    <row r="297" spans="1:16" ht="15" customHeight="1">
      <c r="A297" s="36"/>
      <c r="B297" s="46" t="s">
        <v>307</v>
      </c>
      <c r="C297" s="46" t="s">
        <v>36</v>
      </c>
      <c r="D297" s="44">
        <v>2006</v>
      </c>
      <c r="E297" s="104"/>
      <c r="F297" s="104"/>
      <c r="G297" s="104"/>
      <c r="H297" s="104">
        <v>6</v>
      </c>
      <c r="I297" s="104"/>
      <c r="J297" s="107">
        <v>19</v>
      </c>
      <c r="K297" s="105"/>
      <c r="L297" s="104">
        <f t="shared" ref="L297:L301" si="278">COUNTIF(E297:K297,"&gt;=1")</f>
        <v>2</v>
      </c>
      <c r="M297" s="104">
        <f t="shared" ref="M297:M301" si="279">IF(L297&gt;=5,MIN(E297:K297),"0")+IF(L297&gt;=6,SMALL(E297:K297,2),"0")+IF(L297&gt;=7,SMALL(E297:K297,3),"0")</f>
        <v>0</v>
      </c>
      <c r="N297" s="104">
        <f t="shared" ref="N297:N301" si="280">SUM(E297:K297)-M297</f>
        <v>25</v>
      </c>
      <c r="O297" s="104"/>
      <c r="P297" s="103">
        <f t="shared" ref="P297:P301" si="281">N297+O297</f>
        <v>25</v>
      </c>
    </row>
    <row r="298" spans="1:16" ht="15" customHeight="1">
      <c r="A298" s="36"/>
      <c r="B298" s="46" t="s">
        <v>360</v>
      </c>
      <c r="C298" s="46" t="s">
        <v>233</v>
      </c>
      <c r="D298" s="44">
        <v>2007</v>
      </c>
      <c r="E298" s="104"/>
      <c r="F298" s="104"/>
      <c r="G298" s="104"/>
      <c r="H298" s="104"/>
      <c r="I298" s="104">
        <v>23</v>
      </c>
      <c r="J298" s="107"/>
      <c r="K298" s="105"/>
      <c r="L298" s="104">
        <f t="shared" si="278"/>
        <v>1</v>
      </c>
      <c r="M298" s="104">
        <f t="shared" si="279"/>
        <v>0</v>
      </c>
      <c r="N298" s="104">
        <f t="shared" si="280"/>
        <v>23</v>
      </c>
      <c r="O298" s="104"/>
      <c r="P298" s="103">
        <f t="shared" si="281"/>
        <v>23</v>
      </c>
    </row>
    <row r="299" spans="1:16">
      <c r="A299" s="36"/>
      <c r="B299" s="4" t="s">
        <v>160</v>
      </c>
      <c r="C299" s="50" t="s">
        <v>107</v>
      </c>
      <c r="D299" s="36">
        <v>2006</v>
      </c>
      <c r="E299" s="104"/>
      <c r="F299" s="104">
        <v>20</v>
      </c>
      <c r="G299" s="104"/>
      <c r="H299" s="104">
        <v>1</v>
      </c>
      <c r="I299" s="104"/>
      <c r="J299" s="107"/>
      <c r="K299" s="105"/>
      <c r="L299" s="104">
        <f t="shared" si="278"/>
        <v>2</v>
      </c>
      <c r="M299" s="104">
        <f t="shared" si="279"/>
        <v>0</v>
      </c>
      <c r="N299" s="104">
        <f t="shared" si="280"/>
        <v>21</v>
      </c>
      <c r="O299" s="104"/>
      <c r="P299" s="103">
        <f t="shared" si="281"/>
        <v>21</v>
      </c>
    </row>
    <row r="300" spans="1:16">
      <c r="A300" s="36"/>
      <c r="B300" s="46" t="s">
        <v>213</v>
      </c>
      <c r="C300" s="46" t="s">
        <v>36</v>
      </c>
      <c r="D300" s="44">
        <v>2006</v>
      </c>
      <c r="E300" s="104"/>
      <c r="F300" s="104"/>
      <c r="G300" s="104">
        <v>20</v>
      </c>
      <c r="H300" s="104"/>
      <c r="I300" s="104"/>
      <c r="J300" s="107"/>
      <c r="K300" s="105"/>
      <c r="L300" s="104">
        <f t="shared" si="278"/>
        <v>1</v>
      </c>
      <c r="M300" s="104">
        <f t="shared" si="279"/>
        <v>0</v>
      </c>
      <c r="N300" s="104">
        <f t="shared" si="280"/>
        <v>20</v>
      </c>
      <c r="O300" s="104"/>
      <c r="P300" s="103">
        <f t="shared" si="281"/>
        <v>20</v>
      </c>
    </row>
    <row r="301" spans="1:16">
      <c r="A301" s="36"/>
      <c r="B301" s="71" t="s">
        <v>298</v>
      </c>
      <c r="C301" s="46" t="s">
        <v>233</v>
      </c>
      <c r="D301" s="44">
        <v>2006</v>
      </c>
      <c r="E301" s="104"/>
      <c r="F301" s="104"/>
      <c r="G301" s="104"/>
      <c r="H301" s="104">
        <v>20</v>
      </c>
      <c r="I301" s="104"/>
      <c r="J301" s="107"/>
      <c r="K301" s="105"/>
      <c r="L301" s="104">
        <f t="shared" si="278"/>
        <v>1</v>
      </c>
      <c r="M301" s="104">
        <f t="shared" si="279"/>
        <v>0</v>
      </c>
      <c r="N301" s="104">
        <f t="shared" si="280"/>
        <v>20</v>
      </c>
      <c r="O301" s="104"/>
      <c r="P301" s="103">
        <f t="shared" si="281"/>
        <v>20</v>
      </c>
    </row>
    <row r="302" spans="1:16">
      <c r="A302" s="36"/>
      <c r="B302" s="97" t="s">
        <v>402</v>
      </c>
      <c r="C302" s="97" t="s">
        <v>36</v>
      </c>
      <c r="D302" s="99">
        <v>2007</v>
      </c>
      <c r="E302" s="104"/>
      <c r="F302" s="104"/>
      <c r="G302" s="104"/>
      <c r="H302" s="104"/>
      <c r="I302" s="104"/>
      <c r="J302" s="107">
        <v>20</v>
      </c>
      <c r="K302" s="105"/>
      <c r="L302" s="104">
        <f t="shared" ref="L302" si="282">COUNTIF(E302:K302,"&gt;=1")</f>
        <v>1</v>
      </c>
      <c r="M302" s="104">
        <f t="shared" ref="M302" si="283">IF(L302&gt;=5,MIN(E302:K302),"0")+IF(L302&gt;=6,SMALL(E302:K302,2),"0")+IF(L302&gt;=7,SMALL(E302:K302,3),"0")</f>
        <v>0</v>
      </c>
      <c r="N302" s="104">
        <f t="shared" ref="N302" si="284">SUM(E302:K302)-M302</f>
        <v>20</v>
      </c>
      <c r="O302" s="104"/>
      <c r="P302" s="103">
        <f t="shared" ref="P302" si="285">N302+O302</f>
        <v>20</v>
      </c>
    </row>
    <row r="303" spans="1:16">
      <c r="A303" s="36"/>
      <c r="B303" s="100" t="s">
        <v>161</v>
      </c>
      <c r="C303" s="48" t="s">
        <v>162</v>
      </c>
      <c r="D303" s="36">
        <v>2007</v>
      </c>
      <c r="E303" s="104"/>
      <c r="F303" s="104">
        <v>19</v>
      </c>
      <c r="G303" s="104"/>
      <c r="H303" s="104"/>
      <c r="I303" s="104"/>
      <c r="J303" s="107"/>
      <c r="K303" s="105"/>
      <c r="L303" s="104">
        <f>COUNTIF(E303:K303,"&gt;=1")</f>
        <v>1</v>
      </c>
      <c r="M303" s="104">
        <f>IF(L303&gt;=5,MIN(E303:K303),"0")+IF(L303&gt;=6,SMALL(E303:K303,2),"0")+IF(L303&gt;=7,SMALL(E303:K303,3),"0")</f>
        <v>0</v>
      </c>
      <c r="N303" s="104">
        <f>SUM(E303:K303)-M303</f>
        <v>19</v>
      </c>
      <c r="O303" s="104"/>
      <c r="P303" s="103">
        <f>N303+O303</f>
        <v>19</v>
      </c>
    </row>
    <row r="304" spans="1:16">
      <c r="A304" s="36"/>
      <c r="B304" s="46" t="s">
        <v>214</v>
      </c>
      <c r="C304" s="46" t="s">
        <v>210</v>
      </c>
      <c r="D304" s="44">
        <v>2007</v>
      </c>
      <c r="E304" s="104"/>
      <c r="F304" s="104"/>
      <c r="G304" s="104">
        <v>19</v>
      </c>
      <c r="H304" s="104"/>
      <c r="I304" s="104"/>
      <c r="J304" s="107"/>
      <c r="K304" s="105"/>
      <c r="L304" s="104">
        <f>COUNTIF(E304:K304,"&gt;=1")</f>
        <v>1</v>
      </c>
      <c r="M304" s="104">
        <f>IF(L304&gt;=5,MIN(E304:K304),"0")+IF(L304&gt;=6,SMALL(E304:K304,2),"0")+IF(L304&gt;=7,SMALL(E304:K304,3),"0")</f>
        <v>0</v>
      </c>
      <c r="N304" s="104">
        <f>SUM(E304:K304)-M304</f>
        <v>19</v>
      </c>
      <c r="O304" s="104"/>
      <c r="P304" s="103">
        <f>N304+O304</f>
        <v>19</v>
      </c>
    </row>
    <row r="305" spans="1:16">
      <c r="A305" s="36"/>
      <c r="B305" s="46" t="s">
        <v>299</v>
      </c>
      <c r="C305" s="46" t="s">
        <v>233</v>
      </c>
      <c r="D305" s="44">
        <v>2006</v>
      </c>
      <c r="E305" s="104"/>
      <c r="F305" s="104"/>
      <c r="G305" s="104"/>
      <c r="H305" s="104">
        <v>19</v>
      </c>
      <c r="I305" s="104"/>
      <c r="J305" s="107"/>
      <c r="K305" s="105"/>
      <c r="L305" s="104">
        <f>COUNTIF(E305:K305,"&gt;=1")</f>
        <v>1</v>
      </c>
      <c r="M305" s="104">
        <f>IF(L305&gt;=5,MIN(E305:K305),"0")+IF(L305&gt;=6,SMALL(E305:K305,2),"0")+IF(L305&gt;=7,SMALL(E305:K305,3),"0")</f>
        <v>0</v>
      </c>
      <c r="N305" s="104">
        <f>SUM(E305:K305)-M305</f>
        <v>19</v>
      </c>
      <c r="O305" s="104"/>
      <c r="P305" s="103">
        <f>N305+O305</f>
        <v>19</v>
      </c>
    </row>
    <row r="306" spans="1:16">
      <c r="A306" s="36"/>
      <c r="B306" s="46" t="s">
        <v>361</v>
      </c>
      <c r="C306" s="46" t="s">
        <v>165</v>
      </c>
      <c r="D306" s="44">
        <v>2007</v>
      </c>
      <c r="E306" s="104"/>
      <c r="F306" s="104"/>
      <c r="G306" s="104"/>
      <c r="H306" s="104"/>
      <c r="I306" s="104">
        <v>19</v>
      </c>
      <c r="J306" s="107"/>
      <c r="K306" s="105"/>
      <c r="L306" s="104">
        <f t="shared" ref="L306" si="286">COUNTIF(E306:K306,"&gt;=1")</f>
        <v>1</v>
      </c>
      <c r="M306" s="104">
        <f t="shared" ref="M306" si="287">IF(L306&gt;=5,MIN(E306:K306),"0")+IF(L306&gt;=6,SMALL(E306:K306,2),"0")+IF(L306&gt;=7,SMALL(E306:K306,3),"0")</f>
        <v>0</v>
      </c>
      <c r="N306" s="104">
        <f t="shared" ref="N306" si="288">SUM(E306:K306)-M306</f>
        <v>19</v>
      </c>
      <c r="O306" s="104"/>
      <c r="P306" s="103">
        <f t="shared" ref="P306" si="289">N306+O306</f>
        <v>19</v>
      </c>
    </row>
    <row r="307" spans="1:16">
      <c r="A307" s="36"/>
      <c r="B307" s="4" t="s">
        <v>163</v>
      </c>
      <c r="C307" s="4" t="s">
        <v>105</v>
      </c>
      <c r="D307" s="36">
        <v>2006</v>
      </c>
      <c r="E307" s="104"/>
      <c r="F307" s="104">
        <v>18</v>
      </c>
      <c r="G307" s="104"/>
      <c r="H307" s="104"/>
      <c r="I307" s="104"/>
      <c r="J307" s="107"/>
      <c r="K307" s="105"/>
      <c r="L307" s="104">
        <f>COUNTIF(E307:K307,"&gt;=1")</f>
        <v>1</v>
      </c>
      <c r="M307" s="104">
        <f>IF(L307&gt;=5,MIN(E307:K307),"0")+IF(L307&gt;=6,SMALL(E307:K307,2),"0")+IF(L307&gt;=7,SMALL(E307:K307,3),"0")</f>
        <v>0</v>
      </c>
      <c r="N307" s="104">
        <f>SUM(E307:K307)-M307</f>
        <v>18</v>
      </c>
      <c r="O307" s="104"/>
      <c r="P307" s="103">
        <f>N307+O307</f>
        <v>18</v>
      </c>
    </row>
    <row r="308" spans="1:16">
      <c r="A308" s="36"/>
      <c r="B308" s="46" t="s">
        <v>362</v>
      </c>
      <c r="C308" s="97" t="s">
        <v>59</v>
      </c>
      <c r="D308" s="44">
        <v>2007</v>
      </c>
      <c r="E308" s="104"/>
      <c r="F308" s="104"/>
      <c r="G308" s="104"/>
      <c r="H308" s="104"/>
      <c r="I308" s="104">
        <v>18</v>
      </c>
      <c r="J308" s="107"/>
      <c r="K308" s="105"/>
      <c r="L308" s="104">
        <f>COUNTIF(E308:K308,"&gt;=1")</f>
        <v>1</v>
      </c>
      <c r="M308" s="104">
        <f>IF(L308&gt;=5,MIN(E308:K308),"0")+IF(L308&gt;=6,SMALL(E308:K308,2),"0")+IF(L308&gt;=7,SMALL(E308:K308,3),"0")</f>
        <v>0</v>
      </c>
      <c r="N308" s="104">
        <f>SUM(E308:K308)-M308</f>
        <v>18</v>
      </c>
      <c r="O308" s="104"/>
      <c r="P308" s="103">
        <f>N308+O308</f>
        <v>18</v>
      </c>
    </row>
    <row r="309" spans="1:16">
      <c r="A309" s="36"/>
      <c r="B309" s="46" t="s">
        <v>363</v>
      </c>
      <c r="C309" s="46" t="s">
        <v>165</v>
      </c>
      <c r="D309" s="44">
        <v>2007</v>
      </c>
      <c r="E309" s="104"/>
      <c r="F309" s="104"/>
      <c r="G309" s="104"/>
      <c r="H309" s="104"/>
      <c r="I309" s="104">
        <v>17</v>
      </c>
      <c r="J309" s="107"/>
      <c r="K309" s="105"/>
      <c r="L309" s="104">
        <f>COUNTIF(E309:K309,"&gt;=1")</f>
        <v>1</v>
      </c>
      <c r="M309" s="104">
        <f>IF(L309&gt;=5,MIN(E309:K309),"0")+IF(L309&gt;=6,SMALL(E309:K309,2),"0")+IF(L309&gt;=7,SMALL(E309:K309,3),"0")</f>
        <v>0</v>
      </c>
      <c r="N309" s="104">
        <f>SUM(E309:K309)-M309</f>
        <v>17</v>
      </c>
      <c r="O309" s="104"/>
      <c r="P309" s="103">
        <f>N309+O309</f>
        <v>17</v>
      </c>
    </row>
    <row r="310" spans="1:16">
      <c r="A310" s="36"/>
      <c r="B310" s="71" t="s">
        <v>301</v>
      </c>
      <c r="C310" s="46" t="s">
        <v>229</v>
      </c>
      <c r="D310" s="44">
        <v>2007</v>
      </c>
      <c r="E310" s="104"/>
      <c r="F310" s="104"/>
      <c r="G310" s="104"/>
      <c r="H310" s="104">
        <v>15</v>
      </c>
      <c r="I310" s="104"/>
      <c r="J310" s="107"/>
      <c r="K310" s="105"/>
      <c r="L310" s="104">
        <f t="shared" ref="L310" si="290">COUNTIF(E310:K310,"&gt;=1")</f>
        <v>1</v>
      </c>
      <c r="M310" s="104">
        <f t="shared" ref="M310" si="291">IF(L310&gt;=5,MIN(E310:K310),"0")+IF(L310&gt;=6,SMALL(E310:K310,2),"0")+IF(L310&gt;=7,SMALL(E310:K310,3),"0")</f>
        <v>0</v>
      </c>
      <c r="N310" s="104">
        <f t="shared" ref="N310" si="292">SUM(E310:K310)-M310</f>
        <v>15</v>
      </c>
      <c r="O310" s="104"/>
      <c r="P310" s="103">
        <f t="shared" ref="P310" si="293">N310+O310</f>
        <v>15</v>
      </c>
    </row>
    <row r="311" spans="1:16">
      <c r="A311" s="36"/>
      <c r="B311" s="46" t="s">
        <v>365</v>
      </c>
      <c r="C311" s="46" t="s">
        <v>347</v>
      </c>
      <c r="D311" s="44">
        <v>2007</v>
      </c>
      <c r="E311" s="104"/>
      <c r="F311" s="104"/>
      <c r="G311" s="104"/>
      <c r="H311" s="104"/>
      <c r="I311" s="104">
        <v>14</v>
      </c>
      <c r="J311" s="107"/>
      <c r="K311" s="105"/>
      <c r="L311" s="104">
        <f t="shared" ref="L311:L316" si="294">COUNTIF(E311:K311,"&gt;=1")</f>
        <v>1</v>
      </c>
      <c r="M311" s="104">
        <f t="shared" ref="M311:M316" si="295">IF(L311&gt;=5,MIN(E311:K311),"0")+IF(L311&gt;=6,SMALL(E311:K311,2),"0")+IF(L311&gt;=7,SMALL(E311:K311,3),"0")</f>
        <v>0</v>
      </c>
      <c r="N311" s="104">
        <f t="shared" ref="N311:N316" si="296">SUM(E311:K311)-M311</f>
        <v>14</v>
      </c>
      <c r="O311" s="104"/>
      <c r="P311" s="103">
        <f t="shared" ref="P311:P316" si="297">N311+O311</f>
        <v>14</v>
      </c>
    </row>
    <row r="312" spans="1:16">
      <c r="A312" s="36"/>
      <c r="B312" s="71" t="s">
        <v>302</v>
      </c>
      <c r="C312" s="46" t="s">
        <v>229</v>
      </c>
      <c r="D312" s="44">
        <v>2007</v>
      </c>
      <c r="E312" s="104"/>
      <c r="F312" s="104"/>
      <c r="G312" s="104"/>
      <c r="H312" s="104">
        <v>13</v>
      </c>
      <c r="I312" s="104"/>
      <c r="J312" s="107"/>
      <c r="K312" s="105"/>
      <c r="L312" s="104">
        <f t="shared" si="294"/>
        <v>1</v>
      </c>
      <c r="M312" s="104">
        <f t="shared" si="295"/>
        <v>0</v>
      </c>
      <c r="N312" s="104">
        <f t="shared" si="296"/>
        <v>13</v>
      </c>
      <c r="O312" s="104"/>
      <c r="P312" s="103">
        <f t="shared" si="297"/>
        <v>13</v>
      </c>
    </row>
    <row r="313" spans="1:16">
      <c r="A313" s="36"/>
      <c r="B313" s="71" t="s">
        <v>303</v>
      </c>
      <c r="C313" s="46" t="s">
        <v>49</v>
      </c>
      <c r="D313" s="44">
        <v>2006</v>
      </c>
      <c r="E313" s="104"/>
      <c r="F313" s="104"/>
      <c r="G313" s="104"/>
      <c r="H313" s="104">
        <v>12</v>
      </c>
      <c r="I313" s="104"/>
      <c r="J313" s="107"/>
      <c r="K313" s="105"/>
      <c r="L313" s="104">
        <f t="shared" si="294"/>
        <v>1</v>
      </c>
      <c r="M313" s="104">
        <f t="shared" si="295"/>
        <v>0</v>
      </c>
      <c r="N313" s="104">
        <f t="shared" si="296"/>
        <v>12</v>
      </c>
      <c r="O313" s="104"/>
      <c r="P313" s="103">
        <f t="shared" si="297"/>
        <v>12</v>
      </c>
    </row>
    <row r="314" spans="1:16">
      <c r="A314" s="36"/>
      <c r="B314" s="71" t="s">
        <v>304</v>
      </c>
      <c r="C314" s="46" t="s">
        <v>229</v>
      </c>
      <c r="D314" s="44">
        <v>2006</v>
      </c>
      <c r="E314" s="104"/>
      <c r="F314" s="104"/>
      <c r="G314" s="104"/>
      <c r="H314" s="104">
        <v>10</v>
      </c>
      <c r="I314" s="104"/>
      <c r="J314" s="107"/>
      <c r="K314" s="105"/>
      <c r="L314" s="104">
        <f t="shared" si="294"/>
        <v>1</v>
      </c>
      <c r="M314" s="104">
        <f t="shared" si="295"/>
        <v>0</v>
      </c>
      <c r="N314" s="104">
        <f t="shared" si="296"/>
        <v>10</v>
      </c>
      <c r="O314" s="104"/>
      <c r="P314" s="103">
        <f t="shared" si="297"/>
        <v>10</v>
      </c>
    </row>
    <row r="315" spans="1:16">
      <c r="A315" s="36"/>
      <c r="B315" s="71" t="s">
        <v>305</v>
      </c>
      <c r="C315" s="46" t="s">
        <v>229</v>
      </c>
      <c r="D315" s="44">
        <v>2007</v>
      </c>
      <c r="E315" s="104"/>
      <c r="F315" s="104"/>
      <c r="G315" s="104"/>
      <c r="H315" s="104">
        <v>8</v>
      </c>
      <c r="I315" s="104"/>
      <c r="J315" s="107"/>
      <c r="K315" s="105"/>
      <c r="L315" s="104">
        <f t="shared" si="294"/>
        <v>1</v>
      </c>
      <c r="M315" s="104">
        <f t="shared" si="295"/>
        <v>0</v>
      </c>
      <c r="N315" s="104">
        <f t="shared" si="296"/>
        <v>8</v>
      </c>
      <c r="O315" s="104"/>
      <c r="P315" s="103">
        <f t="shared" si="297"/>
        <v>8</v>
      </c>
    </row>
    <row r="316" spans="1:16">
      <c r="A316" s="36"/>
      <c r="B316" s="71" t="s">
        <v>306</v>
      </c>
      <c r="C316" s="73" t="s">
        <v>225</v>
      </c>
      <c r="D316" s="44">
        <v>2006</v>
      </c>
      <c r="E316" s="104"/>
      <c r="F316" s="104"/>
      <c r="G316" s="104"/>
      <c r="H316" s="104">
        <v>7</v>
      </c>
      <c r="I316" s="104"/>
      <c r="J316" s="107"/>
      <c r="K316" s="105"/>
      <c r="L316" s="104">
        <f t="shared" si="294"/>
        <v>1</v>
      </c>
      <c r="M316" s="104">
        <f t="shared" si="295"/>
        <v>0</v>
      </c>
      <c r="N316" s="104">
        <f t="shared" si="296"/>
        <v>7</v>
      </c>
      <c r="O316" s="104"/>
      <c r="P316" s="103">
        <f t="shared" si="297"/>
        <v>7</v>
      </c>
    </row>
    <row r="317" spans="1:16">
      <c r="A317" s="36"/>
      <c r="B317" s="71" t="s">
        <v>308</v>
      </c>
      <c r="C317" s="46" t="s">
        <v>229</v>
      </c>
      <c r="D317" s="44">
        <v>2007</v>
      </c>
      <c r="E317" s="104"/>
      <c r="F317" s="104"/>
      <c r="G317" s="104"/>
      <c r="H317" s="104">
        <v>5</v>
      </c>
      <c r="I317" s="104"/>
      <c r="J317" s="107"/>
      <c r="K317" s="105"/>
      <c r="L317" s="104">
        <f t="shared" ref="L317:L322" si="298">COUNTIF(E317:K317,"&gt;=1")</f>
        <v>1</v>
      </c>
      <c r="M317" s="104">
        <f t="shared" ref="M317:M322" si="299">IF(L317&gt;=5,MIN(E317:K317),"0")+IF(L317&gt;=6,SMALL(E317:K317,2),"0")+IF(L317&gt;=7,SMALL(E317:K317,3),"0")</f>
        <v>0</v>
      </c>
      <c r="N317" s="104">
        <f t="shared" ref="N317:N322" si="300">SUM(E317:K317)-M317</f>
        <v>5</v>
      </c>
      <c r="O317" s="104"/>
      <c r="P317" s="103">
        <f t="shared" ref="P317:P322" si="301">N317+O317</f>
        <v>5</v>
      </c>
    </row>
    <row r="318" spans="1:16">
      <c r="A318" s="36"/>
      <c r="B318" s="71" t="s">
        <v>309</v>
      </c>
      <c r="C318" s="46" t="s">
        <v>229</v>
      </c>
      <c r="D318" s="44">
        <v>2007</v>
      </c>
      <c r="E318" s="104"/>
      <c r="F318" s="104"/>
      <c r="G318" s="104"/>
      <c r="H318" s="104">
        <v>4</v>
      </c>
      <c r="I318" s="104"/>
      <c r="J318" s="107"/>
      <c r="K318" s="105"/>
      <c r="L318" s="104">
        <f t="shared" si="298"/>
        <v>1</v>
      </c>
      <c r="M318" s="104">
        <f t="shared" si="299"/>
        <v>0</v>
      </c>
      <c r="N318" s="104">
        <f t="shared" si="300"/>
        <v>4</v>
      </c>
      <c r="O318" s="104"/>
      <c r="P318" s="103">
        <f t="shared" si="301"/>
        <v>4</v>
      </c>
    </row>
    <row r="319" spans="1:16">
      <c r="A319" s="36"/>
      <c r="B319" s="71" t="s">
        <v>310</v>
      </c>
      <c r="C319" s="46" t="s">
        <v>229</v>
      </c>
      <c r="D319" s="44">
        <v>2006</v>
      </c>
      <c r="E319" s="104"/>
      <c r="F319" s="104"/>
      <c r="G319" s="104"/>
      <c r="H319" s="104">
        <v>3</v>
      </c>
      <c r="I319" s="104"/>
      <c r="J319" s="107"/>
      <c r="K319" s="105"/>
      <c r="L319" s="104">
        <f t="shared" si="298"/>
        <v>1</v>
      </c>
      <c r="M319" s="104">
        <f t="shared" si="299"/>
        <v>0</v>
      </c>
      <c r="N319" s="104">
        <f t="shared" si="300"/>
        <v>3</v>
      </c>
      <c r="O319" s="104"/>
      <c r="P319" s="103">
        <f t="shared" si="301"/>
        <v>3</v>
      </c>
    </row>
    <row r="320" spans="1:16">
      <c r="A320" s="36"/>
      <c r="B320" s="71" t="s">
        <v>311</v>
      </c>
      <c r="C320" s="73" t="s">
        <v>225</v>
      </c>
      <c r="D320" s="44">
        <v>2006</v>
      </c>
      <c r="E320" s="104"/>
      <c r="F320" s="104"/>
      <c r="G320" s="104"/>
      <c r="H320" s="104">
        <v>2</v>
      </c>
      <c r="I320" s="104"/>
      <c r="J320" s="107"/>
      <c r="K320" s="105"/>
      <c r="L320" s="104">
        <f t="shared" si="298"/>
        <v>1</v>
      </c>
      <c r="M320" s="104">
        <f t="shared" si="299"/>
        <v>0</v>
      </c>
      <c r="N320" s="104">
        <f t="shared" si="300"/>
        <v>2</v>
      </c>
      <c r="O320" s="104"/>
      <c r="P320" s="103">
        <f t="shared" si="301"/>
        <v>2</v>
      </c>
    </row>
    <row r="321" spans="1:1025">
      <c r="A321" s="36"/>
      <c r="B321" s="4" t="s">
        <v>312</v>
      </c>
      <c r="C321" s="73" t="s">
        <v>225</v>
      </c>
      <c r="D321" s="36">
        <v>2007</v>
      </c>
      <c r="E321" s="104"/>
      <c r="F321" s="104"/>
      <c r="G321" s="104"/>
      <c r="H321" s="104">
        <v>1</v>
      </c>
      <c r="I321" s="104"/>
      <c r="J321" s="107"/>
      <c r="K321" s="105"/>
      <c r="L321" s="104">
        <f t="shared" si="298"/>
        <v>1</v>
      </c>
      <c r="M321" s="104">
        <f t="shared" si="299"/>
        <v>0</v>
      </c>
      <c r="N321" s="104">
        <f t="shared" si="300"/>
        <v>1</v>
      </c>
      <c r="O321" s="104"/>
      <c r="P321" s="103">
        <f t="shared" si="301"/>
        <v>1</v>
      </c>
    </row>
    <row r="322" spans="1:1025">
      <c r="A322" s="36"/>
      <c r="B322" s="46"/>
      <c r="C322" s="46"/>
      <c r="D322" s="44"/>
      <c r="E322" s="12"/>
      <c r="F322" s="12"/>
      <c r="G322" s="12"/>
      <c r="H322" s="12"/>
      <c r="I322" s="12"/>
      <c r="J322" s="12"/>
      <c r="K322" s="12"/>
      <c r="L322" s="12">
        <f t="shared" si="298"/>
        <v>0</v>
      </c>
      <c r="M322" s="12">
        <f t="shared" si="299"/>
        <v>0</v>
      </c>
      <c r="N322" s="12">
        <f t="shared" si="300"/>
        <v>0</v>
      </c>
      <c r="O322" s="12"/>
      <c r="P322" s="2">
        <f t="shared" si="301"/>
        <v>0</v>
      </c>
    </row>
    <row r="323" spans="1:1025">
      <c r="A323" s="36"/>
      <c r="B323" s="46"/>
      <c r="C323" s="46"/>
      <c r="D323" s="44"/>
      <c r="E323" s="12"/>
      <c r="F323" s="12"/>
      <c r="G323" s="12"/>
      <c r="H323" s="12"/>
      <c r="I323" s="12"/>
      <c r="J323" s="12"/>
      <c r="K323" s="12"/>
      <c r="L323" s="12">
        <f t="shared" ref="L323" si="302">COUNTIF(E323:K323,"&gt;=1")</f>
        <v>0</v>
      </c>
      <c r="M323" s="12">
        <f t="shared" ref="M323" si="303">IF(L323&gt;=5,MIN(E323:K323),"0")+IF(L323&gt;=6,SMALL(E323:K323,2),"0")+IF(L323&gt;=7,SMALL(E323:K323,3),"0")</f>
        <v>0</v>
      </c>
      <c r="N323" s="12">
        <f t="shared" ref="N323" si="304">SUM(E323:K323)-M323</f>
        <v>0</v>
      </c>
      <c r="O323" s="12"/>
      <c r="P323" s="2">
        <f t="shared" ref="P323" si="305">N323+O323</f>
        <v>0</v>
      </c>
    </row>
    <row r="324" spans="1:1025">
      <c r="A324" s="36"/>
      <c r="B324" s="46"/>
      <c r="C324" s="46"/>
      <c r="D324" s="44"/>
      <c r="E324" s="12"/>
      <c r="F324" s="12"/>
      <c r="G324" s="12"/>
      <c r="H324" s="12"/>
      <c r="I324" s="12"/>
      <c r="J324" s="12"/>
      <c r="K324" s="12"/>
      <c r="L324" s="12">
        <f t="shared" ref="L324" si="306">COUNTIF(E324:K324,"&gt;=1")</f>
        <v>0</v>
      </c>
      <c r="M324" s="12">
        <f t="shared" ref="M324" si="307">IF(L324&gt;=5,MIN(E324:K324),"0")+IF(L324&gt;=6,SMALL(E324:K324,2),"0")+IF(L324&gt;=7,SMALL(E324:K324,3),"0")</f>
        <v>0</v>
      </c>
      <c r="N324" s="12">
        <f t="shared" ref="N324" si="308">SUM(E324:K324)-M324</f>
        <v>0</v>
      </c>
      <c r="O324" s="12"/>
      <c r="P324" s="2">
        <f t="shared" ref="P324" si="309">N324+O324</f>
        <v>0</v>
      </c>
    </row>
    <row r="325" spans="1:1025">
      <c r="A325" s="38"/>
      <c r="B325" s="11"/>
      <c r="C325" s="11"/>
      <c r="D325" s="38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5"/>
      <c r="P325" s="5"/>
    </row>
    <row r="326" spans="1:1025">
      <c r="A326" s="38"/>
      <c r="B326" s="11"/>
      <c r="C326" s="11"/>
      <c r="D326" s="38"/>
      <c r="E326" s="14"/>
      <c r="F326" s="5"/>
      <c r="G326" s="14"/>
      <c r="H326" s="5"/>
      <c r="I326" s="5"/>
      <c r="J326" s="5"/>
      <c r="K326" s="5"/>
      <c r="L326" s="5"/>
      <c r="M326" s="5"/>
      <c r="N326" s="5"/>
      <c r="O326" s="5"/>
      <c r="P326" s="5"/>
    </row>
    <row r="327" spans="1:1025" ht="18.75" customHeight="1">
      <c r="A327" s="112" t="s">
        <v>29</v>
      </c>
      <c r="B327" s="112"/>
      <c r="C327" s="112"/>
      <c r="D327" s="112"/>
      <c r="E327" s="33"/>
    </row>
    <row r="328" spans="1:1025" ht="60">
      <c r="A328" s="59" t="s">
        <v>1</v>
      </c>
      <c r="B328" s="59" t="s">
        <v>2</v>
      </c>
      <c r="C328" s="59" t="s">
        <v>0</v>
      </c>
      <c r="D328" s="22" t="s">
        <v>17</v>
      </c>
      <c r="E328" s="2" t="s">
        <v>3</v>
      </c>
      <c r="F328" s="2" t="s">
        <v>4</v>
      </c>
      <c r="G328" s="2" t="s">
        <v>5</v>
      </c>
      <c r="H328" s="2" t="s">
        <v>6</v>
      </c>
      <c r="I328" s="2" t="s">
        <v>10</v>
      </c>
      <c r="J328" s="2" t="s">
        <v>32</v>
      </c>
      <c r="K328" s="2" t="s">
        <v>33</v>
      </c>
      <c r="L328" s="25" t="s">
        <v>11</v>
      </c>
      <c r="M328" s="25" t="s">
        <v>12</v>
      </c>
      <c r="N328" s="24" t="s">
        <v>13</v>
      </c>
      <c r="O328" s="22" t="s">
        <v>7</v>
      </c>
      <c r="P328" s="22" t="s">
        <v>8</v>
      </c>
    </row>
    <row r="329" spans="1:1025" ht="15" customHeight="1">
      <c r="A329" s="126">
        <v>1</v>
      </c>
      <c r="B329" s="138" t="s">
        <v>88</v>
      </c>
      <c r="C329" s="122" t="s">
        <v>166</v>
      </c>
      <c r="D329" s="136">
        <v>2007</v>
      </c>
      <c r="E329" s="137">
        <v>30</v>
      </c>
      <c r="F329" s="128">
        <v>25</v>
      </c>
      <c r="G329" s="128">
        <v>25</v>
      </c>
      <c r="H329" s="128">
        <v>19</v>
      </c>
      <c r="I329" s="128">
        <v>27</v>
      </c>
      <c r="J329" s="137">
        <v>20</v>
      </c>
      <c r="K329" s="129">
        <v>30</v>
      </c>
      <c r="L329" s="128">
        <f>COUNTIF(E329:K329,"&gt;=1")</f>
        <v>7</v>
      </c>
      <c r="M329" s="128">
        <f>IF(L329&gt;=5,MIN(E329:K329),"0")+IF(L329&gt;=6,SMALL(E329:K329,2),"0")+IF(L329&gt;=7,SMALL(E329:K329,3),"0")</f>
        <v>64</v>
      </c>
      <c r="N329" s="128">
        <f>SUM(E329:K329)-M329</f>
        <v>112</v>
      </c>
      <c r="O329" s="120">
        <v>30</v>
      </c>
      <c r="P329" s="131">
        <f>N329+O329</f>
        <v>142</v>
      </c>
    </row>
    <row r="330" spans="1:1025" ht="15" customHeight="1">
      <c r="A330" s="126">
        <v>2</v>
      </c>
      <c r="B330" s="135" t="s">
        <v>89</v>
      </c>
      <c r="C330" s="135" t="s">
        <v>36</v>
      </c>
      <c r="D330" s="139">
        <v>2006</v>
      </c>
      <c r="E330" s="137">
        <v>27</v>
      </c>
      <c r="F330" s="128">
        <v>27</v>
      </c>
      <c r="G330" s="128">
        <v>30</v>
      </c>
      <c r="H330" s="128"/>
      <c r="I330" s="128">
        <v>30</v>
      </c>
      <c r="J330" s="137">
        <v>27</v>
      </c>
      <c r="K330" s="129"/>
      <c r="L330" s="128">
        <f t="shared" ref="L330" si="310">COUNTIF(E330:K330,"&gt;=1")</f>
        <v>5</v>
      </c>
      <c r="M330" s="128">
        <f t="shared" ref="M330" si="311">IF(L330&gt;=5,MIN(E330:K330),"0")+IF(L330&gt;=6,SMALL(E330:K330,2),"0")+IF(L330&gt;=7,SMALL(E330:K330,3),"0")</f>
        <v>27</v>
      </c>
      <c r="N330" s="128">
        <f t="shared" ref="N330:N332" si="312">SUM(E330:K330)-M330</f>
        <v>114</v>
      </c>
      <c r="O330" s="128"/>
      <c r="P330" s="131">
        <f t="shared" ref="P330" si="313">N330+O330</f>
        <v>114</v>
      </c>
    </row>
    <row r="331" spans="1:1025" customFormat="1">
      <c r="A331" s="126">
        <v>3</v>
      </c>
      <c r="B331" s="138" t="s">
        <v>94</v>
      </c>
      <c r="C331" s="138" t="s">
        <v>85</v>
      </c>
      <c r="D331" s="136">
        <v>2006</v>
      </c>
      <c r="E331" s="137">
        <v>19</v>
      </c>
      <c r="F331" s="137"/>
      <c r="G331" s="137"/>
      <c r="H331" s="137">
        <v>8</v>
      </c>
      <c r="I331" s="137">
        <v>23</v>
      </c>
      <c r="J331" s="137"/>
      <c r="K331" s="129">
        <v>27</v>
      </c>
      <c r="L331" s="137">
        <f>COUNTIF(E331:K331,"&gt;=1")</f>
        <v>4</v>
      </c>
      <c r="M331" s="137">
        <f>IF(L331&gt;=5,MIN(E331:K331),"0")+IF(L331&gt;=6,SMALL(E331:K331,2),"0")+IF(L331&gt;=7,SMALL(E331:K331,3),"0")</f>
        <v>0</v>
      </c>
      <c r="N331" s="137">
        <f>SUM(E331:K331)-M331</f>
        <v>77</v>
      </c>
      <c r="O331" s="137"/>
      <c r="P331" s="140">
        <f>N331+O331</f>
        <v>77</v>
      </c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D331" s="69"/>
      <c r="AE331" s="69"/>
      <c r="AF331" s="69"/>
      <c r="AG331" s="69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69"/>
      <c r="AU331" s="69"/>
      <c r="AV331" s="69"/>
      <c r="AW331" s="69"/>
      <c r="AX331" s="69"/>
      <c r="AY331" s="69"/>
      <c r="AZ331" s="69"/>
      <c r="BA331" s="69"/>
      <c r="BB331" s="69"/>
      <c r="BC331" s="69"/>
      <c r="BD331" s="69"/>
      <c r="BE331" s="69"/>
      <c r="BF331" s="69"/>
      <c r="BG331" s="69"/>
      <c r="BH331" s="69"/>
      <c r="BI331" s="69"/>
      <c r="BJ331" s="69"/>
      <c r="BK331" s="69"/>
      <c r="BL331" s="69"/>
      <c r="BM331" s="69"/>
      <c r="BN331" s="69"/>
      <c r="BO331" s="69"/>
      <c r="BP331" s="69"/>
      <c r="BQ331" s="69"/>
      <c r="BR331" s="69"/>
      <c r="BS331" s="69"/>
      <c r="BT331" s="69"/>
      <c r="BU331" s="69"/>
      <c r="BV331" s="69"/>
      <c r="BW331" s="69"/>
      <c r="BX331" s="69"/>
      <c r="BY331" s="69"/>
      <c r="BZ331" s="69"/>
      <c r="CA331" s="69"/>
      <c r="CB331" s="69"/>
      <c r="CC331" s="69"/>
      <c r="CD331" s="69"/>
      <c r="CE331" s="69"/>
      <c r="CF331" s="69"/>
      <c r="CG331" s="69"/>
      <c r="CH331" s="69"/>
      <c r="CI331" s="69"/>
      <c r="CJ331" s="69"/>
      <c r="CK331" s="69"/>
      <c r="CL331" s="69"/>
      <c r="CM331" s="69"/>
      <c r="CN331" s="69"/>
      <c r="CO331" s="69"/>
      <c r="CP331" s="69"/>
      <c r="CQ331" s="69"/>
      <c r="CR331" s="69"/>
      <c r="CS331" s="69"/>
      <c r="CT331" s="69"/>
      <c r="CU331" s="69"/>
      <c r="CV331" s="69"/>
      <c r="CW331" s="69"/>
      <c r="CX331" s="69"/>
      <c r="CY331" s="69"/>
      <c r="CZ331" s="69"/>
      <c r="DA331" s="69"/>
      <c r="DB331" s="69"/>
      <c r="DC331" s="69"/>
      <c r="DD331" s="69"/>
      <c r="DE331" s="69"/>
      <c r="DF331" s="69"/>
      <c r="DG331" s="69"/>
      <c r="DH331" s="69"/>
      <c r="DI331" s="69"/>
      <c r="DJ331" s="69"/>
      <c r="DK331" s="69"/>
      <c r="DL331" s="69"/>
      <c r="DM331" s="69"/>
      <c r="DN331" s="69"/>
      <c r="DO331" s="69"/>
      <c r="DP331" s="69"/>
      <c r="DQ331" s="69"/>
      <c r="DR331" s="69"/>
      <c r="DS331" s="69"/>
      <c r="DT331" s="69"/>
      <c r="DU331" s="69"/>
      <c r="DV331" s="69"/>
      <c r="DW331" s="69"/>
      <c r="DX331" s="69"/>
      <c r="DY331" s="69"/>
      <c r="DZ331" s="69"/>
      <c r="EA331" s="69"/>
      <c r="EB331" s="69"/>
      <c r="EC331" s="69"/>
      <c r="ED331" s="69"/>
      <c r="EE331" s="69"/>
      <c r="EF331" s="69"/>
      <c r="EG331" s="69"/>
      <c r="EH331" s="69"/>
      <c r="EI331" s="69"/>
      <c r="EJ331" s="69"/>
      <c r="EK331" s="69"/>
      <c r="EL331" s="69"/>
      <c r="EM331" s="69"/>
      <c r="EN331" s="69"/>
      <c r="EO331" s="69"/>
      <c r="EP331" s="69"/>
      <c r="EQ331" s="69"/>
      <c r="ER331" s="69"/>
      <c r="ES331" s="69"/>
      <c r="ET331" s="69"/>
      <c r="EU331" s="69"/>
      <c r="EV331" s="69"/>
      <c r="EW331" s="69"/>
      <c r="EX331" s="69"/>
      <c r="EY331" s="69"/>
      <c r="EZ331" s="69"/>
      <c r="FA331" s="69"/>
      <c r="FB331" s="69"/>
      <c r="FC331" s="69"/>
      <c r="FD331" s="69"/>
      <c r="FE331" s="69"/>
      <c r="FF331" s="69"/>
      <c r="FG331" s="69"/>
      <c r="FH331" s="69"/>
      <c r="FI331" s="69"/>
      <c r="FJ331" s="69"/>
      <c r="FK331" s="69"/>
      <c r="FL331" s="69"/>
      <c r="FM331" s="69"/>
      <c r="FN331" s="69"/>
      <c r="FO331" s="69"/>
      <c r="FP331" s="69"/>
      <c r="FQ331" s="69"/>
      <c r="FR331" s="69"/>
      <c r="FS331" s="69"/>
      <c r="FT331" s="69"/>
      <c r="FU331" s="69"/>
      <c r="FV331" s="69"/>
      <c r="FW331" s="69"/>
      <c r="FX331" s="69"/>
      <c r="FY331" s="69"/>
      <c r="FZ331" s="69"/>
      <c r="GA331" s="69"/>
      <c r="GB331" s="69"/>
      <c r="GC331" s="69"/>
      <c r="GD331" s="69"/>
      <c r="GE331" s="69"/>
      <c r="GF331" s="69"/>
      <c r="GG331" s="69"/>
      <c r="GH331" s="69"/>
      <c r="GI331" s="69"/>
      <c r="GJ331" s="69"/>
      <c r="GK331" s="69"/>
      <c r="GL331" s="69"/>
      <c r="GM331" s="69"/>
      <c r="GN331" s="69"/>
      <c r="GO331" s="69"/>
      <c r="GP331" s="69"/>
      <c r="GQ331" s="69"/>
      <c r="GR331" s="69"/>
      <c r="GS331" s="69"/>
      <c r="GT331" s="69"/>
      <c r="GU331" s="69"/>
      <c r="GV331" s="69"/>
      <c r="GW331" s="69"/>
      <c r="GX331" s="69"/>
      <c r="GY331" s="69"/>
      <c r="GZ331" s="69"/>
      <c r="HA331" s="69"/>
      <c r="HB331" s="69"/>
      <c r="HC331" s="69"/>
      <c r="HD331" s="69"/>
      <c r="HE331" s="69"/>
      <c r="HF331" s="69"/>
      <c r="HG331" s="69"/>
      <c r="HH331" s="69"/>
      <c r="HI331" s="69"/>
      <c r="HJ331" s="69"/>
      <c r="HK331" s="69"/>
      <c r="HL331" s="69"/>
      <c r="HM331" s="69"/>
      <c r="HN331" s="69"/>
      <c r="HO331" s="69"/>
      <c r="HP331" s="69"/>
      <c r="HQ331" s="69"/>
      <c r="HR331" s="69"/>
      <c r="HS331" s="69"/>
      <c r="HT331" s="69"/>
      <c r="HU331" s="69"/>
      <c r="HV331" s="69"/>
      <c r="HW331" s="69"/>
      <c r="HX331" s="69"/>
      <c r="HY331" s="69"/>
      <c r="HZ331" s="69"/>
      <c r="IA331" s="69"/>
      <c r="IB331" s="69"/>
      <c r="IC331" s="69"/>
      <c r="ID331" s="69"/>
      <c r="IE331" s="69"/>
      <c r="IF331" s="69"/>
      <c r="IG331" s="69"/>
      <c r="IH331" s="69"/>
      <c r="II331" s="69"/>
      <c r="IJ331" s="69"/>
      <c r="IK331" s="69"/>
      <c r="IL331" s="69"/>
      <c r="IM331" s="69"/>
      <c r="IN331" s="69"/>
      <c r="IO331" s="69"/>
      <c r="IP331" s="69"/>
      <c r="IQ331" s="69"/>
      <c r="IR331" s="69"/>
      <c r="IS331" s="69"/>
      <c r="IT331" s="69"/>
      <c r="IU331" s="69"/>
      <c r="IV331" s="69"/>
      <c r="IW331" s="69"/>
      <c r="IX331" s="69"/>
      <c r="IY331" s="69"/>
      <c r="IZ331" s="69"/>
      <c r="JA331" s="69"/>
      <c r="JB331" s="69"/>
      <c r="JC331" s="69"/>
      <c r="JD331" s="69"/>
      <c r="JE331" s="69"/>
      <c r="JF331" s="69"/>
      <c r="JG331" s="69"/>
      <c r="JH331" s="69"/>
      <c r="JI331" s="69"/>
      <c r="JJ331" s="69"/>
      <c r="JK331" s="69"/>
      <c r="JL331" s="69"/>
      <c r="JM331" s="69"/>
      <c r="JN331" s="69"/>
      <c r="JO331" s="69"/>
      <c r="JP331" s="69"/>
      <c r="JQ331" s="69"/>
      <c r="JR331" s="69"/>
      <c r="JS331" s="69"/>
      <c r="JT331" s="69"/>
      <c r="JU331" s="69"/>
      <c r="JV331" s="69"/>
      <c r="JW331" s="69"/>
      <c r="JX331" s="69"/>
      <c r="JY331" s="69"/>
      <c r="JZ331" s="69"/>
      <c r="KA331" s="69"/>
      <c r="KB331" s="69"/>
      <c r="KC331" s="69"/>
      <c r="KD331" s="69"/>
      <c r="KE331" s="69"/>
      <c r="KF331" s="69"/>
      <c r="KG331" s="69"/>
      <c r="KH331" s="69"/>
      <c r="KI331" s="69"/>
      <c r="KJ331" s="69"/>
      <c r="KK331" s="69"/>
      <c r="KL331" s="69"/>
      <c r="KM331" s="69"/>
      <c r="KN331" s="69"/>
      <c r="KO331" s="69"/>
      <c r="KP331" s="69"/>
      <c r="KQ331" s="69"/>
      <c r="KR331" s="69"/>
      <c r="KS331" s="69"/>
      <c r="KT331" s="69"/>
      <c r="KU331" s="69"/>
      <c r="KV331" s="69"/>
      <c r="KW331" s="69"/>
      <c r="KX331" s="69"/>
      <c r="KY331" s="69"/>
      <c r="KZ331" s="69"/>
      <c r="LA331" s="69"/>
      <c r="LB331" s="69"/>
      <c r="LC331" s="69"/>
      <c r="LD331" s="69"/>
      <c r="LE331" s="69"/>
      <c r="LF331" s="69"/>
      <c r="LG331" s="69"/>
      <c r="LH331" s="69"/>
      <c r="LI331" s="69"/>
      <c r="LJ331" s="69"/>
      <c r="LK331" s="69"/>
      <c r="LL331" s="69"/>
      <c r="LM331" s="69"/>
      <c r="LN331" s="69"/>
      <c r="LO331" s="69"/>
      <c r="LP331" s="69"/>
      <c r="LQ331" s="69"/>
      <c r="LR331" s="69"/>
      <c r="LS331" s="69"/>
      <c r="LT331" s="69"/>
      <c r="LU331" s="69"/>
      <c r="LV331" s="69"/>
      <c r="LW331" s="69"/>
      <c r="LX331" s="69"/>
      <c r="LY331" s="69"/>
      <c r="LZ331" s="69"/>
      <c r="MA331" s="69"/>
      <c r="MB331" s="69"/>
      <c r="MC331" s="69"/>
      <c r="MD331" s="69"/>
      <c r="ME331" s="69"/>
      <c r="MF331" s="69"/>
      <c r="MG331" s="69"/>
      <c r="MH331" s="69"/>
      <c r="MI331" s="69"/>
      <c r="MJ331" s="69"/>
      <c r="MK331" s="69"/>
      <c r="ML331" s="69"/>
      <c r="MM331" s="69"/>
      <c r="MN331" s="69"/>
      <c r="MO331" s="69"/>
      <c r="MP331" s="69"/>
      <c r="MQ331" s="69"/>
      <c r="MR331" s="69"/>
      <c r="MS331" s="69"/>
      <c r="MT331" s="69"/>
      <c r="MU331" s="69"/>
      <c r="MV331" s="69"/>
      <c r="MW331" s="69"/>
      <c r="MX331" s="69"/>
      <c r="MY331" s="69"/>
      <c r="MZ331" s="69"/>
      <c r="NA331" s="69"/>
      <c r="NB331" s="69"/>
      <c r="NC331" s="69"/>
      <c r="ND331" s="69"/>
      <c r="NE331" s="69"/>
      <c r="NF331" s="69"/>
      <c r="NG331" s="69"/>
      <c r="NH331" s="69"/>
      <c r="NI331" s="69"/>
      <c r="NJ331" s="69"/>
      <c r="NK331" s="69"/>
      <c r="NL331" s="69"/>
      <c r="NM331" s="69"/>
      <c r="NN331" s="69"/>
      <c r="NO331" s="69"/>
      <c r="NP331" s="69"/>
      <c r="NQ331" s="69"/>
      <c r="NR331" s="69"/>
      <c r="NS331" s="69"/>
      <c r="NT331" s="69"/>
      <c r="NU331" s="69"/>
      <c r="NV331" s="69"/>
      <c r="NW331" s="69"/>
      <c r="NX331" s="69"/>
      <c r="NY331" s="69"/>
      <c r="NZ331" s="69"/>
      <c r="OA331" s="69"/>
      <c r="OB331" s="69"/>
      <c r="OC331" s="69"/>
      <c r="OD331" s="69"/>
      <c r="OE331" s="69"/>
      <c r="OF331" s="69"/>
      <c r="OG331" s="69"/>
      <c r="OH331" s="69"/>
      <c r="OI331" s="69"/>
      <c r="OJ331" s="69"/>
      <c r="OK331" s="69"/>
      <c r="OL331" s="69"/>
      <c r="OM331" s="69"/>
      <c r="ON331" s="69"/>
      <c r="OO331" s="69"/>
      <c r="OP331" s="69"/>
      <c r="OQ331" s="69"/>
      <c r="OR331" s="69"/>
      <c r="OS331" s="69"/>
      <c r="OT331" s="69"/>
      <c r="OU331" s="69"/>
      <c r="OV331" s="69"/>
      <c r="OW331" s="69"/>
      <c r="OX331" s="69"/>
      <c r="OY331" s="69"/>
      <c r="OZ331" s="69"/>
      <c r="PA331" s="69"/>
      <c r="PB331" s="69"/>
      <c r="PC331" s="69"/>
      <c r="PD331" s="69"/>
      <c r="PE331" s="69"/>
      <c r="PF331" s="69"/>
      <c r="PG331" s="69"/>
      <c r="PH331" s="69"/>
      <c r="PI331" s="69"/>
      <c r="PJ331" s="69"/>
      <c r="PK331" s="69"/>
      <c r="PL331" s="69"/>
      <c r="PM331" s="69"/>
      <c r="PN331" s="69"/>
      <c r="PO331" s="69"/>
      <c r="PP331" s="69"/>
      <c r="PQ331" s="69"/>
      <c r="PR331" s="69"/>
      <c r="PS331" s="69"/>
      <c r="PT331" s="69"/>
      <c r="PU331" s="69"/>
      <c r="PV331" s="69"/>
      <c r="PW331" s="69"/>
      <c r="PX331" s="69"/>
      <c r="PY331" s="69"/>
      <c r="PZ331" s="69"/>
      <c r="QA331" s="69"/>
      <c r="QB331" s="69"/>
      <c r="QC331" s="69"/>
      <c r="QD331" s="69"/>
      <c r="QE331" s="69"/>
      <c r="QF331" s="69"/>
      <c r="QG331" s="69"/>
      <c r="QH331" s="69"/>
      <c r="QI331" s="69"/>
      <c r="QJ331" s="69"/>
      <c r="QK331" s="69"/>
      <c r="QL331" s="69"/>
      <c r="QM331" s="69"/>
      <c r="QN331" s="69"/>
      <c r="QO331" s="69"/>
      <c r="QP331" s="69"/>
      <c r="QQ331" s="69"/>
      <c r="QR331" s="69"/>
      <c r="QS331" s="69"/>
      <c r="QT331" s="69"/>
      <c r="QU331" s="69"/>
      <c r="QV331" s="69"/>
      <c r="QW331" s="69"/>
      <c r="QX331" s="69"/>
      <c r="QY331" s="69"/>
      <c r="QZ331" s="69"/>
      <c r="RA331" s="69"/>
      <c r="RB331" s="69"/>
      <c r="RC331" s="69"/>
      <c r="RD331" s="69"/>
      <c r="RE331" s="69"/>
      <c r="RF331" s="69"/>
      <c r="RG331" s="69"/>
      <c r="RH331" s="69"/>
      <c r="RI331" s="69"/>
      <c r="RJ331" s="69"/>
      <c r="RK331" s="69"/>
      <c r="RL331" s="69"/>
      <c r="RM331" s="69"/>
      <c r="RN331" s="69"/>
      <c r="RO331" s="69"/>
      <c r="RP331" s="69"/>
      <c r="RQ331" s="69"/>
      <c r="RR331" s="69"/>
      <c r="RS331" s="69"/>
      <c r="RT331" s="69"/>
      <c r="RU331" s="69"/>
      <c r="RV331" s="69"/>
      <c r="RW331" s="69"/>
      <c r="RX331" s="69"/>
      <c r="RY331" s="69"/>
      <c r="RZ331" s="69"/>
      <c r="SA331" s="69"/>
      <c r="SB331" s="69"/>
      <c r="SC331" s="69"/>
      <c r="SD331" s="69"/>
      <c r="SE331" s="69"/>
      <c r="SF331" s="69"/>
      <c r="SG331" s="69"/>
      <c r="SH331" s="69"/>
      <c r="SI331" s="69"/>
      <c r="SJ331" s="69"/>
      <c r="SK331" s="69"/>
      <c r="SL331" s="69"/>
      <c r="SM331" s="69"/>
      <c r="SN331" s="69"/>
      <c r="SO331" s="69"/>
      <c r="SP331" s="69"/>
      <c r="SQ331" s="69"/>
      <c r="SR331" s="69"/>
      <c r="SS331" s="69"/>
      <c r="ST331" s="69"/>
      <c r="SU331" s="69"/>
      <c r="SV331" s="69"/>
      <c r="SW331" s="69"/>
      <c r="SX331" s="69"/>
      <c r="SY331" s="69"/>
      <c r="SZ331" s="69"/>
      <c r="TA331" s="69"/>
      <c r="TB331" s="69"/>
      <c r="TC331" s="69"/>
      <c r="TD331" s="69"/>
      <c r="TE331" s="69"/>
      <c r="TF331" s="69"/>
      <c r="TG331" s="69"/>
      <c r="TH331" s="69"/>
      <c r="TI331" s="69"/>
      <c r="TJ331" s="69"/>
      <c r="TK331" s="69"/>
      <c r="TL331" s="69"/>
      <c r="TM331" s="69"/>
      <c r="TN331" s="69"/>
      <c r="TO331" s="69"/>
      <c r="TP331" s="69"/>
      <c r="TQ331" s="69"/>
      <c r="TR331" s="69"/>
      <c r="TS331" s="69"/>
      <c r="TT331" s="69"/>
      <c r="TU331" s="69"/>
      <c r="TV331" s="69"/>
      <c r="TW331" s="69"/>
      <c r="TX331" s="69"/>
      <c r="TY331" s="69"/>
      <c r="TZ331" s="69"/>
      <c r="UA331" s="69"/>
      <c r="UB331" s="69"/>
      <c r="UC331" s="69"/>
      <c r="UD331" s="69"/>
      <c r="UE331" s="69"/>
      <c r="UF331" s="69"/>
      <c r="UG331" s="69"/>
      <c r="UH331" s="69"/>
      <c r="UI331" s="69"/>
      <c r="UJ331" s="69"/>
      <c r="UK331" s="69"/>
      <c r="UL331" s="69"/>
      <c r="UM331" s="69"/>
      <c r="UN331" s="69"/>
      <c r="UO331" s="69"/>
      <c r="UP331" s="69"/>
      <c r="UQ331" s="69"/>
      <c r="UR331" s="69"/>
      <c r="US331" s="69"/>
      <c r="UT331" s="69"/>
      <c r="UU331" s="69"/>
      <c r="UV331" s="69"/>
      <c r="UW331" s="69"/>
      <c r="UX331" s="69"/>
      <c r="UY331" s="69"/>
      <c r="UZ331" s="69"/>
      <c r="VA331" s="69"/>
      <c r="VB331" s="69"/>
      <c r="VC331" s="69"/>
      <c r="VD331" s="69"/>
      <c r="VE331" s="69"/>
      <c r="VF331" s="69"/>
      <c r="VG331" s="69"/>
      <c r="VH331" s="69"/>
      <c r="VI331" s="69"/>
      <c r="VJ331" s="69"/>
      <c r="VK331" s="69"/>
      <c r="VL331" s="69"/>
      <c r="VM331" s="69"/>
      <c r="VN331" s="69"/>
      <c r="VO331" s="69"/>
      <c r="VP331" s="69"/>
      <c r="VQ331" s="69"/>
      <c r="VR331" s="69"/>
      <c r="VS331" s="69"/>
      <c r="VT331" s="69"/>
      <c r="VU331" s="69"/>
      <c r="VV331" s="69"/>
      <c r="VW331" s="69"/>
      <c r="VX331" s="69"/>
      <c r="VY331" s="69"/>
      <c r="VZ331" s="69"/>
      <c r="WA331" s="69"/>
      <c r="WB331" s="69"/>
      <c r="WC331" s="69"/>
      <c r="WD331" s="69"/>
      <c r="WE331" s="69"/>
      <c r="WF331" s="69"/>
      <c r="WG331" s="69"/>
      <c r="WH331" s="69"/>
      <c r="WI331" s="69"/>
      <c r="WJ331" s="69"/>
      <c r="WK331" s="69"/>
      <c r="WL331" s="69"/>
      <c r="WM331" s="69"/>
      <c r="WN331" s="69"/>
      <c r="WO331" s="69"/>
      <c r="WP331" s="69"/>
      <c r="WQ331" s="69"/>
      <c r="WR331" s="69"/>
      <c r="WS331" s="69"/>
      <c r="WT331" s="69"/>
      <c r="WU331" s="69"/>
      <c r="WV331" s="69"/>
      <c r="WW331" s="69"/>
      <c r="WX331" s="69"/>
      <c r="WY331" s="69"/>
      <c r="WZ331" s="69"/>
      <c r="XA331" s="69"/>
      <c r="XB331" s="69"/>
      <c r="XC331" s="69"/>
      <c r="XD331" s="69"/>
      <c r="XE331" s="69"/>
      <c r="XF331" s="69"/>
      <c r="XG331" s="69"/>
      <c r="XH331" s="69"/>
      <c r="XI331" s="69"/>
      <c r="XJ331" s="69"/>
      <c r="XK331" s="69"/>
      <c r="XL331" s="69"/>
      <c r="XM331" s="69"/>
      <c r="XN331" s="69"/>
      <c r="XO331" s="69"/>
      <c r="XP331" s="69"/>
      <c r="XQ331" s="69"/>
      <c r="XR331" s="69"/>
      <c r="XS331" s="69"/>
      <c r="XT331" s="69"/>
      <c r="XU331" s="69"/>
      <c r="XV331" s="69"/>
      <c r="XW331" s="69"/>
      <c r="XX331" s="69"/>
      <c r="XY331" s="69"/>
      <c r="XZ331" s="69"/>
      <c r="YA331" s="69"/>
      <c r="YB331" s="69"/>
      <c r="YC331" s="69"/>
      <c r="YD331" s="69"/>
      <c r="YE331" s="69"/>
      <c r="YF331" s="69"/>
      <c r="YG331" s="69"/>
      <c r="YH331" s="69"/>
      <c r="YI331" s="69"/>
      <c r="YJ331" s="69"/>
      <c r="YK331" s="69"/>
      <c r="YL331" s="69"/>
      <c r="YM331" s="69"/>
      <c r="YN331" s="69"/>
      <c r="YO331" s="69"/>
      <c r="YP331" s="69"/>
      <c r="YQ331" s="69"/>
      <c r="YR331" s="69"/>
      <c r="YS331" s="69"/>
      <c r="YT331" s="69"/>
      <c r="YU331" s="69"/>
      <c r="YV331" s="69"/>
      <c r="YW331" s="69"/>
      <c r="YX331" s="69"/>
      <c r="YY331" s="69"/>
      <c r="YZ331" s="69"/>
      <c r="ZA331" s="69"/>
      <c r="ZB331" s="69"/>
      <c r="ZC331" s="69"/>
      <c r="ZD331" s="69"/>
      <c r="ZE331" s="69"/>
      <c r="ZF331" s="69"/>
      <c r="ZG331" s="69"/>
      <c r="ZH331" s="69"/>
      <c r="ZI331" s="69"/>
      <c r="ZJ331" s="69"/>
      <c r="ZK331" s="69"/>
      <c r="ZL331" s="69"/>
      <c r="ZM331" s="69"/>
      <c r="ZN331" s="69"/>
      <c r="ZO331" s="69"/>
      <c r="ZP331" s="69"/>
      <c r="ZQ331" s="69"/>
      <c r="ZR331" s="69"/>
      <c r="ZS331" s="69"/>
      <c r="ZT331" s="69"/>
      <c r="ZU331" s="69"/>
      <c r="ZV331" s="69"/>
      <c r="ZW331" s="69"/>
      <c r="ZX331" s="69"/>
      <c r="ZY331" s="69"/>
      <c r="ZZ331" s="69"/>
      <c r="AAA331" s="69"/>
      <c r="AAB331" s="69"/>
      <c r="AAC331" s="69"/>
      <c r="AAD331" s="69"/>
      <c r="AAE331" s="69"/>
      <c r="AAF331" s="69"/>
      <c r="AAG331" s="69"/>
      <c r="AAH331" s="69"/>
      <c r="AAI331" s="69"/>
      <c r="AAJ331" s="69"/>
      <c r="AAK331" s="69"/>
      <c r="AAL331" s="69"/>
      <c r="AAM331" s="69"/>
      <c r="AAN331" s="69"/>
      <c r="AAO331" s="69"/>
      <c r="AAP331" s="69"/>
      <c r="AAQ331" s="69"/>
      <c r="AAR331" s="69"/>
      <c r="AAS331" s="69"/>
      <c r="AAT331" s="69"/>
      <c r="AAU331" s="69"/>
      <c r="AAV331" s="69"/>
      <c r="AAW331" s="69"/>
      <c r="AAX331" s="69"/>
      <c r="AAY331" s="69"/>
      <c r="AAZ331" s="69"/>
      <c r="ABA331" s="69"/>
      <c r="ABB331" s="69"/>
      <c r="ABC331" s="69"/>
      <c r="ABD331" s="69"/>
      <c r="ABE331" s="69"/>
      <c r="ABF331" s="69"/>
      <c r="ABG331" s="69"/>
      <c r="ABH331" s="69"/>
      <c r="ABI331" s="69"/>
      <c r="ABJ331" s="69"/>
      <c r="ABK331" s="69"/>
      <c r="ABL331" s="69"/>
      <c r="ABM331" s="69"/>
      <c r="ABN331" s="69"/>
      <c r="ABO331" s="69"/>
      <c r="ABP331" s="69"/>
      <c r="ABQ331" s="69"/>
      <c r="ABR331" s="69"/>
      <c r="ABS331" s="69"/>
      <c r="ABT331" s="69"/>
      <c r="ABU331" s="69"/>
      <c r="ABV331" s="69"/>
      <c r="ABW331" s="69"/>
      <c r="ABX331" s="69"/>
      <c r="ABY331" s="69"/>
      <c r="ABZ331" s="69"/>
      <c r="ACA331" s="69"/>
      <c r="ACB331" s="69"/>
      <c r="ACC331" s="69"/>
      <c r="ACD331" s="69"/>
      <c r="ACE331" s="69"/>
      <c r="ACF331" s="69"/>
      <c r="ACG331" s="69"/>
      <c r="ACH331" s="69"/>
      <c r="ACI331" s="69"/>
      <c r="ACJ331" s="69"/>
      <c r="ACK331" s="69"/>
      <c r="ACL331" s="69"/>
      <c r="ACM331" s="69"/>
      <c r="ACN331" s="69"/>
      <c r="ACO331" s="69"/>
      <c r="ACP331" s="69"/>
      <c r="ACQ331" s="69"/>
      <c r="ACR331" s="69"/>
      <c r="ACS331" s="69"/>
      <c r="ACT331" s="69"/>
      <c r="ACU331" s="69"/>
      <c r="ACV331" s="69"/>
      <c r="ACW331" s="69"/>
      <c r="ACX331" s="69"/>
      <c r="ACY331" s="69"/>
      <c r="ACZ331" s="69"/>
      <c r="ADA331" s="69"/>
      <c r="ADB331" s="69"/>
      <c r="ADC331" s="69"/>
      <c r="ADD331" s="69"/>
      <c r="ADE331" s="69"/>
      <c r="ADF331" s="69"/>
      <c r="ADG331" s="69"/>
      <c r="ADH331" s="69"/>
      <c r="ADI331" s="69"/>
      <c r="ADJ331" s="69"/>
      <c r="ADK331" s="69"/>
      <c r="ADL331" s="69"/>
      <c r="ADM331" s="69"/>
      <c r="ADN331" s="69"/>
      <c r="ADO331" s="69"/>
      <c r="ADP331" s="69"/>
      <c r="ADQ331" s="69"/>
      <c r="ADR331" s="69"/>
      <c r="ADS331" s="69"/>
      <c r="ADT331" s="69"/>
      <c r="ADU331" s="69"/>
      <c r="ADV331" s="69"/>
      <c r="ADW331" s="69"/>
      <c r="ADX331" s="69"/>
      <c r="ADY331" s="69"/>
      <c r="ADZ331" s="69"/>
      <c r="AEA331" s="69"/>
      <c r="AEB331" s="69"/>
      <c r="AEC331" s="69"/>
      <c r="AED331" s="69"/>
      <c r="AEE331" s="69"/>
      <c r="AEF331" s="69"/>
      <c r="AEG331" s="69"/>
      <c r="AEH331" s="69"/>
      <c r="AEI331" s="69"/>
      <c r="AEJ331" s="69"/>
      <c r="AEK331" s="69"/>
      <c r="AEL331" s="69"/>
      <c r="AEM331" s="69"/>
      <c r="AEN331" s="69"/>
      <c r="AEO331" s="69"/>
      <c r="AEP331" s="69"/>
      <c r="AEQ331" s="69"/>
      <c r="AER331" s="69"/>
      <c r="AES331" s="69"/>
      <c r="AET331" s="69"/>
      <c r="AEU331" s="69"/>
      <c r="AEV331" s="69"/>
      <c r="AEW331" s="69"/>
      <c r="AEX331" s="69"/>
      <c r="AEY331" s="69"/>
      <c r="AEZ331" s="69"/>
      <c r="AFA331" s="69"/>
      <c r="AFB331" s="69"/>
      <c r="AFC331" s="69"/>
      <c r="AFD331" s="69"/>
      <c r="AFE331" s="69"/>
      <c r="AFF331" s="69"/>
      <c r="AFG331" s="69"/>
      <c r="AFH331" s="69"/>
      <c r="AFI331" s="69"/>
      <c r="AFJ331" s="69"/>
      <c r="AFK331" s="69"/>
      <c r="AFL331" s="69"/>
      <c r="AFM331" s="69"/>
      <c r="AFN331" s="69"/>
      <c r="AFO331" s="69"/>
      <c r="AFP331" s="69"/>
      <c r="AFQ331" s="69"/>
      <c r="AFR331" s="69"/>
      <c r="AFS331" s="69"/>
      <c r="AFT331" s="69"/>
      <c r="AFU331" s="69"/>
      <c r="AFV331" s="69"/>
      <c r="AFW331" s="69"/>
      <c r="AFX331" s="69"/>
      <c r="AFY331" s="69"/>
      <c r="AFZ331" s="69"/>
      <c r="AGA331" s="69"/>
      <c r="AGB331" s="69"/>
      <c r="AGC331" s="69"/>
      <c r="AGD331" s="69"/>
      <c r="AGE331" s="69"/>
      <c r="AGF331" s="69"/>
      <c r="AGG331" s="69"/>
      <c r="AGH331" s="69"/>
      <c r="AGI331" s="69"/>
      <c r="AGJ331" s="69"/>
      <c r="AGK331" s="69"/>
      <c r="AGL331" s="69"/>
      <c r="AGM331" s="69"/>
      <c r="AGN331" s="69"/>
      <c r="AGO331" s="69"/>
      <c r="AGP331" s="69"/>
      <c r="AGQ331" s="69"/>
      <c r="AGR331" s="69"/>
      <c r="AGS331" s="69"/>
      <c r="AGT331" s="69"/>
      <c r="AGU331" s="69"/>
      <c r="AGV331" s="69"/>
      <c r="AGW331" s="69"/>
      <c r="AGX331" s="69"/>
      <c r="AGY331" s="69"/>
      <c r="AGZ331" s="69"/>
      <c r="AHA331" s="69"/>
      <c r="AHB331" s="69"/>
      <c r="AHC331" s="69"/>
      <c r="AHD331" s="69"/>
      <c r="AHE331" s="69"/>
      <c r="AHF331" s="69"/>
      <c r="AHG331" s="69"/>
      <c r="AHH331" s="69"/>
      <c r="AHI331" s="69"/>
      <c r="AHJ331" s="69"/>
      <c r="AHK331" s="69"/>
      <c r="AHL331" s="69"/>
      <c r="AHM331" s="69"/>
      <c r="AHN331" s="69"/>
      <c r="AHO331" s="69"/>
      <c r="AHP331" s="69"/>
      <c r="AHQ331" s="69"/>
      <c r="AHR331" s="69"/>
      <c r="AHS331" s="69"/>
      <c r="AHT331" s="69"/>
      <c r="AHU331" s="69"/>
      <c r="AHV331" s="69"/>
      <c r="AHW331" s="69"/>
      <c r="AHX331" s="69"/>
      <c r="AHY331" s="69"/>
      <c r="AHZ331" s="69"/>
      <c r="AIA331" s="69"/>
      <c r="AIB331" s="69"/>
      <c r="AIC331" s="69"/>
      <c r="AID331" s="69"/>
      <c r="AIE331" s="69"/>
      <c r="AIF331" s="69"/>
      <c r="AIG331" s="69"/>
      <c r="AIH331" s="69"/>
      <c r="AII331" s="69"/>
      <c r="AIJ331" s="69"/>
      <c r="AIK331" s="69"/>
      <c r="AIL331" s="69"/>
      <c r="AIM331" s="69"/>
      <c r="AIN331" s="69"/>
      <c r="AIO331" s="69"/>
      <c r="AIP331" s="69"/>
      <c r="AIQ331" s="69"/>
      <c r="AIR331" s="69"/>
      <c r="AIS331" s="69"/>
      <c r="AIT331" s="69"/>
      <c r="AIU331" s="69"/>
      <c r="AIV331" s="69"/>
      <c r="AIW331" s="69"/>
      <c r="AIX331" s="69"/>
      <c r="AIY331" s="69"/>
      <c r="AIZ331" s="69"/>
      <c r="AJA331" s="69"/>
      <c r="AJB331" s="69"/>
      <c r="AJC331" s="69"/>
      <c r="AJD331" s="69"/>
      <c r="AJE331" s="69"/>
      <c r="AJF331" s="69"/>
      <c r="AJG331" s="69"/>
      <c r="AJH331" s="69"/>
      <c r="AJI331" s="69"/>
      <c r="AJJ331" s="69"/>
      <c r="AJK331" s="69"/>
      <c r="AJL331" s="69"/>
      <c r="AJM331" s="69"/>
      <c r="AJN331" s="69"/>
      <c r="AJO331" s="69"/>
      <c r="AJP331" s="69"/>
      <c r="AJQ331" s="69"/>
      <c r="AJR331" s="69"/>
      <c r="AJS331" s="69"/>
      <c r="AJT331" s="69"/>
      <c r="AJU331" s="69"/>
      <c r="AJV331" s="69"/>
      <c r="AJW331" s="69"/>
      <c r="AJX331" s="69"/>
      <c r="AJY331" s="69"/>
      <c r="AJZ331" s="69"/>
      <c r="AKA331" s="69"/>
      <c r="AKB331" s="69"/>
      <c r="AKC331" s="69"/>
      <c r="AKD331" s="69"/>
      <c r="AKE331" s="69"/>
      <c r="AKF331" s="69"/>
      <c r="AKG331" s="69"/>
      <c r="AKH331" s="69"/>
      <c r="AKI331" s="69"/>
      <c r="AKJ331" s="69"/>
      <c r="AKK331" s="69"/>
      <c r="AKL331" s="69"/>
      <c r="AKM331" s="69"/>
      <c r="AKN331" s="69"/>
      <c r="AKO331" s="69"/>
      <c r="AKP331" s="69"/>
      <c r="AKQ331" s="69"/>
      <c r="AKR331" s="69"/>
      <c r="AKS331" s="69"/>
      <c r="AKT331" s="69"/>
      <c r="AKU331" s="69"/>
      <c r="AKV331" s="69"/>
      <c r="AKW331" s="69"/>
      <c r="AKX331" s="69"/>
      <c r="AKY331" s="69"/>
      <c r="AKZ331" s="69"/>
      <c r="ALA331" s="69"/>
      <c r="ALB331" s="69"/>
      <c r="ALC331" s="69"/>
      <c r="ALD331" s="69"/>
      <c r="ALE331" s="69"/>
      <c r="ALF331" s="69"/>
      <c r="ALG331" s="69"/>
      <c r="ALH331" s="69"/>
      <c r="ALI331" s="69"/>
      <c r="ALJ331" s="69"/>
      <c r="ALK331" s="69"/>
      <c r="ALL331" s="69"/>
      <c r="ALM331" s="69"/>
      <c r="ALN331" s="69"/>
      <c r="ALO331" s="69"/>
      <c r="ALP331" s="69"/>
      <c r="ALQ331" s="69"/>
      <c r="ALR331" s="69"/>
      <c r="ALS331" s="69"/>
      <c r="ALT331" s="69"/>
      <c r="ALU331" s="69"/>
      <c r="ALV331" s="69"/>
      <c r="ALW331" s="69"/>
      <c r="ALX331" s="69"/>
      <c r="ALY331" s="69"/>
      <c r="ALZ331" s="69"/>
      <c r="AMA331" s="69"/>
      <c r="AMB331" s="69"/>
      <c r="AMC331" s="69"/>
      <c r="AMD331" s="69"/>
      <c r="AME331" s="69"/>
      <c r="AMF331" s="69"/>
      <c r="AMG331" s="69"/>
      <c r="AMH331" s="69"/>
      <c r="AMI331" s="69"/>
      <c r="AMJ331" s="69"/>
      <c r="AMK331" s="69"/>
    </row>
    <row r="332" spans="1:1025" customFormat="1" ht="15" customHeight="1">
      <c r="A332" s="126">
        <v>4</v>
      </c>
      <c r="B332" s="135" t="s">
        <v>93</v>
      </c>
      <c r="C332" s="135" t="s">
        <v>36</v>
      </c>
      <c r="D332" s="136">
        <v>2007</v>
      </c>
      <c r="E332" s="137">
        <v>20</v>
      </c>
      <c r="F332" s="137"/>
      <c r="G332" s="137">
        <v>21</v>
      </c>
      <c r="H332" s="137"/>
      <c r="I332" s="137"/>
      <c r="J332" s="137">
        <v>17</v>
      </c>
      <c r="K332" s="129"/>
      <c r="L332" s="137">
        <f t="shared" ref="L332" si="314">COUNTIF(E332:K332,"&gt;=1")</f>
        <v>3</v>
      </c>
      <c r="M332" s="137">
        <f t="shared" ref="M332" si="315">IF(L332&gt;=5,MIN(E332:K332),"0")+IF(L332&gt;=6,SMALL(E332:K332,2),"0")+IF(L332&gt;=7,SMALL(E332:K332,3),"0")</f>
        <v>0</v>
      </c>
      <c r="N332" s="137">
        <f t="shared" si="312"/>
        <v>58</v>
      </c>
      <c r="O332" s="137"/>
      <c r="P332" s="140">
        <f t="shared" ref="P332" si="316">N332+O332</f>
        <v>58</v>
      </c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D332" s="69"/>
      <c r="AE332" s="69"/>
      <c r="AF332" s="69"/>
      <c r="AG332" s="69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  <c r="AS332" s="69"/>
      <c r="AT332" s="69"/>
      <c r="AU332" s="69"/>
      <c r="AV332" s="69"/>
      <c r="AW332" s="69"/>
      <c r="AX332" s="69"/>
      <c r="AY332" s="69"/>
      <c r="AZ332" s="69"/>
      <c r="BA332" s="69"/>
      <c r="BB332" s="69"/>
      <c r="BC332" s="69"/>
      <c r="BD332" s="69"/>
      <c r="BE332" s="69"/>
      <c r="BF332" s="69"/>
      <c r="BG332" s="69"/>
      <c r="BH332" s="69"/>
      <c r="BI332" s="69"/>
      <c r="BJ332" s="69"/>
      <c r="BK332" s="69"/>
      <c r="BL332" s="69"/>
      <c r="BM332" s="69"/>
      <c r="BN332" s="69"/>
      <c r="BO332" s="69"/>
      <c r="BP332" s="69"/>
      <c r="BQ332" s="69"/>
      <c r="BR332" s="69"/>
      <c r="BS332" s="69"/>
      <c r="BT332" s="69"/>
      <c r="BU332" s="69"/>
      <c r="BV332" s="69"/>
      <c r="BW332" s="69"/>
      <c r="BX332" s="69"/>
      <c r="BY332" s="69"/>
      <c r="BZ332" s="69"/>
      <c r="CA332" s="69"/>
      <c r="CB332" s="69"/>
      <c r="CC332" s="69"/>
      <c r="CD332" s="69"/>
      <c r="CE332" s="69"/>
      <c r="CF332" s="69"/>
      <c r="CG332" s="69"/>
      <c r="CH332" s="69"/>
      <c r="CI332" s="69"/>
      <c r="CJ332" s="69"/>
      <c r="CK332" s="69"/>
      <c r="CL332" s="69"/>
      <c r="CM332" s="69"/>
      <c r="CN332" s="69"/>
      <c r="CO332" s="69"/>
      <c r="CP332" s="69"/>
      <c r="CQ332" s="69"/>
      <c r="CR332" s="69"/>
      <c r="CS332" s="69"/>
      <c r="CT332" s="69"/>
      <c r="CU332" s="69"/>
      <c r="CV332" s="69"/>
      <c r="CW332" s="69"/>
      <c r="CX332" s="69"/>
      <c r="CY332" s="69"/>
      <c r="CZ332" s="69"/>
      <c r="DA332" s="69"/>
      <c r="DB332" s="69"/>
      <c r="DC332" s="69"/>
      <c r="DD332" s="69"/>
      <c r="DE332" s="69"/>
      <c r="DF332" s="69"/>
      <c r="DG332" s="69"/>
      <c r="DH332" s="69"/>
      <c r="DI332" s="69"/>
      <c r="DJ332" s="69"/>
      <c r="DK332" s="69"/>
      <c r="DL332" s="69"/>
      <c r="DM332" s="69"/>
      <c r="DN332" s="69"/>
      <c r="DO332" s="69"/>
      <c r="DP332" s="69"/>
      <c r="DQ332" s="69"/>
      <c r="DR332" s="69"/>
      <c r="DS332" s="69"/>
      <c r="DT332" s="69"/>
      <c r="DU332" s="69"/>
      <c r="DV332" s="69"/>
      <c r="DW332" s="69"/>
      <c r="DX332" s="69"/>
      <c r="DY332" s="69"/>
      <c r="DZ332" s="69"/>
      <c r="EA332" s="69"/>
      <c r="EB332" s="69"/>
      <c r="EC332" s="69"/>
      <c r="ED332" s="69"/>
      <c r="EE332" s="69"/>
      <c r="EF332" s="69"/>
      <c r="EG332" s="69"/>
      <c r="EH332" s="69"/>
      <c r="EI332" s="69"/>
      <c r="EJ332" s="69"/>
      <c r="EK332" s="69"/>
      <c r="EL332" s="69"/>
      <c r="EM332" s="69"/>
      <c r="EN332" s="69"/>
      <c r="EO332" s="69"/>
      <c r="EP332" s="69"/>
      <c r="EQ332" s="69"/>
      <c r="ER332" s="69"/>
      <c r="ES332" s="69"/>
      <c r="ET332" s="69"/>
      <c r="EU332" s="69"/>
      <c r="EV332" s="69"/>
      <c r="EW332" s="69"/>
      <c r="EX332" s="69"/>
      <c r="EY332" s="69"/>
      <c r="EZ332" s="69"/>
      <c r="FA332" s="69"/>
      <c r="FB332" s="69"/>
      <c r="FC332" s="69"/>
      <c r="FD332" s="69"/>
      <c r="FE332" s="69"/>
      <c r="FF332" s="69"/>
      <c r="FG332" s="69"/>
      <c r="FH332" s="69"/>
      <c r="FI332" s="69"/>
      <c r="FJ332" s="69"/>
      <c r="FK332" s="69"/>
      <c r="FL332" s="69"/>
      <c r="FM332" s="69"/>
      <c r="FN332" s="69"/>
      <c r="FO332" s="69"/>
      <c r="FP332" s="69"/>
      <c r="FQ332" s="69"/>
      <c r="FR332" s="69"/>
      <c r="FS332" s="69"/>
      <c r="FT332" s="69"/>
      <c r="FU332" s="69"/>
      <c r="FV332" s="69"/>
      <c r="FW332" s="69"/>
      <c r="FX332" s="69"/>
      <c r="FY332" s="69"/>
      <c r="FZ332" s="69"/>
      <c r="GA332" s="69"/>
      <c r="GB332" s="69"/>
      <c r="GC332" s="69"/>
      <c r="GD332" s="69"/>
      <c r="GE332" s="69"/>
      <c r="GF332" s="69"/>
      <c r="GG332" s="69"/>
      <c r="GH332" s="69"/>
      <c r="GI332" s="69"/>
      <c r="GJ332" s="69"/>
      <c r="GK332" s="69"/>
      <c r="GL332" s="69"/>
      <c r="GM332" s="69"/>
      <c r="GN332" s="69"/>
      <c r="GO332" s="69"/>
      <c r="GP332" s="69"/>
      <c r="GQ332" s="69"/>
      <c r="GR332" s="69"/>
      <c r="GS332" s="69"/>
      <c r="GT332" s="69"/>
      <c r="GU332" s="69"/>
      <c r="GV332" s="69"/>
      <c r="GW332" s="69"/>
      <c r="GX332" s="69"/>
      <c r="GY332" s="69"/>
      <c r="GZ332" s="69"/>
      <c r="HA332" s="69"/>
      <c r="HB332" s="69"/>
      <c r="HC332" s="69"/>
      <c r="HD332" s="69"/>
      <c r="HE332" s="69"/>
      <c r="HF332" s="69"/>
      <c r="HG332" s="69"/>
      <c r="HH332" s="69"/>
      <c r="HI332" s="69"/>
      <c r="HJ332" s="69"/>
      <c r="HK332" s="69"/>
      <c r="HL332" s="69"/>
      <c r="HM332" s="69"/>
      <c r="HN332" s="69"/>
      <c r="HO332" s="69"/>
      <c r="HP332" s="69"/>
      <c r="HQ332" s="69"/>
      <c r="HR332" s="69"/>
      <c r="HS332" s="69"/>
      <c r="HT332" s="69"/>
      <c r="HU332" s="69"/>
      <c r="HV332" s="69"/>
      <c r="HW332" s="69"/>
      <c r="HX332" s="69"/>
      <c r="HY332" s="69"/>
      <c r="HZ332" s="69"/>
      <c r="IA332" s="69"/>
      <c r="IB332" s="69"/>
      <c r="IC332" s="69"/>
      <c r="ID332" s="69"/>
      <c r="IE332" s="69"/>
      <c r="IF332" s="69"/>
      <c r="IG332" s="69"/>
      <c r="IH332" s="69"/>
      <c r="II332" s="69"/>
      <c r="IJ332" s="69"/>
      <c r="IK332" s="69"/>
      <c r="IL332" s="69"/>
      <c r="IM332" s="69"/>
      <c r="IN332" s="69"/>
      <c r="IO332" s="69"/>
      <c r="IP332" s="69"/>
      <c r="IQ332" s="69"/>
      <c r="IR332" s="69"/>
      <c r="IS332" s="69"/>
      <c r="IT332" s="69"/>
      <c r="IU332" s="69"/>
      <c r="IV332" s="69"/>
      <c r="IW332" s="69"/>
      <c r="IX332" s="69"/>
      <c r="IY332" s="69"/>
      <c r="IZ332" s="69"/>
      <c r="JA332" s="69"/>
      <c r="JB332" s="69"/>
      <c r="JC332" s="69"/>
      <c r="JD332" s="69"/>
      <c r="JE332" s="69"/>
      <c r="JF332" s="69"/>
      <c r="JG332" s="69"/>
      <c r="JH332" s="69"/>
      <c r="JI332" s="69"/>
      <c r="JJ332" s="69"/>
      <c r="JK332" s="69"/>
      <c r="JL332" s="69"/>
      <c r="JM332" s="69"/>
      <c r="JN332" s="69"/>
      <c r="JO332" s="69"/>
      <c r="JP332" s="69"/>
      <c r="JQ332" s="69"/>
      <c r="JR332" s="69"/>
      <c r="JS332" s="69"/>
      <c r="JT332" s="69"/>
      <c r="JU332" s="69"/>
      <c r="JV332" s="69"/>
      <c r="JW332" s="69"/>
      <c r="JX332" s="69"/>
      <c r="JY332" s="69"/>
      <c r="JZ332" s="69"/>
      <c r="KA332" s="69"/>
      <c r="KB332" s="69"/>
      <c r="KC332" s="69"/>
      <c r="KD332" s="69"/>
      <c r="KE332" s="69"/>
      <c r="KF332" s="69"/>
      <c r="KG332" s="69"/>
      <c r="KH332" s="69"/>
      <c r="KI332" s="69"/>
      <c r="KJ332" s="69"/>
      <c r="KK332" s="69"/>
      <c r="KL332" s="69"/>
      <c r="KM332" s="69"/>
      <c r="KN332" s="69"/>
      <c r="KO332" s="69"/>
      <c r="KP332" s="69"/>
      <c r="KQ332" s="69"/>
      <c r="KR332" s="69"/>
      <c r="KS332" s="69"/>
      <c r="KT332" s="69"/>
      <c r="KU332" s="69"/>
      <c r="KV332" s="69"/>
      <c r="KW332" s="69"/>
      <c r="KX332" s="69"/>
      <c r="KY332" s="69"/>
      <c r="KZ332" s="69"/>
      <c r="LA332" s="69"/>
      <c r="LB332" s="69"/>
      <c r="LC332" s="69"/>
      <c r="LD332" s="69"/>
      <c r="LE332" s="69"/>
      <c r="LF332" s="69"/>
      <c r="LG332" s="69"/>
      <c r="LH332" s="69"/>
      <c r="LI332" s="69"/>
      <c r="LJ332" s="69"/>
      <c r="LK332" s="69"/>
      <c r="LL332" s="69"/>
      <c r="LM332" s="69"/>
      <c r="LN332" s="69"/>
      <c r="LO332" s="69"/>
      <c r="LP332" s="69"/>
      <c r="LQ332" s="69"/>
      <c r="LR332" s="69"/>
      <c r="LS332" s="69"/>
      <c r="LT332" s="69"/>
      <c r="LU332" s="69"/>
      <c r="LV332" s="69"/>
      <c r="LW332" s="69"/>
      <c r="LX332" s="69"/>
      <c r="LY332" s="69"/>
      <c r="LZ332" s="69"/>
      <c r="MA332" s="69"/>
      <c r="MB332" s="69"/>
      <c r="MC332" s="69"/>
      <c r="MD332" s="69"/>
      <c r="ME332" s="69"/>
      <c r="MF332" s="69"/>
      <c r="MG332" s="69"/>
      <c r="MH332" s="69"/>
      <c r="MI332" s="69"/>
      <c r="MJ332" s="69"/>
      <c r="MK332" s="69"/>
      <c r="ML332" s="69"/>
      <c r="MM332" s="69"/>
      <c r="MN332" s="69"/>
      <c r="MO332" s="69"/>
      <c r="MP332" s="69"/>
      <c r="MQ332" s="69"/>
      <c r="MR332" s="69"/>
      <c r="MS332" s="69"/>
      <c r="MT332" s="69"/>
      <c r="MU332" s="69"/>
      <c r="MV332" s="69"/>
      <c r="MW332" s="69"/>
      <c r="MX332" s="69"/>
      <c r="MY332" s="69"/>
      <c r="MZ332" s="69"/>
      <c r="NA332" s="69"/>
      <c r="NB332" s="69"/>
      <c r="NC332" s="69"/>
      <c r="ND332" s="69"/>
      <c r="NE332" s="69"/>
      <c r="NF332" s="69"/>
      <c r="NG332" s="69"/>
      <c r="NH332" s="69"/>
      <c r="NI332" s="69"/>
      <c r="NJ332" s="69"/>
      <c r="NK332" s="69"/>
      <c r="NL332" s="69"/>
      <c r="NM332" s="69"/>
      <c r="NN332" s="69"/>
      <c r="NO332" s="69"/>
      <c r="NP332" s="69"/>
      <c r="NQ332" s="69"/>
      <c r="NR332" s="69"/>
      <c r="NS332" s="69"/>
      <c r="NT332" s="69"/>
      <c r="NU332" s="69"/>
      <c r="NV332" s="69"/>
      <c r="NW332" s="69"/>
      <c r="NX332" s="69"/>
      <c r="NY332" s="69"/>
      <c r="NZ332" s="69"/>
      <c r="OA332" s="69"/>
      <c r="OB332" s="69"/>
      <c r="OC332" s="69"/>
      <c r="OD332" s="69"/>
      <c r="OE332" s="69"/>
      <c r="OF332" s="69"/>
      <c r="OG332" s="69"/>
      <c r="OH332" s="69"/>
      <c r="OI332" s="69"/>
      <c r="OJ332" s="69"/>
      <c r="OK332" s="69"/>
      <c r="OL332" s="69"/>
      <c r="OM332" s="69"/>
      <c r="ON332" s="69"/>
      <c r="OO332" s="69"/>
      <c r="OP332" s="69"/>
      <c r="OQ332" s="69"/>
      <c r="OR332" s="69"/>
      <c r="OS332" s="69"/>
      <c r="OT332" s="69"/>
      <c r="OU332" s="69"/>
      <c r="OV332" s="69"/>
      <c r="OW332" s="69"/>
      <c r="OX332" s="69"/>
      <c r="OY332" s="69"/>
      <c r="OZ332" s="69"/>
      <c r="PA332" s="69"/>
      <c r="PB332" s="69"/>
      <c r="PC332" s="69"/>
      <c r="PD332" s="69"/>
      <c r="PE332" s="69"/>
      <c r="PF332" s="69"/>
      <c r="PG332" s="69"/>
      <c r="PH332" s="69"/>
      <c r="PI332" s="69"/>
      <c r="PJ332" s="69"/>
      <c r="PK332" s="69"/>
      <c r="PL332" s="69"/>
      <c r="PM332" s="69"/>
      <c r="PN332" s="69"/>
      <c r="PO332" s="69"/>
      <c r="PP332" s="69"/>
      <c r="PQ332" s="69"/>
      <c r="PR332" s="69"/>
      <c r="PS332" s="69"/>
      <c r="PT332" s="69"/>
      <c r="PU332" s="69"/>
      <c r="PV332" s="69"/>
      <c r="PW332" s="69"/>
      <c r="PX332" s="69"/>
      <c r="PY332" s="69"/>
      <c r="PZ332" s="69"/>
      <c r="QA332" s="69"/>
      <c r="QB332" s="69"/>
      <c r="QC332" s="69"/>
      <c r="QD332" s="69"/>
      <c r="QE332" s="69"/>
      <c r="QF332" s="69"/>
      <c r="QG332" s="69"/>
      <c r="QH332" s="69"/>
      <c r="QI332" s="69"/>
      <c r="QJ332" s="69"/>
      <c r="QK332" s="69"/>
      <c r="QL332" s="69"/>
      <c r="QM332" s="69"/>
      <c r="QN332" s="69"/>
      <c r="QO332" s="69"/>
      <c r="QP332" s="69"/>
      <c r="QQ332" s="69"/>
      <c r="QR332" s="69"/>
      <c r="QS332" s="69"/>
      <c r="QT332" s="69"/>
      <c r="QU332" s="69"/>
      <c r="QV332" s="69"/>
      <c r="QW332" s="69"/>
      <c r="QX332" s="69"/>
      <c r="QY332" s="69"/>
      <c r="QZ332" s="69"/>
      <c r="RA332" s="69"/>
      <c r="RB332" s="69"/>
      <c r="RC332" s="69"/>
      <c r="RD332" s="69"/>
      <c r="RE332" s="69"/>
      <c r="RF332" s="69"/>
      <c r="RG332" s="69"/>
      <c r="RH332" s="69"/>
      <c r="RI332" s="69"/>
      <c r="RJ332" s="69"/>
      <c r="RK332" s="69"/>
      <c r="RL332" s="69"/>
      <c r="RM332" s="69"/>
      <c r="RN332" s="69"/>
      <c r="RO332" s="69"/>
      <c r="RP332" s="69"/>
      <c r="RQ332" s="69"/>
      <c r="RR332" s="69"/>
      <c r="RS332" s="69"/>
      <c r="RT332" s="69"/>
      <c r="RU332" s="69"/>
      <c r="RV332" s="69"/>
      <c r="RW332" s="69"/>
      <c r="RX332" s="69"/>
      <c r="RY332" s="69"/>
      <c r="RZ332" s="69"/>
      <c r="SA332" s="69"/>
      <c r="SB332" s="69"/>
      <c r="SC332" s="69"/>
      <c r="SD332" s="69"/>
      <c r="SE332" s="69"/>
      <c r="SF332" s="69"/>
      <c r="SG332" s="69"/>
      <c r="SH332" s="69"/>
      <c r="SI332" s="69"/>
      <c r="SJ332" s="69"/>
      <c r="SK332" s="69"/>
      <c r="SL332" s="69"/>
      <c r="SM332" s="69"/>
      <c r="SN332" s="69"/>
      <c r="SO332" s="69"/>
      <c r="SP332" s="69"/>
      <c r="SQ332" s="69"/>
      <c r="SR332" s="69"/>
      <c r="SS332" s="69"/>
      <c r="ST332" s="69"/>
      <c r="SU332" s="69"/>
      <c r="SV332" s="69"/>
      <c r="SW332" s="69"/>
      <c r="SX332" s="69"/>
      <c r="SY332" s="69"/>
      <c r="SZ332" s="69"/>
      <c r="TA332" s="69"/>
      <c r="TB332" s="69"/>
      <c r="TC332" s="69"/>
      <c r="TD332" s="69"/>
      <c r="TE332" s="69"/>
      <c r="TF332" s="69"/>
      <c r="TG332" s="69"/>
      <c r="TH332" s="69"/>
      <c r="TI332" s="69"/>
      <c r="TJ332" s="69"/>
      <c r="TK332" s="69"/>
      <c r="TL332" s="69"/>
      <c r="TM332" s="69"/>
      <c r="TN332" s="69"/>
      <c r="TO332" s="69"/>
      <c r="TP332" s="69"/>
      <c r="TQ332" s="69"/>
      <c r="TR332" s="69"/>
      <c r="TS332" s="69"/>
      <c r="TT332" s="69"/>
      <c r="TU332" s="69"/>
      <c r="TV332" s="69"/>
      <c r="TW332" s="69"/>
      <c r="TX332" s="69"/>
      <c r="TY332" s="69"/>
      <c r="TZ332" s="69"/>
      <c r="UA332" s="69"/>
      <c r="UB332" s="69"/>
      <c r="UC332" s="69"/>
      <c r="UD332" s="69"/>
      <c r="UE332" s="69"/>
      <c r="UF332" s="69"/>
      <c r="UG332" s="69"/>
      <c r="UH332" s="69"/>
      <c r="UI332" s="69"/>
      <c r="UJ332" s="69"/>
      <c r="UK332" s="69"/>
      <c r="UL332" s="69"/>
      <c r="UM332" s="69"/>
      <c r="UN332" s="69"/>
      <c r="UO332" s="69"/>
      <c r="UP332" s="69"/>
      <c r="UQ332" s="69"/>
      <c r="UR332" s="69"/>
      <c r="US332" s="69"/>
      <c r="UT332" s="69"/>
      <c r="UU332" s="69"/>
      <c r="UV332" s="69"/>
      <c r="UW332" s="69"/>
      <c r="UX332" s="69"/>
      <c r="UY332" s="69"/>
      <c r="UZ332" s="69"/>
      <c r="VA332" s="69"/>
      <c r="VB332" s="69"/>
      <c r="VC332" s="69"/>
      <c r="VD332" s="69"/>
      <c r="VE332" s="69"/>
      <c r="VF332" s="69"/>
      <c r="VG332" s="69"/>
      <c r="VH332" s="69"/>
      <c r="VI332" s="69"/>
      <c r="VJ332" s="69"/>
      <c r="VK332" s="69"/>
      <c r="VL332" s="69"/>
      <c r="VM332" s="69"/>
      <c r="VN332" s="69"/>
      <c r="VO332" s="69"/>
      <c r="VP332" s="69"/>
      <c r="VQ332" s="69"/>
      <c r="VR332" s="69"/>
      <c r="VS332" s="69"/>
      <c r="VT332" s="69"/>
      <c r="VU332" s="69"/>
      <c r="VV332" s="69"/>
      <c r="VW332" s="69"/>
      <c r="VX332" s="69"/>
      <c r="VY332" s="69"/>
      <c r="VZ332" s="69"/>
      <c r="WA332" s="69"/>
      <c r="WB332" s="69"/>
      <c r="WC332" s="69"/>
      <c r="WD332" s="69"/>
      <c r="WE332" s="69"/>
      <c r="WF332" s="69"/>
      <c r="WG332" s="69"/>
      <c r="WH332" s="69"/>
      <c r="WI332" s="69"/>
      <c r="WJ332" s="69"/>
      <c r="WK332" s="69"/>
      <c r="WL332" s="69"/>
      <c r="WM332" s="69"/>
      <c r="WN332" s="69"/>
      <c r="WO332" s="69"/>
      <c r="WP332" s="69"/>
      <c r="WQ332" s="69"/>
      <c r="WR332" s="69"/>
      <c r="WS332" s="69"/>
      <c r="WT332" s="69"/>
      <c r="WU332" s="69"/>
      <c r="WV332" s="69"/>
      <c r="WW332" s="69"/>
      <c r="WX332" s="69"/>
      <c r="WY332" s="69"/>
      <c r="WZ332" s="69"/>
      <c r="XA332" s="69"/>
      <c r="XB332" s="69"/>
      <c r="XC332" s="69"/>
      <c r="XD332" s="69"/>
      <c r="XE332" s="69"/>
      <c r="XF332" s="69"/>
      <c r="XG332" s="69"/>
      <c r="XH332" s="69"/>
      <c r="XI332" s="69"/>
      <c r="XJ332" s="69"/>
      <c r="XK332" s="69"/>
      <c r="XL332" s="69"/>
      <c r="XM332" s="69"/>
      <c r="XN332" s="69"/>
      <c r="XO332" s="69"/>
      <c r="XP332" s="69"/>
      <c r="XQ332" s="69"/>
      <c r="XR332" s="69"/>
      <c r="XS332" s="69"/>
      <c r="XT332" s="69"/>
      <c r="XU332" s="69"/>
      <c r="XV332" s="69"/>
      <c r="XW332" s="69"/>
      <c r="XX332" s="69"/>
      <c r="XY332" s="69"/>
      <c r="XZ332" s="69"/>
      <c r="YA332" s="69"/>
      <c r="YB332" s="69"/>
      <c r="YC332" s="69"/>
      <c r="YD332" s="69"/>
      <c r="YE332" s="69"/>
      <c r="YF332" s="69"/>
      <c r="YG332" s="69"/>
      <c r="YH332" s="69"/>
      <c r="YI332" s="69"/>
      <c r="YJ332" s="69"/>
      <c r="YK332" s="69"/>
      <c r="YL332" s="69"/>
      <c r="YM332" s="69"/>
      <c r="YN332" s="69"/>
      <c r="YO332" s="69"/>
      <c r="YP332" s="69"/>
      <c r="YQ332" s="69"/>
      <c r="YR332" s="69"/>
      <c r="YS332" s="69"/>
      <c r="YT332" s="69"/>
      <c r="YU332" s="69"/>
      <c r="YV332" s="69"/>
      <c r="YW332" s="69"/>
      <c r="YX332" s="69"/>
      <c r="YY332" s="69"/>
      <c r="YZ332" s="69"/>
      <c r="ZA332" s="69"/>
      <c r="ZB332" s="69"/>
      <c r="ZC332" s="69"/>
      <c r="ZD332" s="69"/>
      <c r="ZE332" s="69"/>
      <c r="ZF332" s="69"/>
      <c r="ZG332" s="69"/>
      <c r="ZH332" s="69"/>
      <c r="ZI332" s="69"/>
      <c r="ZJ332" s="69"/>
      <c r="ZK332" s="69"/>
      <c r="ZL332" s="69"/>
      <c r="ZM332" s="69"/>
      <c r="ZN332" s="69"/>
      <c r="ZO332" s="69"/>
      <c r="ZP332" s="69"/>
      <c r="ZQ332" s="69"/>
      <c r="ZR332" s="69"/>
      <c r="ZS332" s="69"/>
      <c r="ZT332" s="69"/>
      <c r="ZU332" s="69"/>
      <c r="ZV332" s="69"/>
      <c r="ZW332" s="69"/>
      <c r="ZX332" s="69"/>
      <c r="ZY332" s="69"/>
      <c r="ZZ332" s="69"/>
      <c r="AAA332" s="69"/>
      <c r="AAB332" s="69"/>
      <c r="AAC332" s="69"/>
      <c r="AAD332" s="69"/>
      <c r="AAE332" s="69"/>
      <c r="AAF332" s="69"/>
      <c r="AAG332" s="69"/>
      <c r="AAH332" s="69"/>
      <c r="AAI332" s="69"/>
      <c r="AAJ332" s="69"/>
      <c r="AAK332" s="69"/>
      <c r="AAL332" s="69"/>
      <c r="AAM332" s="69"/>
      <c r="AAN332" s="69"/>
      <c r="AAO332" s="69"/>
      <c r="AAP332" s="69"/>
      <c r="AAQ332" s="69"/>
      <c r="AAR332" s="69"/>
      <c r="AAS332" s="69"/>
      <c r="AAT332" s="69"/>
      <c r="AAU332" s="69"/>
      <c r="AAV332" s="69"/>
      <c r="AAW332" s="69"/>
      <c r="AAX332" s="69"/>
      <c r="AAY332" s="69"/>
      <c r="AAZ332" s="69"/>
      <c r="ABA332" s="69"/>
      <c r="ABB332" s="69"/>
      <c r="ABC332" s="69"/>
      <c r="ABD332" s="69"/>
      <c r="ABE332" s="69"/>
      <c r="ABF332" s="69"/>
      <c r="ABG332" s="69"/>
      <c r="ABH332" s="69"/>
      <c r="ABI332" s="69"/>
      <c r="ABJ332" s="69"/>
      <c r="ABK332" s="69"/>
      <c r="ABL332" s="69"/>
      <c r="ABM332" s="69"/>
      <c r="ABN332" s="69"/>
      <c r="ABO332" s="69"/>
      <c r="ABP332" s="69"/>
      <c r="ABQ332" s="69"/>
      <c r="ABR332" s="69"/>
      <c r="ABS332" s="69"/>
      <c r="ABT332" s="69"/>
      <c r="ABU332" s="69"/>
      <c r="ABV332" s="69"/>
      <c r="ABW332" s="69"/>
      <c r="ABX332" s="69"/>
      <c r="ABY332" s="69"/>
      <c r="ABZ332" s="69"/>
      <c r="ACA332" s="69"/>
      <c r="ACB332" s="69"/>
      <c r="ACC332" s="69"/>
      <c r="ACD332" s="69"/>
      <c r="ACE332" s="69"/>
      <c r="ACF332" s="69"/>
      <c r="ACG332" s="69"/>
      <c r="ACH332" s="69"/>
      <c r="ACI332" s="69"/>
      <c r="ACJ332" s="69"/>
      <c r="ACK332" s="69"/>
      <c r="ACL332" s="69"/>
      <c r="ACM332" s="69"/>
      <c r="ACN332" s="69"/>
      <c r="ACO332" s="69"/>
      <c r="ACP332" s="69"/>
      <c r="ACQ332" s="69"/>
      <c r="ACR332" s="69"/>
      <c r="ACS332" s="69"/>
      <c r="ACT332" s="69"/>
      <c r="ACU332" s="69"/>
      <c r="ACV332" s="69"/>
      <c r="ACW332" s="69"/>
      <c r="ACX332" s="69"/>
      <c r="ACY332" s="69"/>
      <c r="ACZ332" s="69"/>
      <c r="ADA332" s="69"/>
      <c r="ADB332" s="69"/>
      <c r="ADC332" s="69"/>
      <c r="ADD332" s="69"/>
      <c r="ADE332" s="69"/>
      <c r="ADF332" s="69"/>
      <c r="ADG332" s="69"/>
      <c r="ADH332" s="69"/>
      <c r="ADI332" s="69"/>
      <c r="ADJ332" s="69"/>
      <c r="ADK332" s="69"/>
      <c r="ADL332" s="69"/>
      <c r="ADM332" s="69"/>
      <c r="ADN332" s="69"/>
      <c r="ADO332" s="69"/>
      <c r="ADP332" s="69"/>
      <c r="ADQ332" s="69"/>
      <c r="ADR332" s="69"/>
      <c r="ADS332" s="69"/>
      <c r="ADT332" s="69"/>
      <c r="ADU332" s="69"/>
      <c r="ADV332" s="69"/>
      <c r="ADW332" s="69"/>
      <c r="ADX332" s="69"/>
      <c r="ADY332" s="69"/>
      <c r="ADZ332" s="69"/>
      <c r="AEA332" s="69"/>
      <c r="AEB332" s="69"/>
      <c r="AEC332" s="69"/>
      <c r="AED332" s="69"/>
      <c r="AEE332" s="69"/>
      <c r="AEF332" s="69"/>
      <c r="AEG332" s="69"/>
      <c r="AEH332" s="69"/>
      <c r="AEI332" s="69"/>
      <c r="AEJ332" s="69"/>
      <c r="AEK332" s="69"/>
      <c r="AEL332" s="69"/>
      <c r="AEM332" s="69"/>
      <c r="AEN332" s="69"/>
      <c r="AEO332" s="69"/>
      <c r="AEP332" s="69"/>
      <c r="AEQ332" s="69"/>
      <c r="AER332" s="69"/>
      <c r="AES332" s="69"/>
      <c r="AET332" s="69"/>
      <c r="AEU332" s="69"/>
      <c r="AEV332" s="69"/>
      <c r="AEW332" s="69"/>
      <c r="AEX332" s="69"/>
      <c r="AEY332" s="69"/>
      <c r="AEZ332" s="69"/>
      <c r="AFA332" s="69"/>
      <c r="AFB332" s="69"/>
      <c r="AFC332" s="69"/>
      <c r="AFD332" s="69"/>
      <c r="AFE332" s="69"/>
      <c r="AFF332" s="69"/>
      <c r="AFG332" s="69"/>
      <c r="AFH332" s="69"/>
      <c r="AFI332" s="69"/>
      <c r="AFJ332" s="69"/>
      <c r="AFK332" s="69"/>
      <c r="AFL332" s="69"/>
      <c r="AFM332" s="69"/>
      <c r="AFN332" s="69"/>
      <c r="AFO332" s="69"/>
      <c r="AFP332" s="69"/>
      <c r="AFQ332" s="69"/>
      <c r="AFR332" s="69"/>
      <c r="AFS332" s="69"/>
      <c r="AFT332" s="69"/>
      <c r="AFU332" s="69"/>
      <c r="AFV332" s="69"/>
      <c r="AFW332" s="69"/>
      <c r="AFX332" s="69"/>
      <c r="AFY332" s="69"/>
      <c r="AFZ332" s="69"/>
      <c r="AGA332" s="69"/>
      <c r="AGB332" s="69"/>
      <c r="AGC332" s="69"/>
      <c r="AGD332" s="69"/>
      <c r="AGE332" s="69"/>
      <c r="AGF332" s="69"/>
      <c r="AGG332" s="69"/>
      <c r="AGH332" s="69"/>
      <c r="AGI332" s="69"/>
      <c r="AGJ332" s="69"/>
      <c r="AGK332" s="69"/>
      <c r="AGL332" s="69"/>
      <c r="AGM332" s="69"/>
      <c r="AGN332" s="69"/>
      <c r="AGO332" s="69"/>
      <c r="AGP332" s="69"/>
      <c r="AGQ332" s="69"/>
      <c r="AGR332" s="69"/>
      <c r="AGS332" s="69"/>
      <c r="AGT332" s="69"/>
      <c r="AGU332" s="69"/>
      <c r="AGV332" s="69"/>
      <c r="AGW332" s="69"/>
      <c r="AGX332" s="69"/>
      <c r="AGY332" s="69"/>
      <c r="AGZ332" s="69"/>
      <c r="AHA332" s="69"/>
      <c r="AHB332" s="69"/>
      <c r="AHC332" s="69"/>
      <c r="AHD332" s="69"/>
      <c r="AHE332" s="69"/>
      <c r="AHF332" s="69"/>
      <c r="AHG332" s="69"/>
      <c r="AHH332" s="69"/>
      <c r="AHI332" s="69"/>
      <c r="AHJ332" s="69"/>
      <c r="AHK332" s="69"/>
      <c r="AHL332" s="69"/>
      <c r="AHM332" s="69"/>
      <c r="AHN332" s="69"/>
      <c r="AHO332" s="69"/>
      <c r="AHP332" s="69"/>
      <c r="AHQ332" s="69"/>
      <c r="AHR332" s="69"/>
      <c r="AHS332" s="69"/>
      <c r="AHT332" s="69"/>
      <c r="AHU332" s="69"/>
      <c r="AHV332" s="69"/>
      <c r="AHW332" s="69"/>
      <c r="AHX332" s="69"/>
      <c r="AHY332" s="69"/>
      <c r="AHZ332" s="69"/>
      <c r="AIA332" s="69"/>
      <c r="AIB332" s="69"/>
      <c r="AIC332" s="69"/>
      <c r="AID332" s="69"/>
      <c r="AIE332" s="69"/>
      <c r="AIF332" s="69"/>
      <c r="AIG332" s="69"/>
      <c r="AIH332" s="69"/>
      <c r="AII332" s="69"/>
      <c r="AIJ332" s="69"/>
      <c r="AIK332" s="69"/>
      <c r="AIL332" s="69"/>
      <c r="AIM332" s="69"/>
      <c r="AIN332" s="69"/>
      <c r="AIO332" s="69"/>
      <c r="AIP332" s="69"/>
      <c r="AIQ332" s="69"/>
      <c r="AIR332" s="69"/>
      <c r="AIS332" s="69"/>
      <c r="AIT332" s="69"/>
      <c r="AIU332" s="69"/>
      <c r="AIV332" s="69"/>
      <c r="AIW332" s="69"/>
      <c r="AIX332" s="69"/>
      <c r="AIY332" s="69"/>
      <c r="AIZ332" s="69"/>
      <c r="AJA332" s="69"/>
      <c r="AJB332" s="69"/>
      <c r="AJC332" s="69"/>
      <c r="AJD332" s="69"/>
      <c r="AJE332" s="69"/>
      <c r="AJF332" s="69"/>
      <c r="AJG332" s="69"/>
      <c r="AJH332" s="69"/>
      <c r="AJI332" s="69"/>
      <c r="AJJ332" s="69"/>
      <c r="AJK332" s="69"/>
      <c r="AJL332" s="69"/>
      <c r="AJM332" s="69"/>
      <c r="AJN332" s="69"/>
      <c r="AJO332" s="69"/>
      <c r="AJP332" s="69"/>
      <c r="AJQ332" s="69"/>
      <c r="AJR332" s="69"/>
      <c r="AJS332" s="69"/>
      <c r="AJT332" s="69"/>
      <c r="AJU332" s="69"/>
      <c r="AJV332" s="69"/>
      <c r="AJW332" s="69"/>
      <c r="AJX332" s="69"/>
      <c r="AJY332" s="69"/>
      <c r="AJZ332" s="69"/>
      <c r="AKA332" s="69"/>
      <c r="AKB332" s="69"/>
      <c r="AKC332" s="69"/>
      <c r="AKD332" s="69"/>
      <c r="AKE332" s="69"/>
      <c r="AKF332" s="69"/>
      <c r="AKG332" s="69"/>
      <c r="AKH332" s="69"/>
      <c r="AKI332" s="69"/>
      <c r="AKJ332" s="69"/>
      <c r="AKK332" s="69"/>
      <c r="AKL332" s="69"/>
      <c r="AKM332" s="69"/>
      <c r="AKN332" s="69"/>
      <c r="AKO332" s="69"/>
      <c r="AKP332" s="69"/>
      <c r="AKQ332" s="69"/>
      <c r="AKR332" s="69"/>
      <c r="AKS332" s="69"/>
      <c r="AKT332" s="69"/>
      <c r="AKU332" s="69"/>
      <c r="AKV332" s="69"/>
      <c r="AKW332" s="69"/>
      <c r="AKX332" s="69"/>
      <c r="AKY332" s="69"/>
      <c r="AKZ332" s="69"/>
      <c r="ALA332" s="69"/>
      <c r="ALB332" s="69"/>
      <c r="ALC332" s="69"/>
      <c r="ALD332" s="69"/>
      <c r="ALE332" s="69"/>
      <c r="ALF332" s="69"/>
      <c r="ALG332" s="69"/>
      <c r="ALH332" s="69"/>
      <c r="ALI332" s="69"/>
      <c r="ALJ332" s="69"/>
      <c r="ALK332" s="69"/>
      <c r="ALL332" s="69"/>
      <c r="ALM332" s="69"/>
      <c r="ALN332" s="69"/>
      <c r="ALO332" s="69"/>
      <c r="ALP332" s="69"/>
      <c r="ALQ332" s="69"/>
      <c r="ALR332" s="69"/>
      <c r="ALS332" s="69"/>
      <c r="ALT332" s="69"/>
      <c r="ALU332" s="69"/>
      <c r="ALV332" s="69"/>
      <c r="ALW332" s="69"/>
      <c r="ALX332" s="69"/>
      <c r="ALY332" s="69"/>
      <c r="ALZ332" s="69"/>
      <c r="AMA332" s="69"/>
      <c r="AMB332" s="69"/>
      <c r="AMC332" s="69"/>
      <c r="AMD332" s="69"/>
      <c r="AME332" s="69"/>
      <c r="AMF332" s="69"/>
      <c r="AMG332" s="69"/>
      <c r="AMH332" s="69"/>
      <c r="AMI332" s="69"/>
      <c r="AMJ332" s="69"/>
      <c r="AMK332" s="69"/>
    </row>
    <row r="333" spans="1:1025" customFormat="1">
      <c r="A333" s="56"/>
      <c r="B333" s="97" t="s">
        <v>207</v>
      </c>
      <c r="C333" s="73" t="s">
        <v>152</v>
      </c>
      <c r="D333" s="99">
        <v>2006</v>
      </c>
      <c r="E333" s="107"/>
      <c r="F333" s="107"/>
      <c r="G333" s="107">
        <v>27</v>
      </c>
      <c r="H333" s="107"/>
      <c r="I333" s="107"/>
      <c r="J333" s="107">
        <v>23</v>
      </c>
      <c r="K333" s="105"/>
      <c r="L333" s="107">
        <f t="shared" ref="L333:L338" si="317">COUNTIF(E333:K333,"&gt;=1")</f>
        <v>2</v>
      </c>
      <c r="M333" s="107">
        <f t="shared" ref="M333:M338" si="318">IF(L333&gt;=5,MIN(E333:K333),"0")+IF(L333&gt;=6,SMALL(E333:K333,2),"0")+IF(L333&gt;=7,SMALL(E333:K333,3),"0")</f>
        <v>0</v>
      </c>
      <c r="N333" s="107">
        <f>SUM(E333:K333)-M333</f>
        <v>50</v>
      </c>
      <c r="O333" s="107"/>
      <c r="P333" s="108">
        <f t="shared" ref="P333:P338" si="319">N333+O333</f>
        <v>50</v>
      </c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D333" s="69"/>
      <c r="AE333" s="69"/>
      <c r="AF333" s="69"/>
      <c r="AG333" s="69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  <c r="AS333" s="69"/>
      <c r="AT333" s="69"/>
      <c r="AU333" s="69"/>
      <c r="AV333" s="69"/>
      <c r="AW333" s="69"/>
      <c r="AX333" s="69"/>
      <c r="AY333" s="69"/>
      <c r="AZ333" s="69"/>
      <c r="BA333" s="69"/>
      <c r="BB333" s="69"/>
      <c r="BC333" s="69"/>
      <c r="BD333" s="69"/>
      <c r="BE333" s="69"/>
      <c r="BF333" s="69"/>
      <c r="BG333" s="69"/>
      <c r="BH333" s="69"/>
      <c r="BI333" s="69"/>
      <c r="BJ333" s="69"/>
      <c r="BK333" s="69"/>
      <c r="BL333" s="69"/>
      <c r="BM333" s="69"/>
      <c r="BN333" s="69"/>
      <c r="BO333" s="69"/>
      <c r="BP333" s="69"/>
      <c r="BQ333" s="69"/>
      <c r="BR333" s="69"/>
      <c r="BS333" s="69"/>
      <c r="BT333" s="69"/>
      <c r="BU333" s="69"/>
      <c r="BV333" s="69"/>
      <c r="BW333" s="69"/>
      <c r="BX333" s="69"/>
      <c r="BY333" s="69"/>
      <c r="BZ333" s="69"/>
      <c r="CA333" s="69"/>
      <c r="CB333" s="69"/>
      <c r="CC333" s="69"/>
      <c r="CD333" s="69"/>
      <c r="CE333" s="69"/>
      <c r="CF333" s="69"/>
      <c r="CG333" s="69"/>
      <c r="CH333" s="69"/>
      <c r="CI333" s="69"/>
      <c r="CJ333" s="69"/>
      <c r="CK333" s="69"/>
      <c r="CL333" s="69"/>
      <c r="CM333" s="69"/>
      <c r="CN333" s="69"/>
      <c r="CO333" s="69"/>
      <c r="CP333" s="69"/>
      <c r="CQ333" s="69"/>
      <c r="CR333" s="69"/>
      <c r="CS333" s="69"/>
      <c r="CT333" s="69"/>
      <c r="CU333" s="69"/>
      <c r="CV333" s="69"/>
      <c r="CW333" s="69"/>
      <c r="CX333" s="69"/>
      <c r="CY333" s="69"/>
      <c r="CZ333" s="69"/>
      <c r="DA333" s="69"/>
      <c r="DB333" s="69"/>
      <c r="DC333" s="69"/>
      <c r="DD333" s="69"/>
      <c r="DE333" s="69"/>
      <c r="DF333" s="69"/>
      <c r="DG333" s="69"/>
      <c r="DH333" s="69"/>
      <c r="DI333" s="69"/>
      <c r="DJ333" s="69"/>
      <c r="DK333" s="69"/>
      <c r="DL333" s="69"/>
      <c r="DM333" s="69"/>
      <c r="DN333" s="69"/>
      <c r="DO333" s="69"/>
      <c r="DP333" s="69"/>
      <c r="DQ333" s="69"/>
      <c r="DR333" s="69"/>
      <c r="DS333" s="69"/>
      <c r="DT333" s="69"/>
      <c r="DU333" s="69"/>
      <c r="DV333" s="69"/>
      <c r="DW333" s="69"/>
      <c r="DX333" s="69"/>
      <c r="DY333" s="69"/>
      <c r="DZ333" s="69"/>
      <c r="EA333" s="69"/>
      <c r="EB333" s="69"/>
      <c r="EC333" s="69"/>
      <c r="ED333" s="69"/>
      <c r="EE333" s="69"/>
      <c r="EF333" s="69"/>
      <c r="EG333" s="69"/>
      <c r="EH333" s="69"/>
      <c r="EI333" s="69"/>
      <c r="EJ333" s="69"/>
      <c r="EK333" s="69"/>
      <c r="EL333" s="69"/>
      <c r="EM333" s="69"/>
      <c r="EN333" s="69"/>
      <c r="EO333" s="69"/>
      <c r="EP333" s="69"/>
      <c r="EQ333" s="69"/>
      <c r="ER333" s="69"/>
      <c r="ES333" s="69"/>
      <c r="ET333" s="69"/>
      <c r="EU333" s="69"/>
      <c r="EV333" s="69"/>
      <c r="EW333" s="69"/>
      <c r="EX333" s="69"/>
      <c r="EY333" s="69"/>
      <c r="EZ333" s="69"/>
      <c r="FA333" s="69"/>
      <c r="FB333" s="69"/>
      <c r="FC333" s="69"/>
      <c r="FD333" s="69"/>
      <c r="FE333" s="69"/>
      <c r="FF333" s="69"/>
      <c r="FG333" s="69"/>
      <c r="FH333" s="69"/>
      <c r="FI333" s="69"/>
      <c r="FJ333" s="69"/>
      <c r="FK333" s="69"/>
      <c r="FL333" s="69"/>
      <c r="FM333" s="69"/>
      <c r="FN333" s="69"/>
      <c r="FO333" s="69"/>
      <c r="FP333" s="69"/>
      <c r="FQ333" s="69"/>
      <c r="FR333" s="69"/>
      <c r="FS333" s="69"/>
      <c r="FT333" s="69"/>
      <c r="FU333" s="69"/>
      <c r="FV333" s="69"/>
      <c r="FW333" s="69"/>
      <c r="FX333" s="69"/>
      <c r="FY333" s="69"/>
      <c r="FZ333" s="69"/>
      <c r="GA333" s="69"/>
      <c r="GB333" s="69"/>
      <c r="GC333" s="69"/>
      <c r="GD333" s="69"/>
      <c r="GE333" s="69"/>
      <c r="GF333" s="69"/>
      <c r="GG333" s="69"/>
      <c r="GH333" s="69"/>
      <c r="GI333" s="69"/>
      <c r="GJ333" s="69"/>
      <c r="GK333" s="69"/>
      <c r="GL333" s="69"/>
      <c r="GM333" s="69"/>
      <c r="GN333" s="69"/>
      <c r="GO333" s="69"/>
      <c r="GP333" s="69"/>
      <c r="GQ333" s="69"/>
      <c r="GR333" s="69"/>
      <c r="GS333" s="69"/>
      <c r="GT333" s="69"/>
      <c r="GU333" s="69"/>
      <c r="GV333" s="69"/>
      <c r="GW333" s="69"/>
      <c r="GX333" s="69"/>
      <c r="GY333" s="69"/>
      <c r="GZ333" s="69"/>
      <c r="HA333" s="69"/>
      <c r="HB333" s="69"/>
      <c r="HC333" s="69"/>
      <c r="HD333" s="69"/>
      <c r="HE333" s="69"/>
      <c r="HF333" s="69"/>
      <c r="HG333" s="69"/>
      <c r="HH333" s="69"/>
      <c r="HI333" s="69"/>
      <c r="HJ333" s="69"/>
      <c r="HK333" s="69"/>
      <c r="HL333" s="69"/>
      <c r="HM333" s="69"/>
      <c r="HN333" s="69"/>
      <c r="HO333" s="69"/>
      <c r="HP333" s="69"/>
      <c r="HQ333" s="69"/>
      <c r="HR333" s="69"/>
      <c r="HS333" s="69"/>
      <c r="HT333" s="69"/>
      <c r="HU333" s="69"/>
      <c r="HV333" s="69"/>
      <c r="HW333" s="69"/>
      <c r="HX333" s="69"/>
      <c r="HY333" s="69"/>
      <c r="HZ333" s="69"/>
      <c r="IA333" s="69"/>
      <c r="IB333" s="69"/>
      <c r="IC333" s="69"/>
      <c r="ID333" s="69"/>
      <c r="IE333" s="69"/>
      <c r="IF333" s="69"/>
      <c r="IG333" s="69"/>
      <c r="IH333" s="69"/>
      <c r="II333" s="69"/>
      <c r="IJ333" s="69"/>
      <c r="IK333" s="69"/>
      <c r="IL333" s="69"/>
      <c r="IM333" s="69"/>
      <c r="IN333" s="69"/>
      <c r="IO333" s="69"/>
      <c r="IP333" s="69"/>
      <c r="IQ333" s="69"/>
      <c r="IR333" s="69"/>
      <c r="IS333" s="69"/>
      <c r="IT333" s="69"/>
      <c r="IU333" s="69"/>
      <c r="IV333" s="69"/>
      <c r="IW333" s="69"/>
      <c r="IX333" s="69"/>
      <c r="IY333" s="69"/>
      <c r="IZ333" s="69"/>
      <c r="JA333" s="69"/>
      <c r="JB333" s="69"/>
      <c r="JC333" s="69"/>
      <c r="JD333" s="69"/>
      <c r="JE333" s="69"/>
      <c r="JF333" s="69"/>
      <c r="JG333" s="69"/>
      <c r="JH333" s="69"/>
      <c r="JI333" s="69"/>
      <c r="JJ333" s="69"/>
      <c r="JK333" s="69"/>
      <c r="JL333" s="69"/>
      <c r="JM333" s="69"/>
      <c r="JN333" s="69"/>
      <c r="JO333" s="69"/>
      <c r="JP333" s="69"/>
      <c r="JQ333" s="69"/>
      <c r="JR333" s="69"/>
      <c r="JS333" s="69"/>
      <c r="JT333" s="69"/>
      <c r="JU333" s="69"/>
      <c r="JV333" s="69"/>
      <c r="JW333" s="69"/>
      <c r="JX333" s="69"/>
      <c r="JY333" s="69"/>
      <c r="JZ333" s="69"/>
      <c r="KA333" s="69"/>
      <c r="KB333" s="69"/>
      <c r="KC333" s="69"/>
      <c r="KD333" s="69"/>
      <c r="KE333" s="69"/>
      <c r="KF333" s="69"/>
      <c r="KG333" s="69"/>
      <c r="KH333" s="69"/>
      <c r="KI333" s="69"/>
      <c r="KJ333" s="69"/>
      <c r="KK333" s="69"/>
      <c r="KL333" s="69"/>
      <c r="KM333" s="69"/>
      <c r="KN333" s="69"/>
      <c r="KO333" s="69"/>
      <c r="KP333" s="69"/>
      <c r="KQ333" s="69"/>
      <c r="KR333" s="69"/>
      <c r="KS333" s="69"/>
      <c r="KT333" s="69"/>
      <c r="KU333" s="69"/>
      <c r="KV333" s="69"/>
      <c r="KW333" s="69"/>
      <c r="KX333" s="69"/>
      <c r="KY333" s="69"/>
      <c r="KZ333" s="69"/>
      <c r="LA333" s="69"/>
      <c r="LB333" s="69"/>
      <c r="LC333" s="69"/>
      <c r="LD333" s="69"/>
      <c r="LE333" s="69"/>
      <c r="LF333" s="69"/>
      <c r="LG333" s="69"/>
      <c r="LH333" s="69"/>
      <c r="LI333" s="69"/>
      <c r="LJ333" s="69"/>
      <c r="LK333" s="69"/>
      <c r="LL333" s="69"/>
      <c r="LM333" s="69"/>
      <c r="LN333" s="69"/>
      <c r="LO333" s="69"/>
      <c r="LP333" s="69"/>
      <c r="LQ333" s="69"/>
      <c r="LR333" s="69"/>
      <c r="LS333" s="69"/>
      <c r="LT333" s="69"/>
      <c r="LU333" s="69"/>
      <c r="LV333" s="69"/>
      <c r="LW333" s="69"/>
      <c r="LX333" s="69"/>
      <c r="LY333" s="69"/>
      <c r="LZ333" s="69"/>
      <c r="MA333" s="69"/>
      <c r="MB333" s="69"/>
      <c r="MC333" s="69"/>
      <c r="MD333" s="69"/>
      <c r="ME333" s="69"/>
      <c r="MF333" s="69"/>
      <c r="MG333" s="69"/>
      <c r="MH333" s="69"/>
      <c r="MI333" s="69"/>
      <c r="MJ333" s="69"/>
      <c r="MK333" s="69"/>
      <c r="ML333" s="69"/>
      <c r="MM333" s="69"/>
      <c r="MN333" s="69"/>
      <c r="MO333" s="69"/>
      <c r="MP333" s="69"/>
      <c r="MQ333" s="69"/>
      <c r="MR333" s="69"/>
      <c r="MS333" s="69"/>
      <c r="MT333" s="69"/>
      <c r="MU333" s="69"/>
      <c r="MV333" s="69"/>
      <c r="MW333" s="69"/>
      <c r="MX333" s="69"/>
      <c r="MY333" s="69"/>
      <c r="MZ333" s="69"/>
      <c r="NA333" s="69"/>
      <c r="NB333" s="69"/>
      <c r="NC333" s="69"/>
      <c r="ND333" s="69"/>
      <c r="NE333" s="69"/>
      <c r="NF333" s="69"/>
      <c r="NG333" s="69"/>
      <c r="NH333" s="69"/>
      <c r="NI333" s="69"/>
      <c r="NJ333" s="69"/>
      <c r="NK333" s="69"/>
      <c r="NL333" s="69"/>
      <c r="NM333" s="69"/>
      <c r="NN333" s="69"/>
      <c r="NO333" s="69"/>
      <c r="NP333" s="69"/>
      <c r="NQ333" s="69"/>
      <c r="NR333" s="69"/>
      <c r="NS333" s="69"/>
      <c r="NT333" s="69"/>
      <c r="NU333" s="69"/>
      <c r="NV333" s="69"/>
      <c r="NW333" s="69"/>
      <c r="NX333" s="69"/>
      <c r="NY333" s="69"/>
      <c r="NZ333" s="69"/>
      <c r="OA333" s="69"/>
      <c r="OB333" s="69"/>
      <c r="OC333" s="69"/>
      <c r="OD333" s="69"/>
      <c r="OE333" s="69"/>
      <c r="OF333" s="69"/>
      <c r="OG333" s="69"/>
      <c r="OH333" s="69"/>
      <c r="OI333" s="69"/>
      <c r="OJ333" s="69"/>
      <c r="OK333" s="69"/>
      <c r="OL333" s="69"/>
      <c r="OM333" s="69"/>
      <c r="ON333" s="69"/>
      <c r="OO333" s="69"/>
      <c r="OP333" s="69"/>
      <c r="OQ333" s="69"/>
      <c r="OR333" s="69"/>
      <c r="OS333" s="69"/>
      <c r="OT333" s="69"/>
      <c r="OU333" s="69"/>
      <c r="OV333" s="69"/>
      <c r="OW333" s="69"/>
      <c r="OX333" s="69"/>
      <c r="OY333" s="69"/>
      <c r="OZ333" s="69"/>
      <c r="PA333" s="69"/>
      <c r="PB333" s="69"/>
      <c r="PC333" s="69"/>
      <c r="PD333" s="69"/>
      <c r="PE333" s="69"/>
      <c r="PF333" s="69"/>
      <c r="PG333" s="69"/>
      <c r="PH333" s="69"/>
      <c r="PI333" s="69"/>
      <c r="PJ333" s="69"/>
      <c r="PK333" s="69"/>
      <c r="PL333" s="69"/>
      <c r="PM333" s="69"/>
      <c r="PN333" s="69"/>
      <c r="PO333" s="69"/>
      <c r="PP333" s="69"/>
      <c r="PQ333" s="69"/>
      <c r="PR333" s="69"/>
      <c r="PS333" s="69"/>
      <c r="PT333" s="69"/>
      <c r="PU333" s="69"/>
      <c r="PV333" s="69"/>
      <c r="PW333" s="69"/>
      <c r="PX333" s="69"/>
      <c r="PY333" s="69"/>
      <c r="PZ333" s="69"/>
      <c r="QA333" s="69"/>
      <c r="QB333" s="69"/>
      <c r="QC333" s="69"/>
      <c r="QD333" s="69"/>
      <c r="QE333" s="69"/>
      <c r="QF333" s="69"/>
      <c r="QG333" s="69"/>
      <c r="QH333" s="69"/>
      <c r="QI333" s="69"/>
      <c r="QJ333" s="69"/>
      <c r="QK333" s="69"/>
      <c r="QL333" s="69"/>
      <c r="QM333" s="69"/>
      <c r="QN333" s="69"/>
      <c r="QO333" s="69"/>
      <c r="QP333" s="69"/>
      <c r="QQ333" s="69"/>
      <c r="QR333" s="69"/>
      <c r="QS333" s="69"/>
      <c r="QT333" s="69"/>
      <c r="QU333" s="69"/>
      <c r="QV333" s="69"/>
      <c r="QW333" s="69"/>
      <c r="QX333" s="69"/>
      <c r="QY333" s="69"/>
      <c r="QZ333" s="69"/>
      <c r="RA333" s="69"/>
      <c r="RB333" s="69"/>
      <c r="RC333" s="69"/>
      <c r="RD333" s="69"/>
      <c r="RE333" s="69"/>
      <c r="RF333" s="69"/>
      <c r="RG333" s="69"/>
      <c r="RH333" s="69"/>
      <c r="RI333" s="69"/>
      <c r="RJ333" s="69"/>
      <c r="RK333" s="69"/>
      <c r="RL333" s="69"/>
      <c r="RM333" s="69"/>
      <c r="RN333" s="69"/>
      <c r="RO333" s="69"/>
      <c r="RP333" s="69"/>
      <c r="RQ333" s="69"/>
      <c r="RR333" s="69"/>
      <c r="RS333" s="69"/>
      <c r="RT333" s="69"/>
      <c r="RU333" s="69"/>
      <c r="RV333" s="69"/>
      <c r="RW333" s="69"/>
      <c r="RX333" s="69"/>
      <c r="RY333" s="69"/>
      <c r="RZ333" s="69"/>
      <c r="SA333" s="69"/>
      <c r="SB333" s="69"/>
      <c r="SC333" s="69"/>
      <c r="SD333" s="69"/>
      <c r="SE333" s="69"/>
      <c r="SF333" s="69"/>
      <c r="SG333" s="69"/>
      <c r="SH333" s="69"/>
      <c r="SI333" s="69"/>
      <c r="SJ333" s="69"/>
      <c r="SK333" s="69"/>
      <c r="SL333" s="69"/>
      <c r="SM333" s="69"/>
      <c r="SN333" s="69"/>
      <c r="SO333" s="69"/>
      <c r="SP333" s="69"/>
      <c r="SQ333" s="69"/>
      <c r="SR333" s="69"/>
      <c r="SS333" s="69"/>
      <c r="ST333" s="69"/>
      <c r="SU333" s="69"/>
      <c r="SV333" s="69"/>
      <c r="SW333" s="69"/>
      <c r="SX333" s="69"/>
      <c r="SY333" s="69"/>
      <c r="SZ333" s="69"/>
      <c r="TA333" s="69"/>
      <c r="TB333" s="69"/>
      <c r="TC333" s="69"/>
      <c r="TD333" s="69"/>
      <c r="TE333" s="69"/>
      <c r="TF333" s="69"/>
      <c r="TG333" s="69"/>
      <c r="TH333" s="69"/>
      <c r="TI333" s="69"/>
      <c r="TJ333" s="69"/>
      <c r="TK333" s="69"/>
      <c r="TL333" s="69"/>
      <c r="TM333" s="69"/>
      <c r="TN333" s="69"/>
      <c r="TO333" s="69"/>
      <c r="TP333" s="69"/>
      <c r="TQ333" s="69"/>
      <c r="TR333" s="69"/>
      <c r="TS333" s="69"/>
      <c r="TT333" s="69"/>
      <c r="TU333" s="69"/>
      <c r="TV333" s="69"/>
      <c r="TW333" s="69"/>
      <c r="TX333" s="69"/>
      <c r="TY333" s="69"/>
      <c r="TZ333" s="69"/>
      <c r="UA333" s="69"/>
      <c r="UB333" s="69"/>
      <c r="UC333" s="69"/>
      <c r="UD333" s="69"/>
      <c r="UE333" s="69"/>
      <c r="UF333" s="69"/>
      <c r="UG333" s="69"/>
      <c r="UH333" s="69"/>
      <c r="UI333" s="69"/>
      <c r="UJ333" s="69"/>
      <c r="UK333" s="69"/>
      <c r="UL333" s="69"/>
      <c r="UM333" s="69"/>
      <c r="UN333" s="69"/>
      <c r="UO333" s="69"/>
      <c r="UP333" s="69"/>
      <c r="UQ333" s="69"/>
      <c r="UR333" s="69"/>
      <c r="US333" s="69"/>
      <c r="UT333" s="69"/>
      <c r="UU333" s="69"/>
      <c r="UV333" s="69"/>
      <c r="UW333" s="69"/>
      <c r="UX333" s="69"/>
      <c r="UY333" s="69"/>
      <c r="UZ333" s="69"/>
      <c r="VA333" s="69"/>
      <c r="VB333" s="69"/>
      <c r="VC333" s="69"/>
      <c r="VD333" s="69"/>
      <c r="VE333" s="69"/>
      <c r="VF333" s="69"/>
      <c r="VG333" s="69"/>
      <c r="VH333" s="69"/>
      <c r="VI333" s="69"/>
      <c r="VJ333" s="69"/>
      <c r="VK333" s="69"/>
      <c r="VL333" s="69"/>
      <c r="VM333" s="69"/>
      <c r="VN333" s="69"/>
      <c r="VO333" s="69"/>
      <c r="VP333" s="69"/>
      <c r="VQ333" s="69"/>
      <c r="VR333" s="69"/>
      <c r="VS333" s="69"/>
      <c r="VT333" s="69"/>
      <c r="VU333" s="69"/>
      <c r="VV333" s="69"/>
      <c r="VW333" s="69"/>
      <c r="VX333" s="69"/>
      <c r="VY333" s="69"/>
      <c r="VZ333" s="69"/>
      <c r="WA333" s="69"/>
      <c r="WB333" s="69"/>
      <c r="WC333" s="69"/>
      <c r="WD333" s="69"/>
      <c r="WE333" s="69"/>
      <c r="WF333" s="69"/>
      <c r="WG333" s="69"/>
      <c r="WH333" s="69"/>
      <c r="WI333" s="69"/>
      <c r="WJ333" s="69"/>
      <c r="WK333" s="69"/>
      <c r="WL333" s="69"/>
      <c r="WM333" s="69"/>
      <c r="WN333" s="69"/>
      <c r="WO333" s="69"/>
      <c r="WP333" s="69"/>
      <c r="WQ333" s="69"/>
      <c r="WR333" s="69"/>
      <c r="WS333" s="69"/>
      <c r="WT333" s="69"/>
      <c r="WU333" s="69"/>
      <c r="WV333" s="69"/>
      <c r="WW333" s="69"/>
      <c r="WX333" s="69"/>
      <c r="WY333" s="69"/>
      <c r="WZ333" s="69"/>
      <c r="XA333" s="69"/>
      <c r="XB333" s="69"/>
      <c r="XC333" s="69"/>
      <c r="XD333" s="69"/>
      <c r="XE333" s="69"/>
      <c r="XF333" s="69"/>
      <c r="XG333" s="69"/>
      <c r="XH333" s="69"/>
      <c r="XI333" s="69"/>
      <c r="XJ333" s="69"/>
      <c r="XK333" s="69"/>
      <c r="XL333" s="69"/>
      <c r="XM333" s="69"/>
      <c r="XN333" s="69"/>
      <c r="XO333" s="69"/>
      <c r="XP333" s="69"/>
      <c r="XQ333" s="69"/>
      <c r="XR333" s="69"/>
      <c r="XS333" s="69"/>
      <c r="XT333" s="69"/>
      <c r="XU333" s="69"/>
      <c r="XV333" s="69"/>
      <c r="XW333" s="69"/>
      <c r="XX333" s="69"/>
      <c r="XY333" s="69"/>
      <c r="XZ333" s="69"/>
      <c r="YA333" s="69"/>
      <c r="YB333" s="69"/>
      <c r="YC333" s="69"/>
      <c r="YD333" s="69"/>
      <c r="YE333" s="69"/>
      <c r="YF333" s="69"/>
      <c r="YG333" s="69"/>
      <c r="YH333" s="69"/>
      <c r="YI333" s="69"/>
      <c r="YJ333" s="69"/>
      <c r="YK333" s="69"/>
      <c r="YL333" s="69"/>
      <c r="YM333" s="69"/>
      <c r="YN333" s="69"/>
      <c r="YO333" s="69"/>
      <c r="YP333" s="69"/>
      <c r="YQ333" s="69"/>
      <c r="YR333" s="69"/>
      <c r="YS333" s="69"/>
      <c r="YT333" s="69"/>
      <c r="YU333" s="69"/>
      <c r="YV333" s="69"/>
      <c r="YW333" s="69"/>
      <c r="YX333" s="69"/>
      <c r="YY333" s="69"/>
      <c r="YZ333" s="69"/>
      <c r="ZA333" s="69"/>
      <c r="ZB333" s="69"/>
      <c r="ZC333" s="69"/>
      <c r="ZD333" s="69"/>
      <c r="ZE333" s="69"/>
      <c r="ZF333" s="69"/>
      <c r="ZG333" s="69"/>
      <c r="ZH333" s="69"/>
      <c r="ZI333" s="69"/>
      <c r="ZJ333" s="69"/>
      <c r="ZK333" s="69"/>
      <c r="ZL333" s="69"/>
      <c r="ZM333" s="69"/>
      <c r="ZN333" s="69"/>
      <c r="ZO333" s="69"/>
      <c r="ZP333" s="69"/>
      <c r="ZQ333" s="69"/>
      <c r="ZR333" s="69"/>
      <c r="ZS333" s="69"/>
      <c r="ZT333" s="69"/>
      <c r="ZU333" s="69"/>
      <c r="ZV333" s="69"/>
      <c r="ZW333" s="69"/>
      <c r="ZX333" s="69"/>
      <c r="ZY333" s="69"/>
      <c r="ZZ333" s="69"/>
      <c r="AAA333" s="69"/>
      <c r="AAB333" s="69"/>
      <c r="AAC333" s="69"/>
      <c r="AAD333" s="69"/>
      <c r="AAE333" s="69"/>
      <c r="AAF333" s="69"/>
      <c r="AAG333" s="69"/>
      <c r="AAH333" s="69"/>
      <c r="AAI333" s="69"/>
      <c r="AAJ333" s="69"/>
      <c r="AAK333" s="69"/>
      <c r="AAL333" s="69"/>
      <c r="AAM333" s="69"/>
      <c r="AAN333" s="69"/>
      <c r="AAO333" s="69"/>
      <c r="AAP333" s="69"/>
      <c r="AAQ333" s="69"/>
      <c r="AAR333" s="69"/>
      <c r="AAS333" s="69"/>
      <c r="AAT333" s="69"/>
      <c r="AAU333" s="69"/>
      <c r="AAV333" s="69"/>
      <c r="AAW333" s="69"/>
      <c r="AAX333" s="69"/>
      <c r="AAY333" s="69"/>
      <c r="AAZ333" s="69"/>
      <c r="ABA333" s="69"/>
      <c r="ABB333" s="69"/>
      <c r="ABC333" s="69"/>
      <c r="ABD333" s="69"/>
      <c r="ABE333" s="69"/>
      <c r="ABF333" s="69"/>
      <c r="ABG333" s="69"/>
      <c r="ABH333" s="69"/>
      <c r="ABI333" s="69"/>
      <c r="ABJ333" s="69"/>
      <c r="ABK333" s="69"/>
      <c r="ABL333" s="69"/>
      <c r="ABM333" s="69"/>
      <c r="ABN333" s="69"/>
      <c r="ABO333" s="69"/>
      <c r="ABP333" s="69"/>
      <c r="ABQ333" s="69"/>
      <c r="ABR333" s="69"/>
      <c r="ABS333" s="69"/>
      <c r="ABT333" s="69"/>
      <c r="ABU333" s="69"/>
      <c r="ABV333" s="69"/>
      <c r="ABW333" s="69"/>
      <c r="ABX333" s="69"/>
      <c r="ABY333" s="69"/>
      <c r="ABZ333" s="69"/>
      <c r="ACA333" s="69"/>
      <c r="ACB333" s="69"/>
      <c r="ACC333" s="69"/>
      <c r="ACD333" s="69"/>
      <c r="ACE333" s="69"/>
      <c r="ACF333" s="69"/>
      <c r="ACG333" s="69"/>
      <c r="ACH333" s="69"/>
      <c r="ACI333" s="69"/>
      <c r="ACJ333" s="69"/>
      <c r="ACK333" s="69"/>
      <c r="ACL333" s="69"/>
      <c r="ACM333" s="69"/>
      <c r="ACN333" s="69"/>
      <c r="ACO333" s="69"/>
      <c r="ACP333" s="69"/>
      <c r="ACQ333" s="69"/>
      <c r="ACR333" s="69"/>
      <c r="ACS333" s="69"/>
      <c r="ACT333" s="69"/>
      <c r="ACU333" s="69"/>
      <c r="ACV333" s="69"/>
      <c r="ACW333" s="69"/>
      <c r="ACX333" s="69"/>
      <c r="ACY333" s="69"/>
      <c r="ACZ333" s="69"/>
      <c r="ADA333" s="69"/>
      <c r="ADB333" s="69"/>
      <c r="ADC333" s="69"/>
      <c r="ADD333" s="69"/>
      <c r="ADE333" s="69"/>
      <c r="ADF333" s="69"/>
      <c r="ADG333" s="69"/>
      <c r="ADH333" s="69"/>
      <c r="ADI333" s="69"/>
      <c r="ADJ333" s="69"/>
      <c r="ADK333" s="69"/>
      <c r="ADL333" s="69"/>
      <c r="ADM333" s="69"/>
      <c r="ADN333" s="69"/>
      <c r="ADO333" s="69"/>
      <c r="ADP333" s="69"/>
      <c r="ADQ333" s="69"/>
      <c r="ADR333" s="69"/>
      <c r="ADS333" s="69"/>
      <c r="ADT333" s="69"/>
      <c r="ADU333" s="69"/>
      <c r="ADV333" s="69"/>
      <c r="ADW333" s="69"/>
      <c r="ADX333" s="69"/>
      <c r="ADY333" s="69"/>
      <c r="ADZ333" s="69"/>
      <c r="AEA333" s="69"/>
      <c r="AEB333" s="69"/>
      <c r="AEC333" s="69"/>
      <c r="AED333" s="69"/>
      <c r="AEE333" s="69"/>
      <c r="AEF333" s="69"/>
      <c r="AEG333" s="69"/>
      <c r="AEH333" s="69"/>
      <c r="AEI333" s="69"/>
      <c r="AEJ333" s="69"/>
      <c r="AEK333" s="69"/>
      <c r="AEL333" s="69"/>
      <c r="AEM333" s="69"/>
      <c r="AEN333" s="69"/>
      <c r="AEO333" s="69"/>
      <c r="AEP333" s="69"/>
      <c r="AEQ333" s="69"/>
      <c r="AER333" s="69"/>
      <c r="AES333" s="69"/>
      <c r="AET333" s="69"/>
      <c r="AEU333" s="69"/>
      <c r="AEV333" s="69"/>
      <c r="AEW333" s="69"/>
      <c r="AEX333" s="69"/>
      <c r="AEY333" s="69"/>
      <c r="AEZ333" s="69"/>
      <c r="AFA333" s="69"/>
      <c r="AFB333" s="69"/>
      <c r="AFC333" s="69"/>
      <c r="AFD333" s="69"/>
      <c r="AFE333" s="69"/>
      <c r="AFF333" s="69"/>
      <c r="AFG333" s="69"/>
      <c r="AFH333" s="69"/>
      <c r="AFI333" s="69"/>
      <c r="AFJ333" s="69"/>
      <c r="AFK333" s="69"/>
      <c r="AFL333" s="69"/>
      <c r="AFM333" s="69"/>
      <c r="AFN333" s="69"/>
      <c r="AFO333" s="69"/>
      <c r="AFP333" s="69"/>
      <c r="AFQ333" s="69"/>
      <c r="AFR333" s="69"/>
      <c r="AFS333" s="69"/>
      <c r="AFT333" s="69"/>
      <c r="AFU333" s="69"/>
      <c r="AFV333" s="69"/>
      <c r="AFW333" s="69"/>
      <c r="AFX333" s="69"/>
      <c r="AFY333" s="69"/>
      <c r="AFZ333" s="69"/>
      <c r="AGA333" s="69"/>
      <c r="AGB333" s="69"/>
      <c r="AGC333" s="69"/>
      <c r="AGD333" s="69"/>
      <c r="AGE333" s="69"/>
      <c r="AGF333" s="69"/>
      <c r="AGG333" s="69"/>
      <c r="AGH333" s="69"/>
      <c r="AGI333" s="69"/>
      <c r="AGJ333" s="69"/>
      <c r="AGK333" s="69"/>
      <c r="AGL333" s="69"/>
      <c r="AGM333" s="69"/>
      <c r="AGN333" s="69"/>
      <c r="AGO333" s="69"/>
      <c r="AGP333" s="69"/>
      <c r="AGQ333" s="69"/>
      <c r="AGR333" s="69"/>
      <c r="AGS333" s="69"/>
      <c r="AGT333" s="69"/>
      <c r="AGU333" s="69"/>
      <c r="AGV333" s="69"/>
      <c r="AGW333" s="69"/>
      <c r="AGX333" s="69"/>
      <c r="AGY333" s="69"/>
      <c r="AGZ333" s="69"/>
      <c r="AHA333" s="69"/>
      <c r="AHB333" s="69"/>
      <c r="AHC333" s="69"/>
      <c r="AHD333" s="69"/>
      <c r="AHE333" s="69"/>
      <c r="AHF333" s="69"/>
      <c r="AHG333" s="69"/>
      <c r="AHH333" s="69"/>
      <c r="AHI333" s="69"/>
      <c r="AHJ333" s="69"/>
      <c r="AHK333" s="69"/>
      <c r="AHL333" s="69"/>
      <c r="AHM333" s="69"/>
      <c r="AHN333" s="69"/>
      <c r="AHO333" s="69"/>
      <c r="AHP333" s="69"/>
      <c r="AHQ333" s="69"/>
      <c r="AHR333" s="69"/>
      <c r="AHS333" s="69"/>
      <c r="AHT333" s="69"/>
      <c r="AHU333" s="69"/>
      <c r="AHV333" s="69"/>
      <c r="AHW333" s="69"/>
      <c r="AHX333" s="69"/>
      <c r="AHY333" s="69"/>
      <c r="AHZ333" s="69"/>
      <c r="AIA333" s="69"/>
      <c r="AIB333" s="69"/>
      <c r="AIC333" s="69"/>
      <c r="AID333" s="69"/>
      <c r="AIE333" s="69"/>
      <c r="AIF333" s="69"/>
      <c r="AIG333" s="69"/>
      <c r="AIH333" s="69"/>
      <c r="AII333" s="69"/>
      <c r="AIJ333" s="69"/>
      <c r="AIK333" s="69"/>
      <c r="AIL333" s="69"/>
      <c r="AIM333" s="69"/>
      <c r="AIN333" s="69"/>
      <c r="AIO333" s="69"/>
      <c r="AIP333" s="69"/>
      <c r="AIQ333" s="69"/>
      <c r="AIR333" s="69"/>
      <c r="AIS333" s="69"/>
      <c r="AIT333" s="69"/>
      <c r="AIU333" s="69"/>
      <c r="AIV333" s="69"/>
      <c r="AIW333" s="69"/>
      <c r="AIX333" s="69"/>
      <c r="AIY333" s="69"/>
      <c r="AIZ333" s="69"/>
      <c r="AJA333" s="69"/>
      <c r="AJB333" s="69"/>
      <c r="AJC333" s="69"/>
      <c r="AJD333" s="69"/>
      <c r="AJE333" s="69"/>
      <c r="AJF333" s="69"/>
      <c r="AJG333" s="69"/>
      <c r="AJH333" s="69"/>
      <c r="AJI333" s="69"/>
      <c r="AJJ333" s="69"/>
      <c r="AJK333" s="69"/>
      <c r="AJL333" s="69"/>
      <c r="AJM333" s="69"/>
      <c r="AJN333" s="69"/>
      <c r="AJO333" s="69"/>
      <c r="AJP333" s="69"/>
      <c r="AJQ333" s="69"/>
      <c r="AJR333" s="69"/>
      <c r="AJS333" s="69"/>
      <c r="AJT333" s="69"/>
      <c r="AJU333" s="69"/>
      <c r="AJV333" s="69"/>
      <c r="AJW333" s="69"/>
      <c r="AJX333" s="69"/>
      <c r="AJY333" s="69"/>
      <c r="AJZ333" s="69"/>
      <c r="AKA333" s="69"/>
      <c r="AKB333" s="69"/>
      <c r="AKC333" s="69"/>
      <c r="AKD333" s="69"/>
      <c r="AKE333" s="69"/>
      <c r="AKF333" s="69"/>
      <c r="AKG333" s="69"/>
      <c r="AKH333" s="69"/>
      <c r="AKI333" s="69"/>
      <c r="AKJ333" s="69"/>
      <c r="AKK333" s="69"/>
      <c r="AKL333" s="69"/>
      <c r="AKM333" s="69"/>
      <c r="AKN333" s="69"/>
      <c r="AKO333" s="69"/>
      <c r="AKP333" s="69"/>
      <c r="AKQ333" s="69"/>
      <c r="AKR333" s="69"/>
      <c r="AKS333" s="69"/>
      <c r="AKT333" s="69"/>
      <c r="AKU333" s="69"/>
      <c r="AKV333" s="69"/>
      <c r="AKW333" s="69"/>
      <c r="AKX333" s="69"/>
      <c r="AKY333" s="69"/>
      <c r="AKZ333" s="69"/>
      <c r="ALA333" s="69"/>
      <c r="ALB333" s="69"/>
      <c r="ALC333" s="69"/>
      <c r="ALD333" s="69"/>
      <c r="ALE333" s="69"/>
      <c r="ALF333" s="69"/>
      <c r="ALG333" s="69"/>
      <c r="ALH333" s="69"/>
      <c r="ALI333" s="69"/>
      <c r="ALJ333" s="69"/>
      <c r="ALK333" s="69"/>
      <c r="ALL333" s="69"/>
      <c r="ALM333" s="69"/>
      <c r="ALN333" s="69"/>
      <c r="ALO333" s="69"/>
      <c r="ALP333" s="69"/>
      <c r="ALQ333" s="69"/>
      <c r="ALR333" s="69"/>
      <c r="ALS333" s="69"/>
      <c r="ALT333" s="69"/>
      <c r="ALU333" s="69"/>
      <c r="ALV333" s="69"/>
      <c r="ALW333" s="69"/>
      <c r="ALX333" s="69"/>
      <c r="ALY333" s="69"/>
      <c r="ALZ333" s="69"/>
      <c r="AMA333" s="69"/>
      <c r="AMB333" s="69"/>
      <c r="AMC333" s="69"/>
      <c r="AMD333" s="69"/>
      <c r="AME333" s="69"/>
      <c r="AMF333" s="69"/>
      <c r="AMG333" s="69"/>
      <c r="AMH333" s="69"/>
      <c r="AMI333" s="69"/>
      <c r="AMJ333" s="69"/>
      <c r="AMK333" s="69"/>
    </row>
    <row r="334" spans="1:1025">
      <c r="A334" s="36"/>
      <c r="B334" s="71" t="s">
        <v>288</v>
      </c>
      <c r="C334" s="97" t="s">
        <v>85</v>
      </c>
      <c r="D334" s="99">
        <v>2006</v>
      </c>
      <c r="E334" s="104"/>
      <c r="F334" s="104"/>
      <c r="G334" s="104"/>
      <c r="H334" s="104">
        <v>17</v>
      </c>
      <c r="I334" s="104"/>
      <c r="J334" s="107">
        <v>30</v>
      </c>
      <c r="K334" s="105"/>
      <c r="L334" s="104">
        <f t="shared" si="317"/>
        <v>2</v>
      </c>
      <c r="M334" s="104">
        <f t="shared" si="318"/>
        <v>0</v>
      </c>
      <c r="N334" s="104">
        <f>SUM(E334:K334)-M334</f>
        <v>47</v>
      </c>
      <c r="O334" s="104"/>
      <c r="P334" s="103">
        <f t="shared" si="319"/>
        <v>47</v>
      </c>
    </row>
    <row r="335" spans="1:1025">
      <c r="A335" s="36"/>
      <c r="B335" s="46" t="s">
        <v>164</v>
      </c>
      <c r="C335" s="46" t="s">
        <v>147</v>
      </c>
      <c r="D335" s="99">
        <v>2006</v>
      </c>
      <c r="E335" s="104"/>
      <c r="F335" s="104">
        <v>30</v>
      </c>
      <c r="G335" s="104"/>
      <c r="H335" s="104">
        <v>13</v>
      </c>
      <c r="I335" s="104"/>
      <c r="J335" s="107"/>
      <c r="K335" s="105"/>
      <c r="L335" s="104">
        <f t="shared" si="317"/>
        <v>2</v>
      </c>
      <c r="M335" s="104">
        <f t="shared" si="318"/>
        <v>0</v>
      </c>
      <c r="N335" s="104">
        <f t="shared" ref="N335" si="320">SUM(E335:K335)-M335</f>
        <v>43</v>
      </c>
      <c r="O335" s="104"/>
      <c r="P335" s="103">
        <f t="shared" si="319"/>
        <v>43</v>
      </c>
    </row>
    <row r="336" spans="1:1025">
      <c r="A336" s="36"/>
      <c r="B336" s="71" t="s">
        <v>287</v>
      </c>
      <c r="C336" s="46" t="s">
        <v>233</v>
      </c>
      <c r="D336" s="36">
        <v>2007</v>
      </c>
      <c r="E336" s="104"/>
      <c r="F336" s="104"/>
      <c r="G336" s="104"/>
      <c r="H336" s="104">
        <v>18</v>
      </c>
      <c r="I336" s="104">
        <v>25</v>
      </c>
      <c r="J336" s="107"/>
      <c r="K336" s="105"/>
      <c r="L336" s="104">
        <f t="shared" si="317"/>
        <v>2</v>
      </c>
      <c r="M336" s="104">
        <f t="shared" si="318"/>
        <v>0</v>
      </c>
      <c r="N336" s="104">
        <f>SUM(E336:K336)-M336</f>
        <v>43</v>
      </c>
      <c r="O336" s="104"/>
      <c r="P336" s="103">
        <f t="shared" si="319"/>
        <v>43</v>
      </c>
    </row>
    <row r="337" spans="1:1025" customFormat="1">
      <c r="A337" s="56"/>
      <c r="B337" s="97" t="s">
        <v>208</v>
      </c>
      <c r="C337" s="73" t="s">
        <v>152</v>
      </c>
      <c r="D337" s="99">
        <v>2006</v>
      </c>
      <c r="E337" s="107"/>
      <c r="F337" s="107"/>
      <c r="G337" s="107">
        <v>23</v>
      </c>
      <c r="H337" s="107"/>
      <c r="I337" s="107"/>
      <c r="J337" s="107">
        <v>19</v>
      </c>
      <c r="K337" s="105"/>
      <c r="L337" s="107">
        <f t="shared" si="317"/>
        <v>2</v>
      </c>
      <c r="M337" s="107">
        <f t="shared" si="318"/>
        <v>0</v>
      </c>
      <c r="N337" s="107">
        <f>SUM(E337:K337)-M337</f>
        <v>42</v>
      </c>
      <c r="O337" s="107"/>
      <c r="P337" s="108">
        <f t="shared" si="319"/>
        <v>42</v>
      </c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D337" s="69"/>
      <c r="AE337" s="69"/>
      <c r="AF337" s="69"/>
      <c r="AG337" s="69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69"/>
      <c r="AU337" s="69"/>
      <c r="AV337" s="69"/>
      <c r="AW337" s="69"/>
      <c r="AX337" s="69"/>
      <c r="AY337" s="69"/>
      <c r="AZ337" s="69"/>
      <c r="BA337" s="69"/>
      <c r="BB337" s="69"/>
      <c r="BC337" s="69"/>
      <c r="BD337" s="69"/>
      <c r="BE337" s="69"/>
      <c r="BF337" s="69"/>
      <c r="BG337" s="69"/>
      <c r="BH337" s="69"/>
      <c r="BI337" s="69"/>
      <c r="BJ337" s="69"/>
      <c r="BK337" s="69"/>
      <c r="BL337" s="69"/>
      <c r="BM337" s="69"/>
      <c r="BN337" s="69"/>
      <c r="BO337" s="69"/>
      <c r="BP337" s="69"/>
      <c r="BQ337" s="69"/>
      <c r="BR337" s="69"/>
      <c r="BS337" s="69"/>
      <c r="BT337" s="69"/>
      <c r="BU337" s="69"/>
      <c r="BV337" s="69"/>
      <c r="BW337" s="69"/>
      <c r="BX337" s="69"/>
      <c r="BY337" s="69"/>
      <c r="BZ337" s="69"/>
      <c r="CA337" s="69"/>
      <c r="CB337" s="69"/>
      <c r="CC337" s="69"/>
      <c r="CD337" s="69"/>
      <c r="CE337" s="69"/>
      <c r="CF337" s="69"/>
      <c r="CG337" s="69"/>
      <c r="CH337" s="69"/>
      <c r="CI337" s="69"/>
      <c r="CJ337" s="69"/>
      <c r="CK337" s="69"/>
      <c r="CL337" s="69"/>
      <c r="CM337" s="69"/>
      <c r="CN337" s="69"/>
      <c r="CO337" s="69"/>
      <c r="CP337" s="69"/>
      <c r="CQ337" s="69"/>
      <c r="CR337" s="69"/>
      <c r="CS337" s="69"/>
      <c r="CT337" s="69"/>
      <c r="CU337" s="69"/>
      <c r="CV337" s="69"/>
      <c r="CW337" s="69"/>
      <c r="CX337" s="69"/>
      <c r="CY337" s="69"/>
      <c r="CZ337" s="69"/>
      <c r="DA337" s="69"/>
      <c r="DB337" s="69"/>
      <c r="DC337" s="69"/>
      <c r="DD337" s="69"/>
      <c r="DE337" s="69"/>
      <c r="DF337" s="69"/>
      <c r="DG337" s="69"/>
      <c r="DH337" s="69"/>
      <c r="DI337" s="69"/>
      <c r="DJ337" s="69"/>
      <c r="DK337" s="69"/>
      <c r="DL337" s="69"/>
      <c r="DM337" s="69"/>
      <c r="DN337" s="69"/>
      <c r="DO337" s="69"/>
      <c r="DP337" s="69"/>
      <c r="DQ337" s="69"/>
      <c r="DR337" s="69"/>
      <c r="DS337" s="69"/>
      <c r="DT337" s="69"/>
      <c r="DU337" s="69"/>
      <c r="DV337" s="69"/>
      <c r="DW337" s="69"/>
      <c r="DX337" s="69"/>
      <c r="DY337" s="69"/>
      <c r="DZ337" s="69"/>
      <c r="EA337" s="69"/>
      <c r="EB337" s="69"/>
      <c r="EC337" s="69"/>
      <c r="ED337" s="69"/>
      <c r="EE337" s="69"/>
      <c r="EF337" s="69"/>
      <c r="EG337" s="69"/>
      <c r="EH337" s="69"/>
      <c r="EI337" s="69"/>
      <c r="EJ337" s="69"/>
      <c r="EK337" s="69"/>
      <c r="EL337" s="69"/>
      <c r="EM337" s="69"/>
      <c r="EN337" s="69"/>
      <c r="EO337" s="69"/>
      <c r="EP337" s="69"/>
      <c r="EQ337" s="69"/>
      <c r="ER337" s="69"/>
      <c r="ES337" s="69"/>
      <c r="ET337" s="69"/>
      <c r="EU337" s="69"/>
      <c r="EV337" s="69"/>
      <c r="EW337" s="69"/>
      <c r="EX337" s="69"/>
      <c r="EY337" s="69"/>
      <c r="EZ337" s="69"/>
      <c r="FA337" s="69"/>
      <c r="FB337" s="69"/>
      <c r="FC337" s="69"/>
      <c r="FD337" s="69"/>
      <c r="FE337" s="69"/>
      <c r="FF337" s="69"/>
      <c r="FG337" s="69"/>
      <c r="FH337" s="69"/>
      <c r="FI337" s="69"/>
      <c r="FJ337" s="69"/>
      <c r="FK337" s="69"/>
      <c r="FL337" s="69"/>
      <c r="FM337" s="69"/>
      <c r="FN337" s="69"/>
      <c r="FO337" s="69"/>
      <c r="FP337" s="69"/>
      <c r="FQ337" s="69"/>
      <c r="FR337" s="69"/>
      <c r="FS337" s="69"/>
      <c r="FT337" s="69"/>
      <c r="FU337" s="69"/>
      <c r="FV337" s="69"/>
      <c r="FW337" s="69"/>
      <c r="FX337" s="69"/>
      <c r="FY337" s="69"/>
      <c r="FZ337" s="69"/>
      <c r="GA337" s="69"/>
      <c r="GB337" s="69"/>
      <c r="GC337" s="69"/>
      <c r="GD337" s="69"/>
      <c r="GE337" s="69"/>
      <c r="GF337" s="69"/>
      <c r="GG337" s="69"/>
      <c r="GH337" s="69"/>
      <c r="GI337" s="69"/>
      <c r="GJ337" s="69"/>
      <c r="GK337" s="69"/>
      <c r="GL337" s="69"/>
      <c r="GM337" s="69"/>
      <c r="GN337" s="69"/>
      <c r="GO337" s="69"/>
      <c r="GP337" s="69"/>
      <c r="GQ337" s="69"/>
      <c r="GR337" s="69"/>
      <c r="GS337" s="69"/>
      <c r="GT337" s="69"/>
      <c r="GU337" s="69"/>
      <c r="GV337" s="69"/>
      <c r="GW337" s="69"/>
      <c r="GX337" s="69"/>
      <c r="GY337" s="69"/>
      <c r="GZ337" s="69"/>
      <c r="HA337" s="69"/>
      <c r="HB337" s="69"/>
      <c r="HC337" s="69"/>
      <c r="HD337" s="69"/>
      <c r="HE337" s="69"/>
      <c r="HF337" s="69"/>
      <c r="HG337" s="69"/>
      <c r="HH337" s="69"/>
      <c r="HI337" s="69"/>
      <c r="HJ337" s="69"/>
      <c r="HK337" s="69"/>
      <c r="HL337" s="69"/>
      <c r="HM337" s="69"/>
      <c r="HN337" s="69"/>
      <c r="HO337" s="69"/>
      <c r="HP337" s="69"/>
      <c r="HQ337" s="69"/>
      <c r="HR337" s="69"/>
      <c r="HS337" s="69"/>
      <c r="HT337" s="69"/>
      <c r="HU337" s="69"/>
      <c r="HV337" s="69"/>
      <c r="HW337" s="69"/>
      <c r="HX337" s="69"/>
      <c r="HY337" s="69"/>
      <c r="HZ337" s="69"/>
      <c r="IA337" s="69"/>
      <c r="IB337" s="69"/>
      <c r="IC337" s="69"/>
      <c r="ID337" s="69"/>
      <c r="IE337" s="69"/>
      <c r="IF337" s="69"/>
      <c r="IG337" s="69"/>
      <c r="IH337" s="69"/>
      <c r="II337" s="69"/>
      <c r="IJ337" s="69"/>
      <c r="IK337" s="69"/>
      <c r="IL337" s="69"/>
      <c r="IM337" s="69"/>
      <c r="IN337" s="69"/>
      <c r="IO337" s="69"/>
      <c r="IP337" s="69"/>
      <c r="IQ337" s="69"/>
      <c r="IR337" s="69"/>
      <c r="IS337" s="69"/>
      <c r="IT337" s="69"/>
      <c r="IU337" s="69"/>
      <c r="IV337" s="69"/>
      <c r="IW337" s="69"/>
      <c r="IX337" s="69"/>
      <c r="IY337" s="69"/>
      <c r="IZ337" s="69"/>
      <c r="JA337" s="69"/>
      <c r="JB337" s="69"/>
      <c r="JC337" s="69"/>
      <c r="JD337" s="69"/>
      <c r="JE337" s="69"/>
      <c r="JF337" s="69"/>
      <c r="JG337" s="69"/>
      <c r="JH337" s="69"/>
      <c r="JI337" s="69"/>
      <c r="JJ337" s="69"/>
      <c r="JK337" s="69"/>
      <c r="JL337" s="69"/>
      <c r="JM337" s="69"/>
      <c r="JN337" s="69"/>
      <c r="JO337" s="69"/>
      <c r="JP337" s="69"/>
      <c r="JQ337" s="69"/>
      <c r="JR337" s="69"/>
      <c r="JS337" s="69"/>
      <c r="JT337" s="69"/>
      <c r="JU337" s="69"/>
      <c r="JV337" s="69"/>
      <c r="JW337" s="69"/>
      <c r="JX337" s="69"/>
      <c r="JY337" s="69"/>
      <c r="JZ337" s="69"/>
      <c r="KA337" s="69"/>
      <c r="KB337" s="69"/>
      <c r="KC337" s="69"/>
      <c r="KD337" s="69"/>
      <c r="KE337" s="69"/>
      <c r="KF337" s="69"/>
      <c r="KG337" s="69"/>
      <c r="KH337" s="69"/>
      <c r="KI337" s="69"/>
      <c r="KJ337" s="69"/>
      <c r="KK337" s="69"/>
      <c r="KL337" s="69"/>
      <c r="KM337" s="69"/>
      <c r="KN337" s="69"/>
      <c r="KO337" s="69"/>
      <c r="KP337" s="69"/>
      <c r="KQ337" s="69"/>
      <c r="KR337" s="69"/>
      <c r="KS337" s="69"/>
      <c r="KT337" s="69"/>
      <c r="KU337" s="69"/>
      <c r="KV337" s="69"/>
      <c r="KW337" s="69"/>
      <c r="KX337" s="69"/>
      <c r="KY337" s="69"/>
      <c r="KZ337" s="69"/>
      <c r="LA337" s="69"/>
      <c r="LB337" s="69"/>
      <c r="LC337" s="69"/>
      <c r="LD337" s="69"/>
      <c r="LE337" s="69"/>
      <c r="LF337" s="69"/>
      <c r="LG337" s="69"/>
      <c r="LH337" s="69"/>
      <c r="LI337" s="69"/>
      <c r="LJ337" s="69"/>
      <c r="LK337" s="69"/>
      <c r="LL337" s="69"/>
      <c r="LM337" s="69"/>
      <c r="LN337" s="69"/>
      <c r="LO337" s="69"/>
      <c r="LP337" s="69"/>
      <c r="LQ337" s="69"/>
      <c r="LR337" s="69"/>
      <c r="LS337" s="69"/>
      <c r="LT337" s="69"/>
      <c r="LU337" s="69"/>
      <c r="LV337" s="69"/>
      <c r="LW337" s="69"/>
      <c r="LX337" s="69"/>
      <c r="LY337" s="69"/>
      <c r="LZ337" s="69"/>
      <c r="MA337" s="69"/>
      <c r="MB337" s="69"/>
      <c r="MC337" s="69"/>
      <c r="MD337" s="69"/>
      <c r="ME337" s="69"/>
      <c r="MF337" s="69"/>
      <c r="MG337" s="69"/>
      <c r="MH337" s="69"/>
      <c r="MI337" s="69"/>
      <c r="MJ337" s="69"/>
      <c r="MK337" s="69"/>
      <c r="ML337" s="69"/>
      <c r="MM337" s="69"/>
      <c r="MN337" s="69"/>
      <c r="MO337" s="69"/>
      <c r="MP337" s="69"/>
      <c r="MQ337" s="69"/>
      <c r="MR337" s="69"/>
      <c r="MS337" s="69"/>
      <c r="MT337" s="69"/>
      <c r="MU337" s="69"/>
      <c r="MV337" s="69"/>
      <c r="MW337" s="69"/>
      <c r="MX337" s="69"/>
      <c r="MY337" s="69"/>
      <c r="MZ337" s="69"/>
      <c r="NA337" s="69"/>
      <c r="NB337" s="69"/>
      <c r="NC337" s="69"/>
      <c r="ND337" s="69"/>
      <c r="NE337" s="69"/>
      <c r="NF337" s="69"/>
      <c r="NG337" s="69"/>
      <c r="NH337" s="69"/>
      <c r="NI337" s="69"/>
      <c r="NJ337" s="69"/>
      <c r="NK337" s="69"/>
      <c r="NL337" s="69"/>
      <c r="NM337" s="69"/>
      <c r="NN337" s="69"/>
      <c r="NO337" s="69"/>
      <c r="NP337" s="69"/>
      <c r="NQ337" s="69"/>
      <c r="NR337" s="69"/>
      <c r="NS337" s="69"/>
      <c r="NT337" s="69"/>
      <c r="NU337" s="69"/>
      <c r="NV337" s="69"/>
      <c r="NW337" s="69"/>
      <c r="NX337" s="69"/>
      <c r="NY337" s="69"/>
      <c r="NZ337" s="69"/>
      <c r="OA337" s="69"/>
      <c r="OB337" s="69"/>
      <c r="OC337" s="69"/>
      <c r="OD337" s="69"/>
      <c r="OE337" s="69"/>
      <c r="OF337" s="69"/>
      <c r="OG337" s="69"/>
      <c r="OH337" s="69"/>
      <c r="OI337" s="69"/>
      <c r="OJ337" s="69"/>
      <c r="OK337" s="69"/>
      <c r="OL337" s="69"/>
      <c r="OM337" s="69"/>
      <c r="ON337" s="69"/>
      <c r="OO337" s="69"/>
      <c r="OP337" s="69"/>
      <c r="OQ337" s="69"/>
      <c r="OR337" s="69"/>
      <c r="OS337" s="69"/>
      <c r="OT337" s="69"/>
      <c r="OU337" s="69"/>
      <c r="OV337" s="69"/>
      <c r="OW337" s="69"/>
      <c r="OX337" s="69"/>
      <c r="OY337" s="69"/>
      <c r="OZ337" s="69"/>
      <c r="PA337" s="69"/>
      <c r="PB337" s="69"/>
      <c r="PC337" s="69"/>
      <c r="PD337" s="69"/>
      <c r="PE337" s="69"/>
      <c r="PF337" s="69"/>
      <c r="PG337" s="69"/>
      <c r="PH337" s="69"/>
      <c r="PI337" s="69"/>
      <c r="PJ337" s="69"/>
      <c r="PK337" s="69"/>
      <c r="PL337" s="69"/>
      <c r="PM337" s="69"/>
      <c r="PN337" s="69"/>
      <c r="PO337" s="69"/>
      <c r="PP337" s="69"/>
      <c r="PQ337" s="69"/>
      <c r="PR337" s="69"/>
      <c r="PS337" s="69"/>
      <c r="PT337" s="69"/>
      <c r="PU337" s="69"/>
      <c r="PV337" s="69"/>
      <c r="PW337" s="69"/>
      <c r="PX337" s="69"/>
      <c r="PY337" s="69"/>
      <c r="PZ337" s="69"/>
      <c r="QA337" s="69"/>
      <c r="QB337" s="69"/>
      <c r="QC337" s="69"/>
      <c r="QD337" s="69"/>
      <c r="QE337" s="69"/>
      <c r="QF337" s="69"/>
      <c r="QG337" s="69"/>
      <c r="QH337" s="69"/>
      <c r="QI337" s="69"/>
      <c r="QJ337" s="69"/>
      <c r="QK337" s="69"/>
      <c r="QL337" s="69"/>
      <c r="QM337" s="69"/>
      <c r="QN337" s="69"/>
      <c r="QO337" s="69"/>
      <c r="QP337" s="69"/>
      <c r="QQ337" s="69"/>
      <c r="QR337" s="69"/>
      <c r="QS337" s="69"/>
      <c r="QT337" s="69"/>
      <c r="QU337" s="69"/>
      <c r="QV337" s="69"/>
      <c r="QW337" s="69"/>
      <c r="QX337" s="69"/>
      <c r="QY337" s="69"/>
      <c r="QZ337" s="69"/>
      <c r="RA337" s="69"/>
      <c r="RB337" s="69"/>
      <c r="RC337" s="69"/>
      <c r="RD337" s="69"/>
      <c r="RE337" s="69"/>
      <c r="RF337" s="69"/>
      <c r="RG337" s="69"/>
      <c r="RH337" s="69"/>
      <c r="RI337" s="69"/>
      <c r="RJ337" s="69"/>
      <c r="RK337" s="69"/>
      <c r="RL337" s="69"/>
      <c r="RM337" s="69"/>
      <c r="RN337" s="69"/>
      <c r="RO337" s="69"/>
      <c r="RP337" s="69"/>
      <c r="RQ337" s="69"/>
      <c r="RR337" s="69"/>
      <c r="RS337" s="69"/>
      <c r="RT337" s="69"/>
      <c r="RU337" s="69"/>
      <c r="RV337" s="69"/>
      <c r="RW337" s="69"/>
      <c r="RX337" s="69"/>
      <c r="RY337" s="69"/>
      <c r="RZ337" s="69"/>
      <c r="SA337" s="69"/>
      <c r="SB337" s="69"/>
      <c r="SC337" s="69"/>
      <c r="SD337" s="69"/>
      <c r="SE337" s="69"/>
      <c r="SF337" s="69"/>
      <c r="SG337" s="69"/>
      <c r="SH337" s="69"/>
      <c r="SI337" s="69"/>
      <c r="SJ337" s="69"/>
      <c r="SK337" s="69"/>
      <c r="SL337" s="69"/>
      <c r="SM337" s="69"/>
      <c r="SN337" s="69"/>
      <c r="SO337" s="69"/>
      <c r="SP337" s="69"/>
      <c r="SQ337" s="69"/>
      <c r="SR337" s="69"/>
      <c r="SS337" s="69"/>
      <c r="ST337" s="69"/>
      <c r="SU337" s="69"/>
      <c r="SV337" s="69"/>
      <c r="SW337" s="69"/>
      <c r="SX337" s="69"/>
      <c r="SY337" s="69"/>
      <c r="SZ337" s="69"/>
      <c r="TA337" s="69"/>
      <c r="TB337" s="69"/>
      <c r="TC337" s="69"/>
      <c r="TD337" s="69"/>
      <c r="TE337" s="69"/>
      <c r="TF337" s="69"/>
      <c r="TG337" s="69"/>
      <c r="TH337" s="69"/>
      <c r="TI337" s="69"/>
      <c r="TJ337" s="69"/>
      <c r="TK337" s="69"/>
      <c r="TL337" s="69"/>
      <c r="TM337" s="69"/>
      <c r="TN337" s="69"/>
      <c r="TO337" s="69"/>
      <c r="TP337" s="69"/>
      <c r="TQ337" s="69"/>
      <c r="TR337" s="69"/>
      <c r="TS337" s="69"/>
      <c r="TT337" s="69"/>
      <c r="TU337" s="69"/>
      <c r="TV337" s="69"/>
      <c r="TW337" s="69"/>
      <c r="TX337" s="69"/>
      <c r="TY337" s="69"/>
      <c r="TZ337" s="69"/>
      <c r="UA337" s="69"/>
      <c r="UB337" s="69"/>
      <c r="UC337" s="69"/>
      <c r="UD337" s="69"/>
      <c r="UE337" s="69"/>
      <c r="UF337" s="69"/>
      <c r="UG337" s="69"/>
      <c r="UH337" s="69"/>
      <c r="UI337" s="69"/>
      <c r="UJ337" s="69"/>
      <c r="UK337" s="69"/>
      <c r="UL337" s="69"/>
      <c r="UM337" s="69"/>
      <c r="UN337" s="69"/>
      <c r="UO337" s="69"/>
      <c r="UP337" s="69"/>
      <c r="UQ337" s="69"/>
      <c r="UR337" s="69"/>
      <c r="US337" s="69"/>
      <c r="UT337" s="69"/>
      <c r="UU337" s="69"/>
      <c r="UV337" s="69"/>
      <c r="UW337" s="69"/>
      <c r="UX337" s="69"/>
      <c r="UY337" s="69"/>
      <c r="UZ337" s="69"/>
      <c r="VA337" s="69"/>
      <c r="VB337" s="69"/>
      <c r="VC337" s="69"/>
      <c r="VD337" s="69"/>
      <c r="VE337" s="69"/>
      <c r="VF337" s="69"/>
      <c r="VG337" s="69"/>
      <c r="VH337" s="69"/>
      <c r="VI337" s="69"/>
      <c r="VJ337" s="69"/>
      <c r="VK337" s="69"/>
      <c r="VL337" s="69"/>
      <c r="VM337" s="69"/>
      <c r="VN337" s="69"/>
      <c r="VO337" s="69"/>
      <c r="VP337" s="69"/>
      <c r="VQ337" s="69"/>
      <c r="VR337" s="69"/>
      <c r="VS337" s="69"/>
      <c r="VT337" s="69"/>
      <c r="VU337" s="69"/>
      <c r="VV337" s="69"/>
      <c r="VW337" s="69"/>
      <c r="VX337" s="69"/>
      <c r="VY337" s="69"/>
      <c r="VZ337" s="69"/>
      <c r="WA337" s="69"/>
      <c r="WB337" s="69"/>
      <c r="WC337" s="69"/>
      <c r="WD337" s="69"/>
      <c r="WE337" s="69"/>
      <c r="WF337" s="69"/>
      <c r="WG337" s="69"/>
      <c r="WH337" s="69"/>
      <c r="WI337" s="69"/>
      <c r="WJ337" s="69"/>
      <c r="WK337" s="69"/>
      <c r="WL337" s="69"/>
      <c r="WM337" s="69"/>
      <c r="WN337" s="69"/>
      <c r="WO337" s="69"/>
      <c r="WP337" s="69"/>
      <c r="WQ337" s="69"/>
      <c r="WR337" s="69"/>
      <c r="WS337" s="69"/>
      <c r="WT337" s="69"/>
      <c r="WU337" s="69"/>
      <c r="WV337" s="69"/>
      <c r="WW337" s="69"/>
      <c r="WX337" s="69"/>
      <c r="WY337" s="69"/>
      <c r="WZ337" s="69"/>
      <c r="XA337" s="69"/>
      <c r="XB337" s="69"/>
      <c r="XC337" s="69"/>
      <c r="XD337" s="69"/>
      <c r="XE337" s="69"/>
      <c r="XF337" s="69"/>
      <c r="XG337" s="69"/>
      <c r="XH337" s="69"/>
      <c r="XI337" s="69"/>
      <c r="XJ337" s="69"/>
      <c r="XK337" s="69"/>
      <c r="XL337" s="69"/>
      <c r="XM337" s="69"/>
      <c r="XN337" s="69"/>
      <c r="XO337" s="69"/>
      <c r="XP337" s="69"/>
      <c r="XQ337" s="69"/>
      <c r="XR337" s="69"/>
      <c r="XS337" s="69"/>
      <c r="XT337" s="69"/>
      <c r="XU337" s="69"/>
      <c r="XV337" s="69"/>
      <c r="XW337" s="69"/>
      <c r="XX337" s="69"/>
      <c r="XY337" s="69"/>
      <c r="XZ337" s="69"/>
      <c r="YA337" s="69"/>
      <c r="YB337" s="69"/>
      <c r="YC337" s="69"/>
      <c r="YD337" s="69"/>
      <c r="YE337" s="69"/>
      <c r="YF337" s="69"/>
      <c r="YG337" s="69"/>
      <c r="YH337" s="69"/>
      <c r="YI337" s="69"/>
      <c r="YJ337" s="69"/>
      <c r="YK337" s="69"/>
      <c r="YL337" s="69"/>
      <c r="YM337" s="69"/>
      <c r="YN337" s="69"/>
      <c r="YO337" s="69"/>
      <c r="YP337" s="69"/>
      <c r="YQ337" s="69"/>
      <c r="YR337" s="69"/>
      <c r="YS337" s="69"/>
      <c r="YT337" s="69"/>
      <c r="YU337" s="69"/>
      <c r="YV337" s="69"/>
      <c r="YW337" s="69"/>
      <c r="YX337" s="69"/>
      <c r="YY337" s="69"/>
      <c r="YZ337" s="69"/>
      <c r="ZA337" s="69"/>
      <c r="ZB337" s="69"/>
      <c r="ZC337" s="69"/>
      <c r="ZD337" s="69"/>
      <c r="ZE337" s="69"/>
      <c r="ZF337" s="69"/>
      <c r="ZG337" s="69"/>
      <c r="ZH337" s="69"/>
      <c r="ZI337" s="69"/>
      <c r="ZJ337" s="69"/>
      <c r="ZK337" s="69"/>
      <c r="ZL337" s="69"/>
      <c r="ZM337" s="69"/>
      <c r="ZN337" s="69"/>
      <c r="ZO337" s="69"/>
      <c r="ZP337" s="69"/>
      <c r="ZQ337" s="69"/>
      <c r="ZR337" s="69"/>
      <c r="ZS337" s="69"/>
      <c r="ZT337" s="69"/>
      <c r="ZU337" s="69"/>
      <c r="ZV337" s="69"/>
      <c r="ZW337" s="69"/>
      <c r="ZX337" s="69"/>
      <c r="ZY337" s="69"/>
      <c r="ZZ337" s="69"/>
      <c r="AAA337" s="69"/>
      <c r="AAB337" s="69"/>
      <c r="AAC337" s="69"/>
      <c r="AAD337" s="69"/>
      <c r="AAE337" s="69"/>
      <c r="AAF337" s="69"/>
      <c r="AAG337" s="69"/>
      <c r="AAH337" s="69"/>
      <c r="AAI337" s="69"/>
      <c r="AAJ337" s="69"/>
      <c r="AAK337" s="69"/>
      <c r="AAL337" s="69"/>
      <c r="AAM337" s="69"/>
      <c r="AAN337" s="69"/>
      <c r="AAO337" s="69"/>
      <c r="AAP337" s="69"/>
      <c r="AAQ337" s="69"/>
      <c r="AAR337" s="69"/>
      <c r="AAS337" s="69"/>
      <c r="AAT337" s="69"/>
      <c r="AAU337" s="69"/>
      <c r="AAV337" s="69"/>
      <c r="AAW337" s="69"/>
      <c r="AAX337" s="69"/>
      <c r="AAY337" s="69"/>
      <c r="AAZ337" s="69"/>
      <c r="ABA337" s="69"/>
      <c r="ABB337" s="69"/>
      <c r="ABC337" s="69"/>
      <c r="ABD337" s="69"/>
      <c r="ABE337" s="69"/>
      <c r="ABF337" s="69"/>
      <c r="ABG337" s="69"/>
      <c r="ABH337" s="69"/>
      <c r="ABI337" s="69"/>
      <c r="ABJ337" s="69"/>
      <c r="ABK337" s="69"/>
      <c r="ABL337" s="69"/>
      <c r="ABM337" s="69"/>
      <c r="ABN337" s="69"/>
      <c r="ABO337" s="69"/>
      <c r="ABP337" s="69"/>
      <c r="ABQ337" s="69"/>
      <c r="ABR337" s="69"/>
      <c r="ABS337" s="69"/>
      <c r="ABT337" s="69"/>
      <c r="ABU337" s="69"/>
      <c r="ABV337" s="69"/>
      <c r="ABW337" s="69"/>
      <c r="ABX337" s="69"/>
      <c r="ABY337" s="69"/>
      <c r="ABZ337" s="69"/>
      <c r="ACA337" s="69"/>
      <c r="ACB337" s="69"/>
      <c r="ACC337" s="69"/>
      <c r="ACD337" s="69"/>
      <c r="ACE337" s="69"/>
      <c r="ACF337" s="69"/>
      <c r="ACG337" s="69"/>
      <c r="ACH337" s="69"/>
      <c r="ACI337" s="69"/>
      <c r="ACJ337" s="69"/>
      <c r="ACK337" s="69"/>
      <c r="ACL337" s="69"/>
      <c r="ACM337" s="69"/>
      <c r="ACN337" s="69"/>
      <c r="ACO337" s="69"/>
      <c r="ACP337" s="69"/>
      <c r="ACQ337" s="69"/>
      <c r="ACR337" s="69"/>
      <c r="ACS337" s="69"/>
      <c r="ACT337" s="69"/>
      <c r="ACU337" s="69"/>
      <c r="ACV337" s="69"/>
      <c r="ACW337" s="69"/>
      <c r="ACX337" s="69"/>
      <c r="ACY337" s="69"/>
      <c r="ACZ337" s="69"/>
      <c r="ADA337" s="69"/>
      <c r="ADB337" s="69"/>
      <c r="ADC337" s="69"/>
      <c r="ADD337" s="69"/>
      <c r="ADE337" s="69"/>
      <c r="ADF337" s="69"/>
      <c r="ADG337" s="69"/>
      <c r="ADH337" s="69"/>
      <c r="ADI337" s="69"/>
      <c r="ADJ337" s="69"/>
      <c r="ADK337" s="69"/>
      <c r="ADL337" s="69"/>
      <c r="ADM337" s="69"/>
      <c r="ADN337" s="69"/>
      <c r="ADO337" s="69"/>
      <c r="ADP337" s="69"/>
      <c r="ADQ337" s="69"/>
      <c r="ADR337" s="69"/>
      <c r="ADS337" s="69"/>
      <c r="ADT337" s="69"/>
      <c r="ADU337" s="69"/>
      <c r="ADV337" s="69"/>
      <c r="ADW337" s="69"/>
      <c r="ADX337" s="69"/>
      <c r="ADY337" s="69"/>
      <c r="ADZ337" s="69"/>
      <c r="AEA337" s="69"/>
      <c r="AEB337" s="69"/>
      <c r="AEC337" s="69"/>
      <c r="AED337" s="69"/>
      <c r="AEE337" s="69"/>
      <c r="AEF337" s="69"/>
      <c r="AEG337" s="69"/>
      <c r="AEH337" s="69"/>
      <c r="AEI337" s="69"/>
      <c r="AEJ337" s="69"/>
      <c r="AEK337" s="69"/>
      <c r="AEL337" s="69"/>
      <c r="AEM337" s="69"/>
      <c r="AEN337" s="69"/>
      <c r="AEO337" s="69"/>
      <c r="AEP337" s="69"/>
      <c r="AEQ337" s="69"/>
      <c r="AER337" s="69"/>
      <c r="AES337" s="69"/>
      <c r="AET337" s="69"/>
      <c r="AEU337" s="69"/>
      <c r="AEV337" s="69"/>
      <c r="AEW337" s="69"/>
      <c r="AEX337" s="69"/>
      <c r="AEY337" s="69"/>
      <c r="AEZ337" s="69"/>
      <c r="AFA337" s="69"/>
      <c r="AFB337" s="69"/>
      <c r="AFC337" s="69"/>
      <c r="AFD337" s="69"/>
      <c r="AFE337" s="69"/>
      <c r="AFF337" s="69"/>
      <c r="AFG337" s="69"/>
      <c r="AFH337" s="69"/>
      <c r="AFI337" s="69"/>
      <c r="AFJ337" s="69"/>
      <c r="AFK337" s="69"/>
      <c r="AFL337" s="69"/>
      <c r="AFM337" s="69"/>
      <c r="AFN337" s="69"/>
      <c r="AFO337" s="69"/>
      <c r="AFP337" s="69"/>
      <c r="AFQ337" s="69"/>
      <c r="AFR337" s="69"/>
      <c r="AFS337" s="69"/>
      <c r="AFT337" s="69"/>
      <c r="AFU337" s="69"/>
      <c r="AFV337" s="69"/>
      <c r="AFW337" s="69"/>
      <c r="AFX337" s="69"/>
      <c r="AFY337" s="69"/>
      <c r="AFZ337" s="69"/>
      <c r="AGA337" s="69"/>
      <c r="AGB337" s="69"/>
      <c r="AGC337" s="69"/>
      <c r="AGD337" s="69"/>
      <c r="AGE337" s="69"/>
      <c r="AGF337" s="69"/>
      <c r="AGG337" s="69"/>
      <c r="AGH337" s="69"/>
      <c r="AGI337" s="69"/>
      <c r="AGJ337" s="69"/>
      <c r="AGK337" s="69"/>
      <c r="AGL337" s="69"/>
      <c r="AGM337" s="69"/>
      <c r="AGN337" s="69"/>
      <c r="AGO337" s="69"/>
      <c r="AGP337" s="69"/>
      <c r="AGQ337" s="69"/>
      <c r="AGR337" s="69"/>
      <c r="AGS337" s="69"/>
      <c r="AGT337" s="69"/>
      <c r="AGU337" s="69"/>
      <c r="AGV337" s="69"/>
      <c r="AGW337" s="69"/>
      <c r="AGX337" s="69"/>
      <c r="AGY337" s="69"/>
      <c r="AGZ337" s="69"/>
      <c r="AHA337" s="69"/>
      <c r="AHB337" s="69"/>
      <c r="AHC337" s="69"/>
      <c r="AHD337" s="69"/>
      <c r="AHE337" s="69"/>
      <c r="AHF337" s="69"/>
      <c r="AHG337" s="69"/>
      <c r="AHH337" s="69"/>
      <c r="AHI337" s="69"/>
      <c r="AHJ337" s="69"/>
      <c r="AHK337" s="69"/>
      <c r="AHL337" s="69"/>
      <c r="AHM337" s="69"/>
      <c r="AHN337" s="69"/>
      <c r="AHO337" s="69"/>
      <c r="AHP337" s="69"/>
      <c r="AHQ337" s="69"/>
      <c r="AHR337" s="69"/>
      <c r="AHS337" s="69"/>
      <c r="AHT337" s="69"/>
      <c r="AHU337" s="69"/>
      <c r="AHV337" s="69"/>
      <c r="AHW337" s="69"/>
      <c r="AHX337" s="69"/>
      <c r="AHY337" s="69"/>
      <c r="AHZ337" s="69"/>
      <c r="AIA337" s="69"/>
      <c r="AIB337" s="69"/>
      <c r="AIC337" s="69"/>
      <c r="AID337" s="69"/>
      <c r="AIE337" s="69"/>
      <c r="AIF337" s="69"/>
      <c r="AIG337" s="69"/>
      <c r="AIH337" s="69"/>
      <c r="AII337" s="69"/>
      <c r="AIJ337" s="69"/>
      <c r="AIK337" s="69"/>
      <c r="AIL337" s="69"/>
      <c r="AIM337" s="69"/>
      <c r="AIN337" s="69"/>
      <c r="AIO337" s="69"/>
      <c r="AIP337" s="69"/>
      <c r="AIQ337" s="69"/>
      <c r="AIR337" s="69"/>
      <c r="AIS337" s="69"/>
      <c r="AIT337" s="69"/>
      <c r="AIU337" s="69"/>
      <c r="AIV337" s="69"/>
      <c r="AIW337" s="69"/>
      <c r="AIX337" s="69"/>
      <c r="AIY337" s="69"/>
      <c r="AIZ337" s="69"/>
      <c r="AJA337" s="69"/>
      <c r="AJB337" s="69"/>
      <c r="AJC337" s="69"/>
      <c r="AJD337" s="69"/>
      <c r="AJE337" s="69"/>
      <c r="AJF337" s="69"/>
      <c r="AJG337" s="69"/>
      <c r="AJH337" s="69"/>
      <c r="AJI337" s="69"/>
      <c r="AJJ337" s="69"/>
      <c r="AJK337" s="69"/>
      <c r="AJL337" s="69"/>
      <c r="AJM337" s="69"/>
      <c r="AJN337" s="69"/>
      <c r="AJO337" s="69"/>
      <c r="AJP337" s="69"/>
      <c r="AJQ337" s="69"/>
      <c r="AJR337" s="69"/>
      <c r="AJS337" s="69"/>
      <c r="AJT337" s="69"/>
      <c r="AJU337" s="69"/>
      <c r="AJV337" s="69"/>
      <c r="AJW337" s="69"/>
      <c r="AJX337" s="69"/>
      <c r="AJY337" s="69"/>
      <c r="AJZ337" s="69"/>
      <c r="AKA337" s="69"/>
      <c r="AKB337" s="69"/>
      <c r="AKC337" s="69"/>
      <c r="AKD337" s="69"/>
      <c r="AKE337" s="69"/>
      <c r="AKF337" s="69"/>
      <c r="AKG337" s="69"/>
      <c r="AKH337" s="69"/>
      <c r="AKI337" s="69"/>
      <c r="AKJ337" s="69"/>
      <c r="AKK337" s="69"/>
      <c r="AKL337" s="69"/>
      <c r="AKM337" s="69"/>
      <c r="AKN337" s="69"/>
      <c r="AKO337" s="69"/>
      <c r="AKP337" s="69"/>
      <c r="AKQ337" s="69"/>
      <c r="AKR337" s="69"/>
      <c r="AKS337" s="69"/>
      <c r="AKT337" s="69"/>
      <c r="AKU337" s="69"/>
      <c r="AKV337" s="69"/>
      <c r="AKW337" s="69"/>
      <c r="AKX337" s="69"/>
      <c r="AKY337" s="69"/>
      <c r="AKZ337" s="69"/>
      <c r="ALA337" s="69"/>
      <c r="ALB337" s="69"/>
      <c r="ALC337" s="69"/>
      <c r="ALD337" s="69"/>
      <c r="ALE337" s="69"/>
      <c r="ALF337" s="69"/>
      <c r="ALG337" s="69"/>
      <c r="ALH337" s="69"/>
      <c r="ALI337" s="69"/>
      <c r="ALJ337" s="69"/>
      <c r="ALK337" s="69"/>
      <c r="ALL337" s="69"/>
      <c r="ALM337" s="69"/>
      <c r="ALN337" s="69"/>
      <c r="ALO337" s="69"/>
      <c r="ALP337" s="69"/>
      <c r="ALQ337" s="69"/>
      <c r="ALR337" s="69"/>
      <c r="ALS337" s="69"/>
      <c r="ALT337" s="69"/>
      <c r="ALU337" s="69"/>
      <c r="ALV337" s="69"/>
      <c r="ALW337" s="69"/>
      <c r="ALX337" s="69"/>
      <c r="ALY337" s="69"/>
      <c r="ALZ337" s="69"/>
      <c r="AMA337" s="69"/>
      <c r="AMB337" s="69"/>
      <c r="AMC337" s="69"/>
      <c r="AMD337" s="69"/>
      <c r="AME337" s="69"/>
      <c r="AMF337" s="69"/>
      <c r="AMG337" s="69"/>
      <c r="AMH337" s="69"/>
      <c r="AMI337" s="69"/>
      <c r="AMJ337" s="69"/>
      <c r="AMK337" s="69"/>
    </row>
    <row r="338" spans="1:1025">
      <c r="A338" s="36"/>
      <c r="B338" s="46" t="s">
        <v>290</v>
      </c>
      <c r="C338" s="46" t="s">
        <v>36</v>
      </c>
      <c r="D338" s="44">
        <v>2006</v>
      </c>
      <c r="E338" s="104"/>
      <c r="F338" s="104"/>
      <c r="G338" s="104"/>
      <c r="H338" s="104">
        <v>15</v>
      </c>
      <c r="I338" s="104"/>
      <c r="J338" s="107">
        <v>25</v>
      </c>
      <c r="K338" s="105"/>
      <c r="L338" s="104">
        <f t="shared" si="317"/>
        <v>2</v>
      </c>
      <c r="M338" s="104">
        <f t="shared" si="318"/>
        <v>0</v>
      </c>
      <c r="N338" s="104">
        <f>SUM(E338:K338)-M338</f>
        <v>40</v>
      </c>
      <c r="O338" s="104"/>
      <c r="P338" s="103">
        <f t="shared" si="319"/>
        <v>40</v>
      </c>
    </row>
    <row r="339" spans="1:1025">
      <c r="A339" s="36"/>
      <c r="B339" s="71" t="s">
        <v>281</v>
      </c>
      <c r="C339" s="46" t="s">
        <v>233</v>
      </c>
      <c r="D339" s="99">
        <v>2006</v>
      </c>
      <c r="E339" s="104"/>
      <c r="F339" s="104"/>
      <c r="G339" s="104"/>
      <c r="H339" s="104">
        <v>30</v>
      </c>
      <c r="I339" s="104"/>
      <c r="J339" s="107"/>
      <c r="K339" s="105"/>
      <c r="L339" s="104">
        <f t="shared" ref="L339" si="321">COUNTIF(E339:K339,"&gt;=1")</f>
        <v>1</v>
      </c>
      <c r="M339" s="104">
        <f t="shared" ref="M339" si="322">IF(L339&gt;=5,MIN(E339:K339),"0")+IF(L339&gt;=6,SMALL(E339:K339,2),"0")+IF(L339&gt;=7,SMALL(E339:K339,3),"0")</f>
        <v>0</v>
      </c>
      <c r="N339" s="104">
        <f t="shared" ref="N339" si="323">SUM(E339:K339)-M339</f>
        <v>30</v>
      </c>
      <c r="O339" s="104"/>
      <c r="P339" s="103">
        <f t="shared" ref="P339" si="324">N339+O339</f>
        <v>30</v>
      </c>
    </row>
    <row r="340" spans="1:1025">
      <c r="A340" s="36"/>
      <c r="B340" s="71" t="s">
        <v>282</v>
      </c>
      <c r="C340" s="46" t="s">
        <v>262</v>
      </c>
      <c r="D340" s="99">
        <v>2007</v>
      </c>
      <c r="E340" s="104"/>
      <c r="F340" s="104"/>
      <c r="G340" s="104"/>
      <c r="H340" s="104">
        <v>27</v>
      </c>
      <c r="I340" s="104"/>
      <c r="J340" s="107"/>
      <c r="K340" s="105"/>
      <c r="L340" s="104">
        <f>COUNTIF(E340:K340,"&gt;=1")</f>
        <v>1</v>
      </c>
      <c r="M340" s="104">
        <f>IF(L340&gt;=5,MIN(E340:K340),"0")+IF(L340&gt;=6,SMALL(E340:K340,2),"0")+IF(L340&gt;=7,SMALL(E340:K340,3),"0")</f>
        <v>0</v>
      </c>
      <c r="N340" s="104">
        <f>SUM(E340:K340)-M340</f>
        <v>27</v>
      </c>
      <c r="O340" s="104"/>
      <c r="P340" s="103">
        <f>N340+O340</f>
        <v>27</v>
      </c>
    </row>
    <row r="341" spans="1:1025">
      <c r="A341" s="36"/>
      <c r="B341" s="97" t="s">
        <v>90</v>
      </c>
      <c r="C341" s="73" t="s">
        <v>39</v>
      </c>
      <c r="D341" s="98">
        <v>2006</v>
      </c>
      <c r="E341" s="107">
        <v>25</v>
      </c>
      <c r="F341" s="104"/>
      <c r="G341" s="104"/>
      <c r="H341" s="104"/>
      <c r="I341" s="104"/>
      <c r="J341" s="107"/>
      <c r="K341" s="105"/>
      <c r="L341" s="104">
        <f>COUNTIF(E341:K341,"&gt;=1")</f>
        <v>1</v>
      </c>
      <c r="M341" s="104">
        <f>IF(L341&gt;=5,MIN(E341:K341),"0")+IF(L341&gt;=6,SMALL(E341:K341,2),"0")+IF(L341&gt;=7,SMALL(E341:K341,3),"0")</f>
        <v>0</v>
      </c>
      <c r="N341" s="104">
        <f>SUM(E341:K341)-M341</f>
        <v>25</v>
      </c>
      <c r="O341" s="104"/>
      <c r="P341" s="103">
        <f>N341+O341</f>
        <v>25</v>
      </c>
    </row>
    <row r="342" spans="1:1025">
      <c r="A342" s="36"/>
      <c r="B342" s="71" t="s">
        <v>283</v>
      </c>
      <c r="C342" s="46" t="s">
        <v>147</v>
      </c>
      <c r="D342" s="98">
        <v>2006</v>
      </c>
      <c r="E342" s="104"/>
      <c r="F342" s="104"/>
      <c r="G342" s="104"/>
      <c r="H342" s="104">
        <v>25</v>
      </c>
      <c r="I342" s="104"/>
      <c r="J342" s="107"/>
      <c r="K342" s="105"/>
      <c r="L342" s="104">
        <f t="shared" ref="L342" si="325">COUNTIF(E342:K342,"&gt;=1")</f>
        <v>1</v>
      </c>
      <c r="M342" s="104">
        <f t="shared" ref="M342" si="326">IF(L342&gt;=5,MIN(E342:K342),"0")+IF(L342&gt;=6,SMALL(E342:K342,2),"0")+IF(L342&gt;=7,SMALL(E342:K342,3),"0")</f>
        <v>0</v>
      </c>
      <c r="N342" s="104">
        <f t="shared" ref="N342" si="327">SUM(E342:K342)-M342</f>
        <v>25</v>
      </c>
      <c r="O342" s="104"/>
      <c r="P342" s="103">
        <f t="shared" ref="P342" si="328">N342+O342</f>
        <v>25</v>
      </c>
    </row>
    <row r="343" spans="1:1025">
      <c r="A343" s="36"/>
      <c r="B343" s="57" t="s">
        <v>419</v>
      </c>
      <c r="C343" s="57" t="s">
        <v>85</v>
      </c>
      <c r="D343" s="53">
        <v>2006</v>
      </c>
      <c r="E343" s="104"/>
      <c r="F343" s="104"/>
      <c r="G343" s="104"/>
      <c r="H343" s="104"/>
      <c r="I343" s="104"/>
      <c r="J343" s="104"/>
      <c r="K343" s="105">
        <v>25</v>
      </c>
      <c r="L343" s="104">
        <f t="shared" ref="L343" si="329">COUNTIF(E343:K343,"&gt;=1")</f>
        <v>1</v>
      </c>
      <c r="M343" s="104">
        <f t="shared" ref="M343" si="330">IF(L343&gt;=5,MIN(E343:K343),"0")+IF(L343&gt;=6,SMALL(E343:K343,2),"0")+IF(L343&gt;=7,SMALL(E343:K343,3),"0")</f>
        <v>0</v>
      </c>
      <c r="N343" s="104">
        <f t="shared" ref="N343" si="331">SUM(E343:K343)-M343</f>
        <v>25</v>
      </c>
      <c r="O343" s="103"/>
      <c r="P343" s="103">
        <f t="shared" ref="P343" si="332">N343+O343</f>
        <v>25</v>
      </c>
    </row>
    <row r="344" spans="1:1025" ht="15" customHeight="1">
      <c r="A344" s="36"/>
      <c r="B344" s="73" t="s">
        <v>91</v>
      </c>
      <c r="C344" s="73" t="s">
        <v>45</v>
      </c>
      <c r="D344" s="99">
        <v>2007</v>
      </c>
      <c r="E344" s="107">
        <v>23</v>
      </c>
      <c r="F344" s="104"/>
      <c r="G344" s="104"/>
      <c r="H344" s="104"/>
      <c r="I344" s="104"/>
      <c r="J344" s="107"/>
      <c r="K344" s="105"/>
      <c r="L344" s="104">
        <f>COUNTIF(E344:K344,"&gt;=1")</f>
        <v>1</v>
      </c>
      <c r="M344" s="104">
        <f>IF(L344&gt;=5,MIN(E344:K344),"0")+IF(L344&gt;=6,SMALL(E344:K344,2),"0")+IF(L344&gt;=7,SMALL(E344:K344,3),"0")</f>
        <v>0</v>
      </c>
      <c r="N344" s="104">
        <f>SUM(E344:K344)-M344</f>
        <v>23</v>
      </c>
      <c r="O344" s="104"/>
      <c r="P344" s="103">
        <f>N344+O344</f>
        <v>23</v>
      </c>
    </row>
    <row r="345" spans="1:1025" customFormat="1">
      <c r="A345" s="56"/>
      <c r="B345" s="97" t="s">
        <v>221</v>
      </c>
      <c r="C345" s="73" t="s">
        <v>100</v>
      </c>
      <c r="D345" s="98">
        <v>2006</v>
      </c>
      <c r="E345" s="107"/>
      <c r="F345" s="107">
        <v>23</v>
      </c>
      <c r="G345" s="107"/>
      <c r="H345" s="107"/>
      <c r="I345" s="107"/>
      <c r="J345" s="107"/>
      <c r="K345" s="105"/>
      <c r="L345" s="107">
        <f>COUNTIF(E345:K345,"&gt;=1")</f>
        <v>1</v>
      </c>
      <c r="M345" s="107">
        <f>IF(L345&gt;=5,MIN(E345:K345),"0")+IF(L345&gt;=6,SMALL(E345:K345,2),"0")+IF(L345&gt;=7,SMALL(E345:K345,3),"0")</f>
        <v>0</v>
      </c>
      <c r="N345" s="107">
        <f>SUM(E345:K345)-M345</f>
        <v>23</v>
      </c>
      <c r="O345" s="107"/>
      <c r="P345" s="108">
        <f>N345+O345</f>
        <v>23</v>
      </c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D345" s="69"/>
      <c r="AE345" s="69"/>
      <c r="AF345" s="69"/>
      <c r="AG345" s="69"/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  <c r="AR345" s="69"/>
      <c r="AS345" s="69"/>
      <c r="AT345" s="69"/>
      <c r="AU345" s="69"/>
      <c r="AV345" s="69"/>
      <c r="AW345" s="69"/>
      <c r="AX345" s="69"/>
      <c r="AY345" s="69"/>
      <c r="AZ345" s="69"/>
      <c r="BA345" s="69"/>
      <c r="BB345" s="69"/>
      <c r="BC345" s="69"/>
      <c r="BD345" s="69"/>
      <c r="BE345" s="69"/>
      <c r="BF345" s="69"/>
      <c r="BG345" s="69"/>
      <c r="BH345" s="69"/>
      <c r="BI345" s="69"/>
      <c r="BJ345" s="69"/>
      <c r="BK345" s="69"/>
      <c r="BL345" s="69"/>
      <c r="BM345" s="69"/>
      <c r="BN345" s="69"/>
      <c r="BO345" s="69"/>
      <c r="BP345" s="69"/>
      <c r="BQ345" s="69"/>
      <c r="BR345" s="69"/>
      <c r="BS345" s="69"/>
      <c r="BT345" s="69"/>
      <c r="BU345" s="69"/>
      <c r="BV345" s="69"/>
      <c r="BW345" s="69"/>
      <c r="BX345" s="69"/>
      <c r="BY345" s="69"/>
      <c r="BZ345" s="69"/>
      <c r="CA345" s="69"/>
      <c r="CB345" s="69"/>
      <c r="CC345" s="69"/>
      <c r="CD345" s="69"/>
      <c r="CE345" s="69"/>
      <c r="CF345" s="69"/>
      <c r="CG345" s="69"/>
      <c r="CH345" s="69"/>
      <c r="CI345" s="69"/>
      <c r="CJ345" s="69"/>
      <c r="CK345" s="69"/>
      <c r="CL345" s="69"/>
      <c r="CM345" s="69"/>
      <c r="CN345" s="69"/>
      <c r="CO345" s="69"/>
      <c r="CP345" s="69"/>
      <c r="CQ345" s="69"/>
      <c r="CR345" s="69"/>
      <c r="CS345" s="69"/>
      <c r="CT345" s="69"/>
      <c r="CU345" s="69"/>
      <c r="CV345" s="69"/>
      <c r="CW345" s="69"/>
      <c r="CX345" s="69"/>
      <c r="CY345" s="69"/>
      <c r="CZ345" s="69"/>
      <c r="DA345" s="69"/>
      <c r="DB345" s="69"/>
      <c r="DC345" s="69"/>
      <c r="DD345" s="69"/>
      <c r="DE345" s="69"/>
      <c r="DF345" s="69"/>
      <c r="DG345" s="69"/>
      <c r="DH345" s="69"/>
      <c r="DI345" s="69"/>
      <c r="DJ345" s="69"/>
      <c r="DK345" s="69"/>
      <c r="DL345" s="69"/>
      <c r="DM345" s="69"/>
      <c r="DN345" s="69"/>
      <c r="DO345" s="69"/>
      <c r="DP345" s="69"/>
      <c r="DQ345" s="69"/>
      <c r="DR345" s="69"/>
      <c r="DS345" s="69"/>
      <c r="DT345" s="69"/>
      <c r="DU345" s="69"/>
      <c r="DV345" s="69"/>
      <c r="DW345" s="69"/>
      <c r="DX345" s="69"/>
      <c r="DY345" s="69"/>
      <c r="DZ345" s="69"/>
      <c r="EA345" s="69"/>
      <c r="EB345" s="69"/>
      <c r="EC345" s="69"/>
      <c r="ED345" s="69"/>
      <c r="EE345" s="69"/>
      <c r="EF345" s="69"/>
      <c r="EG345" s="69"/>
      <c r="EH345" s="69"/>
      <c r="EI345" s="69"/>
      <c r="EJ345" s="69"/>
      <c r="EK345" s="69"/>
      <c r="EL345" s="69"/>
      <c r="EM345" s="69"/>
      <c r="EN345" s="69"/>
      <c r="EO345" s="69"/>
      <c r="EP345" s="69"/>
      <c r="EQ345" s="69"/>
      <c r="ER345" s="69"/>
      <c r="ES345" s="69"/>
      <c r="ET345" s="69"/>
      <c r="EU345" s="69"/>
      <c r="EV345" s="69"/>
      <c r="EW345" s="69"/>
      <c r="EX345" s="69"/>
      <c r="EY345" s="69"/>
      <c r="EZ345" s="69"/>
      <c r="FA345" s="69"/>
      <c r="FB345" s="69"/>
      <c r="FC345" s="69"/>
      <c r="FD345" s="69"/>
      <c r="FE345" s="69"/>
      <c r="FF345" s="69"/>
      <c r="FG345" s="69"/>
      <c r="FH345" s="69"/>
      <c r="FI345" s="69"/>
      <c r="FJ345" s="69"/>
      <c r="FK345" s="69"/>
      <c r="FL345" s="69"/>
      <c r="FM345" s="69"/>
      <c r="FN345" s="69"/>
      <c r="FO345" s="69"/>
      <c r="FP345" s="69"/>
      <c r="FQ345" s="69"/>
      <c r="FR345" s="69"/>
      <c r="FS345" s="69"/>
      <c r="FT345" s="69"/>
      <c r="FU345" s="69"/>
      <c r="FV345" s="69"/>
      <c r="FW345" s="69"/>
      <c r="FX345" s="69"/>
      <c r="FY345" s="69"/>
      <c r="FZ345" s="69"/>
      <c r="GA345" s="69"/>
      <c r="GB345" s="69"/>
      <c r="GC345" s="69"/>
      <c r="GD345" s="69"/>
      <c r="GE345" s="69"/>
      <c r="GF345" s="69"/>
      <c r="GG345" s="69"/>
      <c r="GH345" s="69"/>
      <c r="GI345" s="69"/>
      <c r="GJ345" s="69"/>
      <c r="GK345" s="69"/>
      <c r="GL345" s="69"/>
      <c r="GM345" s="69"/>
      <c r="GN345" s="69"/>
      <c r="GO345" s="69"/>
      <c r="GP345" s="69"/>
      <c r="GQ345" s="69"/>
      <c r="GR345" s="69"/>
      <c r="GS345" s="69"/>
      <c r="GT345" s="69"/>
      <c r="GU345" s="69"/>
      <c r="GV345" s="69"/>
      <c r="GW345" s="69"/>
      <c r="GX345" s="69"/>
      <c r="GY345" s="69"/>
      <c r="GZ345" s="69"/>
      <c r="HA345" s="69"/>
      <c r="HB345" s="69"/>
      <c r="HC345" s="69"/>
      <c r="HD345" s="69"/>
      <c r="HE345" s="69"/>
      <c r="HF345" s="69"/>
      <c r="HG345" s="69"/>
      <c r="HH345" s="69"/>
      <c r="HI345" s="69"/>
      <c r="HJ345" s="69"/>
      <c r="HK345" s="69"/>
      <c r="HL345" s="69"/>
      <c r="HM345" s="69"/>
      <c r="HN345" s="69"/>
      <c r="HO345" s="69"/>
      <c r="HP345" s="69"/>
      <c r="HQ345" s="69"/>
      <c r="HR345" s="69"/>
      <c r="HS345" s="69"/>
      <c r="HT345" s="69"/>
      <c r="HU345" s="69"/>
      <c r="HV345" s="69"/>
      <c r="HW345" s="69"/>
      <c r="HX345" s="69"/>
      <c r="HY345" s="69"/>
      <c r="HZ345" s="69"/>
      <c r="IA345" s="69"/>
      <c r="IB345" s="69"/>
      <c r="IC345" s="69"/>
      <c r="ID345" s="69"/>
      <c r="IE345" s="69"/>
      <c r="IF345" s="69"/>
      <c r="IG345" s="69"/>
      <c r="IH345" s="69"/>
      <c r="II345" s="69"/>
      <c r="IJ345" s="69"/>
      <c r="IK345" s="69"/>
      <c r="IL345" s="69"/>
      <c r="IM345" s="69"/>
      <c r="IN345" s="69"/>
      <c r="IO345" s="69"/>
      <c r="IP345" s="69"/>
      <c r="IQ345" s="69"/>
      <c r="IR345" s="69"/>
      <c r="IS345" s="69"/>
      <c r="IT345" s="69"/>
      <c r="IU345" s="69"/>
      <c r="IV345" s="69"/>
      <c r="IW345" s="69"/>
      <c r="IX345" s="69"/>
      <c r="IY345" s="69"/>
      <c r="IZ345" s="69"/>
      <c r="JA345" s="69"/>
      <c r="JB345" s="69"/>
      <c r="JC345" s="69"/>
      <c r="JD345" s="69"/>
      <c r="JE345" s="69"/>
      <c r="JF345" s="69"/>
      <c r="JG345" s="69"/>
      <c r="JH345" s="69"/>
      <c r="JI345" s="69"/>
      <c r="JJ345" s="69"/>
      <c r="JK345" s="69"/>
      <c r="JL345" s="69"/>
      <c r="JM345" s="69"/>
      <c r="JN345" s="69"/>
      <c r="JO345" s="69"/>
      <c r="JP345" s="69"/>
      <c r="JQ345" s="69"/>
      <c r="JR345" s="69"/>
      <c r="JS345" s="69"/>
      <c r="JT345" s="69"/>
      <c r="JU345" s="69"/>
      <c r="JV345" s="69"/>
      <c r="JW345" s="69"/>
      <c r="JX345" s="69"/>
      <c r="JY345" s="69"/>
      <c r="JZ345" s="69"/>
      <c r="KA345" s="69"/>
      <c r="KB345" s="69"/>
      <c r="KC345" s="69"/>
      <c r="KD345" s="69"/>
      <c r="KE345" s="69"/>
      <c r="KF345" s="69"/>
      <c r="KG345" s="69"/>
      <c r="KH345" s="69"/>
      <c r="KI345" s="69"/>
      <c r="KJ345" s="69"/>
      <c r="KK345" s="69"/>
      <c r="KL345" s="69"/>
      <c r="KM345" s="69"/>
      <c r="KN345" s="69"/>
      <c r="KO345" s="69"/>
      <c r="KP345" s="69"/>
      <c r="KQ345" s="69"/>
      <c r="KR345" s="69"/>
      <c r="KS345" s="69"/>
      <c r="KT345" s="69"/>
      <c r="KU345" s="69"/>
      <c r="KV345" s="69"/>
      <c r="KW345" s="69"/>
      <c r="KX345" s="69"/>
      <c r="KY345" s="69"/>
      <c r="KZ345" s="69"/>
      <c r="LA345" s="69"/>
      <c r="LB345" s="69"/>
      <c r="LC345" s="69"/>
      <c r="LD345" s="69"/>
      <c r="LE345" s="69"/>
      <c r="LF345" s="69"/>
      <c r="LG345" s="69"/>
      <c r="LH345" s="69"/>
      <c r="LI345" s="69"/>
      <c r="LJ345" s="69"/>
      <c r="LK345" s="69"/>
      <c r="LL345" s="69"/>
      <c r="LM345" s="69"/>
      <c r="LN345" s="69"/>
      <c r="LO345" s="69"/>
      <c r="LP345" s="69"/>
      <c r="LQ345" s="69"/>
      <c r="LR345" s="69"/>
      <c r="LS345" s="69"/>
      <c r="LT345" s="69"/>
      <c r="LU345" s="69"/>
      <c r="LV345" s="69"/>
      <c r="LW345" s="69"/>
      <c r="LX345" s="69"/>
      <c r="LY345" s="69"/>
      <c r="LZ345" s="69"/>
      <c r="MA345" s="69"/>
      <c r="MB345" s="69"/>
      <c r="MC345" s="69"/>
      <c r="MD345" s="69"/>
      <c r="ME345" s="69"/>
      <c r="MF345" s="69"/>
      <c r="MG345" s="69"/>
      <c r="MH345" s="69"/>
      <c r="MI345" s="69"/>
      <c r="MJ345" s="69"/>
      <c r="MK345" s="69"/>
      <c r="ML345" s="69"/>
      <c r="MM345" s="69"/>
      <c r="MN345" s="69"/>
      <c r="MO345" s="69"/>
      <c r="MP345" s="69"/>
      <c r="MQ345" s="69"/>
      <c r="MR345" s="69"/>
      <c r="MS345" s="69"/>
      <c r="MT345" s="69"/>
      <c r="MU345" s="69"/>
      <c r="MV345" s="69"/>
      <c r="MW345" s="69"/>
      <c r="MX345" s="69"/>
      <c r="MY345" s="69"/>
      <c r="MZ345" s="69"/>
      <c r="NA345" s="69"/>
      <c r="NB345" s="69"/>
      <c r="NC345" s="69"/>
      <c r="ND345" s="69"/>
      <c r="NE345" s="69"/>
      <c r="NF345" s="69"/>
      <c r="NG345" s="69"/>
      <c r="NH345" s="69"/>
      <c r="NI345" s="69"/>
      <c r="NJ345" s="69"/>
      <c r="NK345" s="69"/>
      <c r="NL345" s="69"/>
      <c r="NM345" s="69"/>
      <c r="NN345" s="69"/>
      <c r="NO345" s="69"/>
      <c r="NP345" s="69"/>
      <c r="NQ345" s="69"/>
      <c r="NR345" s="69"/>
      <c r="NS345" s="69"/>
      <c r="NT345" s="69"/>
      <c r="NU345" s="69"/>
      <c r="NV345" s="69"/>
      <c r="NW345" s="69"/>
      <c r="NX345" s="69"/>
      <c r="NY345" s="69"/>
      <c r="NZ345" s="69"/>
      <c r="OA345" s="69"/>
      <c r="OB345" s="69"/>
      <c r="OC345" s="69"/>
      <c r="OD345" s="69"/>
      <c r="OE345" s="69"/>
      <c r="OF345" s="69"/>
      <c r="OG345" s="69"/>
      <c r="OH345" s="69"/>
      <c r="OI345" s="69"/>
      <c r="OJ345" s="69"/>
      <c r="OK345" s="69"/>
      <c r="OL345" s="69"/>
      <c r="OM345" s="69"/>
      <c r="ON345" s="69"/>
      <c r="OO345" s="69"/>
      <c r="OP345" s="69"/>
      <c r="OQ345" s="69"/>
      <c r="OR345" s="69"/>
      <c r="OS345" s="69"/>
      <c r="OT345" s="69"/>
      <c r="OU345" s="69"/>
      <c r="OV345" s="69"/>
      <c r="OW345" s="69"/>
      <c r="OX345" s="69"/>
      <c r="OY345" s="69"/>
      <c r="OZ345" s="69"/>
      <c r="PA345" s="69"/>
      <c r="PB345" s="69"/>
      <c r="PC345" s="69"/>
      <c r="PD345" s="69"/>
      <c r="PE345" s="69"/>
      <c r="PF345" s="69"/>
      <c r="PG345" s="69"/>
      <c r="PH345" s="69"/>
      <c r="PI345" s="69"/>
      <c r="PJ345" s="69"/>
      <c r="PK345" s="69"/>
      <c r="PL345" s="69"/>
      <c r="PM345" s="69"/>
      <c r="PN345" s="69"/>
      <c r="PO345" s="69"/>
      <c r="PP345" s="69"/>
      <c r="PQ345" s="69"/>
      <c r="PR345" s="69"/>
      <c r="PS345" s="69"/>
      <c r="PT345" s="69"/>
      <c r="PU345" s="69"/>
      <c r="PV345" s="69"/>
      <c r="PW345" s="69"/>
      <c r="PX345" s="69"/>
      <c r="PY345" s="69"/>
      <c r="PZ345" s="69"/>
      <c r="QA345" s="69"/>
      <c r="QB345" s="69"/>
      <c r="QC345" s="69"/>
      <c r="QD345" s="69"/>
      <c r="QE345" s="69"/>
      <c r="QF345" s="69"/>
      <c r="QG345" s="69"/>
      <c r="QH345" s="69"/>
      <c r="QI345" s="69"/>
      <c r="QJ345" s="69"/>
      <c r="QK345" s="69"/>
      <c r="QL345" s="69"/>
      <c r="QM345" s="69"/>
      <c r="QN345" s="69"/>
      <c r="QO345" s="69"/>
      <c r="QP345" s="69"/>
      <c r="QQ345" s="69"/>
      <c r="QR345" s="69"/>
      <c r="QS345" s="69"/>
      <c r="QT345" s="69"/>
      <c r="QU345" s="69"/>
      <c r="QV345" s="69"/>
      <c r="QW345" s="69"/>
      <c r="QX345" s="69"/>
      <c r="QY345" s="69"/>
      <c r="QZ345" s="69"/>
      <c r="RA345" s="69"/>
      <c r="RB345" s="69"/>
      <c r="RC345" s="69"/>
      <c r="RD345" s="69"/>
      <c r="RE345" s="69"/>
      <c r="RF345" s="69"/>
      <c r="RG345" s="69"/>
      <c r="RH345" s="69"/>
      <c r="RI345" s="69"/>
      <c r="RJ345" s="69"/>
      <c r="RK345" s="69"/>
      <c r="RL345" s="69"/>
      <c r="RM345" s="69"/>
      <c r="RN345" s="69"/>
      <c r="RO345" s="69"/>
      <c r="RP345" s="69"/>
      <c r="RQ345" s="69"/>
      <c r="RR345" s="69"/>
      <c r="RS345" s="69"/>
      <c r="RT345" s="69"/>
      <c r="RU345" s="69"/>
      <c r="RV345" s="69"/>
      <c r="RW345" s="69"/>
      <c r="RX345" s="69"/>
      <c r="RY345" s="69"/>
      <c r="RZ345" s="69"/>
      <c r="SA345" s="69"/>
      <c r="SB345" s="69"/>
      <c r="SC345" s="69"/>
      <c r="SD345" s="69"/>
      <c r="SE345" s="69"/>
      <c r="SF345" s="69"/>
      <c r="SG345" s="69"/>
      <c r="SH345" s="69"/>
      <c r="SI345" s="69"/>
      <c r="SJ345" s="69"/>
      <c r="SK345" s="69"/>
      <c r="SL345" s="69"/>
      <c r="SM345" s="69"/>
      <c r="SN345" s="69"/>
      <c r="SO345" s="69"/>
      <c r="SP345" s="69"/>
      <c r="SQ345" s="69"/>
      <c r="SR345" s="69"/>
      <c r="SS345" s="69"/>
      <c r="ST345" s="69"/>
      <c r="SU345" s="69"/>
      <c r="SV345" s="69"/>
      <c r="SW345" s="69"/>
      <c r="SX345" s="69"/>
      <c r="SY345" s="69"/>
      <c r="SZ345" s="69"/>
      <c r="TA345" s="69"/>
      <c r="TB345" s="69"/>
      <c r="TC345" s="69"/>
      <c r="TD345" s="69"/>
      <c r="TE345" s="69"/>
      <c r="TF345" s="69"/>
      <c r="TG345" s="69"/>
      <c r="TH345" s="69"/>
      <c r="TI345" s="69"/>
      <c r="TJ345" s="69"/>
      <c r="TK345" s="69"/>
      <c r="TL345" s="69"/>
      <c r="TM345" s="69"/>
      <c r="TN345" s="69"/>
      <c r="TO345" s="69"/>
      <c r="TP345" s="69"/>
      <c r="TQ345" s="69"/>
      <c r="TR345" s="69"/>
      <c r="TS345" s="69"/>
      <c r="TT345" s="69"/>
      <c r="TU345" s="69"/>
      <c r="TV345" s="69"/>
      <c r="TW345" s="69"/>
      <c r="TX345" s="69"/>
      <c r="TY345" s="69"/>
      <c r="TZ345" s="69"/>
      <c r="UA345" s="69"/>
      <c r="UB345" s="69"/>
      <c r="UC345" s="69"/>
      <c r="UD345" s="69"/>
      <c r="UE345" s="69"/>
      <c r="UF345" s="69"/>
      <c r="UG345" s="69"/>
      <c r="UH345" s="69"/>
      <c r="UI345" s="69"/>
      <c r="UJ345" s="69"/>
      <c r="UK345" s="69"/>
      <c r="UL345" s="69"/>
      <c r="UM345" s="69"/>
      <c r="UN345" s="69"/>
      <c r="UO345" s="69"/>
      <c r="UP345" s="69"/>
      <c r="UQ345" s="69"/>
      <c r="UR345" s="69"/>
      <c r="US345" s="69"/>
      <c r="UT345" s="69"/>
      <c r="UU345" s="69"/>
      <c r="UV345" s="69"/>
      <c r="UW345" s="69"/>
      <c r="UX345" s="69"/>
      <c r="UY345" s="69"/>
      <c r="UZ345" s="69"/>
      <c r="VA345" s="69"/>
      <c r="VB345" s="69"/>
      <c r="VC345" s="69"/>
      <c r="VD345" s="69"/>
      <c r="VE345" s="69"/>
      <c r="VF345" s="69"/>
      <c r="VG345" s="69"/>
      <c r="VH345" s="69"/>
      <c r="VI345" s="69"/>
      <c r="VJ345" s="69"/>
      <c r="VK345" s="69"/>
      <c r="VL345" s="69"/>
      <c r="VM345" s="69"/>
      <c r="VN345" s="69"/>
      <c r="VO345" s="69"/>
      <c r="VP345" s="69"/>
      <c r="VQ345" s="69"/>
      <c r="VR345" s="69"/>
      <c r="VS345" s="69"/>
      <c r="VT345" s="69"/>
      <c r="VU345" s="69"/>
      <c r="VV345" s="69"/>
      <c r="VW345" s="69"/>
      <c r="VX345" s="69"/>
      <c r="VY345" s="69"/>
      <c r="VZ345" s="69"/>
      <c r="WA345" s="69"/>
      <c r="WB345" s="69"/>
      <c r="WC345" s="69"/>
      <c r="WD345" s="69"/>
      <c r="WE345" s="69"/>
      <c r="WF345" s="69"/>
      <c r="WG345" s="69"/>
      <c r="WH345" s="69"/>
      <c r="WI345" s="69"/>
      <c r="WJ345" s="69"/>
      <c r="WK345" s="69"/>
      <c r="WL345" s="69"/>
      <c r="WM345" s="69"/>
      <c r="WN345" s="69"/>
      <c r="WO345" s="69"/>
      <c r="WP345" s="69"/>
      <c r="WQ345" s="69"/>
      <c r="WR345" s="69"/>
      <c r="WS345" s="69"/>
      <c r="WT345" s="69"/>
      <c r="WU345" s="69"/>
      <c r="WV345" s="69"/>
      <c r="WW345" s="69"/>
      <c r="WX345" s="69"/>
      <c r="WY345" s="69"/>
      <c r="WZ345" s="69"/>
      <c r="XA345" s="69"/>
      <c r="XB345" s="69"/>
      <c r="XC345" s="69"/>
      <c r="XD345" s="69"/>
      <c r="XE345" s="69"/>
      <c r="XF345" s="69"/>
      <c r="XG345" s="69"/>
      <c r="XH345" s="69"/>
      <c r="XI345" s="69"/>
      <c r="XJ345" s="69"/>
      <c r="XK345" s="69"/>
      <c r="XL345" s="69"/>
      <c r="XM345" s="69"/>
      <c r="XN345" s="69"/>
      <c r="XO345" s="69"/>
      <c r="XP345" s="69"/>
      <c r="XQ345" s="69"/>
      <c r="XR345" s="69"/>
      <c r="XS345" s="69"/>
      <c r="XT345" s="69"/>
      <c r="XU345" s="69"/>
      <c r="XV345" s="69"/>
      <c r="XW345" s="69"/>
      <c r="XX345" s="69"/>
      <c r="XY345" s="69"/>
      <c r="XZ345" s="69"/>
      <c r="YA345" s="69"/>
      <c r="YB345" s="69"/>
      <c r="YC345" s="69"/>
      <c r="YD345" s="69"/>
      <c r="YE345" s="69"/>
      <c r="YF345" s="69"/>
      <c r="YG345" s="69"/>
      <c r="YH345" s="69"/>
      <c r="YI345" s="69"/>
      <c r="YJ345" s="69"/>
      <c r="YK345" s="69"/>
      <c r="YL345" s="69"/>
      <c r="YM345" s="69"/>
      <c r="YN345" s="69"/>
      <c r="YO345" s="69"/>
      <c r="YP345" s="69"/>
      <c r="YQ345" s="69"/>
      <c r="YR345" s="69"/>
      <c r="YS345" s="69"/>
      <c r="YT345" s="69"/>
      <c r="YU345" s="69"/>
      <c r="YV345" s="69"/>
      <c r="YW345" s="69"/>
      <c r="YX345" s="69"/>
      <c r="YY345" s="69"/>
      <c r="YZ345" s="69"/>
      <c r="ZA345" s="69"/>
      <c r="ZB345" s="69"/>
      <c r="ZC345" s="69"/>
      <c r="ZD345" s="69"/>
      <c r="ZE345" s="69"/>
      <c r="ZF345" s="69"/>
      <c r="ZG345" s="69"/>
      <c r="ZH345" s="69"/>
      <c r="ZI345" s="69"/>
      <c r="ZJ345" s="69"/>
      <c r="ZK345" s="69"/>
      <c r="ZL345" s="69"/>
      <c r="ZM345" s="69"/>
      <c r="ZN345" s="69"/>
      <c r="ZO345" s="69"/>
      <c r="ZP345" s="69"/>
      <c r="ZQ345" s="69"/>
      <c r="ZR345" s="69"/>
      <c r="ZS345" s="69"/>
      <c r="ZT345" s="69"/>
      <c r="ZU345" s="69"/>
      <c r="ZV345" s="69"/>
      <c r="ZW345" s="69"/>
      <c r="ZX345" s="69"/>
      <c r="ZY345" s="69"/>
      <c r="ZZ345" s="69"/>
      <c r="AAA345" s="69"/>
      <c r="AAB345" s="69"/>
      <c r="AAC345" s="69"/>
      <c r="AAD345" s="69"/>
      <c r="AAE345" s="69"/>
      <c r="AAF345" s="69"/>
      <c r="AAG345" s="69"/>
      <c r="AAH345" s="69"/>
      <c r="AAI345" s="69"/>
      <c r="AAJ345" s="69"/>
      <c r="AAK345" s="69"/>
      <c r="AAL345" s="69"/>
      <c r="AAM345" s="69"/>
      <c r="AAN345" s="69"/>
      <c r="AAO345" s="69"/>
      <c r="AAP345" s="69"/>
      <c r="AAQ345" s="69"/>
      <c r="AAR345" s="69"/>
      <c r="AAS345" s="69"/>
      <c r="AAT345" s="69"/>
      <c r="AAU345" s="69"/>
      <c r="AAV345" s="69"/>
      <c r="AAW345" s="69"/>
      <c r="AAX345" s="69"/>
      <c r="AAY345" s="69"/>
      <c r="AAZ345" s="69"/>
      <c r="ABA345" s="69"/>
      <c r="ABB345" s="69"/>
      <c r="ABC345" s="69"/>
      <c r="ABD345" s="69"/>
      <c r="ABE345" s="69"/>
      <c r="ABF345" s="69"/>
      <c r="ABG345" s="69"/>
      <c r="ABH345" s="69"/>
      <c r="ABI345" s="69"/>
      <c r="ABJ345" s="69"/>
      <c r="ABK345" s="69"/>
      <c r="ABL345" s="69"/>
      <c r="ABM345" s="69"/>
      <c r="ABN345" s="69"/>
      <c r="ABO345" s="69"/>
      <c r="ABP345" s="69"/>
      <c r="ABQ345" s="69"/>
      <c r="ABR345" s="69"/>
      <c r="ABS345" s="69"/>
      <c r="ABT345" s="69"/>
      <c r="ABU345" s="69"/>
      <c r="ABV345" s="69"/>
      <c r="ABW345" s="69"/>
      <c r="ABX345" s="69"/>
      <c r="ABY345" s="69"/>
      <c r="ABZ345" s="69"/>
      <c r="ACA345" s="69"/>
      <c r="ACB345" s="69"/>
      <c r="ACC345" s="69"/>
      <c r="ACD345" s="69"/>
      <c r="ACE345" s="69"/>
      <c r="ACF345" s="69"/>
      <c r="ACG345" s="69"/>
      <c r="ACH345" s="69"/>
      <c r="ACI345" s="69"/>
      <c r="ACJ345" s="69"/>
      <c r="ACK345" s="69"/>
      <c r="ACL345" s="69"/>
      <c r="ACM345" s="69"/>
      <c r="ACN345" s="69"/>
      <c r="ACO345" s="69"/>
      <c r="ACP345" s="69"/>
      <c r="ACQ345" s="69"/>
      <c r="ACR345" s="69"/>
      <c r="ACS345" s="69"/>
      <c r="ACT345" s="69"/>
      <c r="ACU345" s="69"/>
      <c r="ACV345" s="69"/>
      <c r="ACW345" s="69"/>
      <c r="ACX345" s="69"/>
      <c r="ACY345" s="69"/>
      <c r="ACZ345" s="69"/>
      <c r="ADA345" s="69"/>
      <c r="ADB345" s="69"/>
      <c r="ADC345" s="69"/>
      <c r="ADD345" s="69"/>
      <c r="ADE345" s="69"/>
      <c r="ADF345" s="69"/>
      <c r="ADG345" s="69"/>
      <c r="ADH345" s="69"/>
      <c r="ADI345" s="69"/>
      <c r="ADJ345" s="69"/>
      <c r="ADK345" s="69"/>
      <c r="ADL345" s="69"/>
      <c r="ADM345" s="69"/>
      <c r="ADN345" s="69"/>
      <c r="ADO345" s="69"/>
      <c r="ADP345" s="69"/>
      <c r="ADQ345" s="69"/>
      <c r="ADR345" s="69"/>
      <c r="ADS345" s="69"/>
      <c r="ADT345" s="69"/>
      <c r="ADU345" s="69"/>
      <c r="ADV345" s="69"/>
      <c r="ADW345" s="69"/>
      <c r="ADX345" s="69"/>
      <c r="ADY345" s="69"/>
      <c r="ADZ345" s="69"/>
      <c r="AEA345" s="69"/>
      <c r="AEB345" s="69"/>
      <c r="AEC345" s="69"/>
      <c r="AED345" s="69"/>
      <c r="AEE345" s="69"/>
      <c r="AEF345" s="69"/>
      <c r="AEG345" s="69"/>
      <c r="AEH345" s="69"/>
      <c r="AEI345" s="69"/>
      <c r="AEJ345" s="69"/>
      <c r="AEK345" s="69"/>
      <c r="AEL345" s="69"/>
      <c r="AEM345" s="69"/>
      <c r="AEN345" s="69"/>
      <c r="AEO345" s="69"/>
      <c r="AEP345" s="69"/>
      <c r="AEQ345" s="69"/>
      <c r="AER345" s="69"/>
      <c r="AES345" s="69"/>
      <c r="AET345" s="69"/>
      <c r="AEU345" s="69"/>
      <c r="AEV345" s="69"/>
      <c r="AEW345" s="69"/>
      <c r="AEX345" s="69"/>
      <c r="AEY345" s="69"/>
      <c r="AEZ345" s="69"/>
      <c r="AFA345" s="69"/>
      <c r="AFB345" s="69"/>
      <c r="AFC345" s="69"/>
      <c r="AFD345" s="69"/>
      <c r="AFE345" s="69"/>
      <c r="AFF345" s="69"/>
      <c r="AFG345" s="69"/>
      <c r="AFH345" s="69"/>
      <c r="AFI345" s="69"/>
      <c r="AFJ345" s="69"/>
      <c r="AFK345" s="69"/>
      <c r="AFL345" s="69"/>
      <c r="AFM345" s="69"/>
      <c r="AFN345" s="69"/>
      <c r="AFO345" s="69"/>
      <c r="AFP345" s="69"/>
      <c r="AFQ345" s="69"/>
      <c r="AFR345" s="69"/>
      <c r="AFS345" s="69"/>
      <c r="AFT345" s="69"/>
      <c r="AFU345" s="69"/>
      <c r="AFV345" s="69"/>
      <c r="AFW345" s="69"/>
      <c r="AFX345" s="69"/>
      <c r="AFY345" s="69"/>
      <c r="AFZ345" s="69"/>
      <c r="AGA345" s="69"/>
      <c r="AGB345" s="69"/>
      <c r="AGC345" s="69"/>
      <c r="AGD345" s="69"/>
      <c r="AGE345" s="69"/>
      <c r="AGF345" s="69"/>
      <c r="AGG345" s="69"/>
      <c r="AGH345" s="69"/>
      <c r="AGI345" s="69"/>
      <c r="AGJ345" s="69"/>
      <c r="AGK345" s="69"/>
      <c r="AGL345" s="69"/>
      <c r="AGM345" s="69"/>
      <c r="AGN345" s="69"/>
      <c r="AGO345" s="69"/>
      <c r="AGP345" s="69"/>
      <c r="AGQ345" s="69"/>
      <c r="AGR345" s="69"/>
      <c r="AGS345" s="69"/>
      <c r="AGT345" s="69"/>
      <c r="AGU345" s="69"/>
      <c r="AGV345" s="69"/>
      <c r="AGW345" s="69"/>
      <c r="AGX345" s="69"/>
      <c r="AGY345" s="69"/>
      <c r="AGZ345" s="69"/>
      <c r="AHA345" s="69"/>
      <c r="AHB345" s="69"/>
      <c r="AHC345" s="69"/>
      <c r="AHD345" s="69"/>
      <c r="AHE345" s="69"/>
      <c r="AHF345" s="69"/>
      <c r="AHG345" s="69"/>
      <c r="AHH345" s="69"/>
      <c r="AHI345" s="69"/>
      <c r="AHJ345" s="69"/>
      <c r="AHK345" s="69"/>
      <c r="AHL345" s="69"/>
      <c r="AHM345" s="69"/>
      <c r="AHN345" s="69"/>
      <c r="AHO345" s="69"/>
      <c r="AHP345" s="69"/>
      <c r="AHQ345" s="69"/>
      <c r="AHR345" s="69"/>
      <c r="AHS345" s="69"/>
      <c r="AHT345" s="69"/>
      <c r="AHU345" s="69"/>
      <c r="AHV345" s="69"/>
      <c r="AHW345" s="69"/>
      <c r="AHX345" s="69"/>
      <c r="AHY345" s="69"/>
      <c r="AHZ345" s="69"/>
      <c r="AIA345" s="69"/>
      <c r="AIB345" s="69"/>
      <c r="AIC345" s="69"/>
      <c r="AID345" s="69"/>
      <c r="AIE345" s="69"/>
      <c r="AIF345" s="69"/>
      <c r="AIG345" s="69"/>
      <c r="AIH345" s="69"/>
      <c r="AII345" s="69"/>
      <c r="AIJ345" s="69"/>
      <c r="AIK345" s="69"/>
      <c r="AIL345" s="69"/>
      <c r="AIM345" s="69"/>
      <c r="AIN345" s="69"/>
      <c r="AIO345" s="69"/>
      <c r="AIP345" s="69"/>
      <c r="AIQ345" s="69"/>
      <c r="AIR345" s="69"/>
      <c r="AIS345" s="69"/>
      <c r="AIT345" s="69"/>
      <c r="AIU345" s="69"/>
      <c r="AIV345" s="69"/>
      <c r="AIW345" s="69"/>
      <c r="AIX345" s="69"/>
      <c r="AIY345" s="69"/>
      <c r="AIZ345" s="69"/>
      <c r="AJA345" s="69"/>
      <c r="AJB345" s="69"/>
      <c r="AJC345" s="69"/>
      <c r="AJD345" s="69"/>
      <c r="AJE345" s="69"/>
      <c r="AJF345" s="69"/>
      <c r="AJG345" s="69"/>
      <c r="AJH345" s="69"/>
      <c r="AJI345" s="69"/>
      <c r="AJJ345" s="69"/>
      <c r="AJK345" s="69"/>
      <c r="AJL345" s="69"/>
      <c r="AJM345" s="69"/>
      <c r="AJN345" s="69"/>
      <c r="AJO345" s="69"/>
      <c r="AJP345" s="69"/>
      <c r="AJQ345" s="69"/>
      <c r="AJR345" s="69"/>
      <c r="AJS345" s="69"/>
      <c r="AJT345" s="69"/>
      <c r="AJU345" s="69"/>
      <c r="AJV345" s="69"/>
      <c r="AJW345" s="69"/>
      <c r="AJX345" s="69"/>
      <c r="AJY345" s="69"/>
      <c r="AJZ345" s="69"/>
      <c r="AKA345" s="69"/>
      <c r="AKB345" s="69"/>
      <c r="AKC345" s="69"/>
      <c r="AKD345" s="69"/>
      <c r="AKE345" s="69"/>
      <c r="AKF345" s="69"/>
      <c r="AKG345" s="69"/>
      <c r="AKH345" s="69"/>
      <c r="AKI345" s="69"/>
      <c r="AKJ345" s="69"/>
      <c r="AKK345" s="69"/>
      <c r="AKL345" s="69"/>
      <c r="AKM345" s="69"/>
      <c r="AKN345" s="69"/>
      <c r="AKO345" s="69"/>
      <c r="AKP345" s="69"/>
      <c r="AKQ345" s="69"/>
      <c r="AKR345" s="69"/>
      <c r="AKS345" s="69"/>
      <c r="AKT345" s="69"/>
      <c r="AKU345" s="69"/>
      <c r="AKV345" s="69"/>
      <c r="AKW345" s="69"/>
      <c r="AKX345" s="69"/>
      <c r="AKY345" s="69"/>
      <c r="AKZ345" s="69"/>
      <c r="ALA345" s="69"/>
      <c r="ALB345" s="69"/>
      <c r="ALC345" s="69"/>
      <c r="ALD345" s="69"/>
      <c r="ALE345" s="69"/>
      <c r="ALF345" s="69"/>
      <c r="ALG345" s="69"/>
      <c r="ALH345" s="69"/>
      <c r="ALI345" s="69"/>
      <c r="ALJ345" s="69"/>
      <c r="ALK345" s="69"/>
      <c r="ALL345" s="69"/>
      <c r="ALM345" s="69"/>
      <c r="ALN345" s="69"/>
      <c r="ALO345" s="69"/>
      <c r="ALP345" s="69"/>
      <c r="ALQ345" s="69"/>
      <c r="ALR345" s="69"/>
      <c r="ALS345" s="69"/>
      <c r="ALT345" s="69"/>
      <c r="ALU345" s="69"/>
      <c r="ALV345" s="69"/>
      <c r="ALW345" s="69"/>
      <c r="ALX345" s="69"/>
      <c r="ALY345" s="69"/>
      <c r="ALZ345" s="69"/>
      <c r="AMA345" s="69"/>
      <c r="AMB345" s="69"/>
      <c r="AMC345" s="69"/>
      <c r="AMD345" s="69"/>
      <c r="AME345" s="69"/>
      <c r="AMF345" s="69"/>
      <c r="AMG345" s="69"/>
      <c r="AMH345" s="69"/>
      <c r="AMI345" s="69"/>
      <c r="AMJ345" s="69"/>
      <c r="AMK345" s="69"/>
    </row>
    <row r="346" spans="1:1025">
      <c r="A346" s="36"/>
      <c r="B346" s="4" t="s">
        <v>284</v>
      </c>
      <c r="C346" s="4" t="s">
        <v>62</v>
      </c>
      <c r="D346" s="36">
        <v>2007</v>
      </c>
      <c r="E346" s="104"/>
      <c r="F346" s="104"/>
      <c r="G346" s="104"/>
      <c r="H346" s="104">
        <v>23</v>
      </c>
      <c r="I346" s="104"/>
      <c r="J346" s="107"/>
      <c r="K346" s="105"/>
      <c r="L346" s="104">
        <f t="shared" ref="L346:L349" si="333">COUNTIF(E346:K346,"&gt;=1")</f>
        <v>1</v>
      </c>
      <c r="M346" s="104">
        <f t="shared" ref="M346:M349" si="334">IF(L346&gt;=5,MIN(E346:K346),"0")+IF(L346&gt;=6,SMALL(E346:K346,2),"0")+IF(L346&gt;=7,SMALL(E346:K346,3),"0")</f>
        <v>0</v>
      </c>
      <c r="N346" s="104">
        <f t="shared" ref="N346:N349" si="335">SUM(E346:K346)-M346</f>
        <v>23</v>
      </c>
      <c r="O346" s="104"/>
      <c r="P346" s="103">
        <f t="shared" ref="P346:P349" si="336">N346+O346</f>
        <v>23</v>
      </c>
    </row>
    <row r="347" spans="1:1025" customFormat="1">
      <c r="A347" s="56"/>
      <c r="B347" s="73" t="s">
        <v>167</v>
      </c>
      <c r="C347" s="73" t="s">
        <v>122</v>
      </c>
      <c r="D347" s="98">
        <v>2007</v>
      </c>
      <c r="E347" s="107"/>
      <c r="F347" s="107">
        <v>21</v>
      </c>
      <c r="G347" s="107"/>
      <c r="H347" s="107"/>
      <c r="I347" s="107"/>
      <c r="J347" s="107"/>
      <c r="K347" s="105"/>
      <c r="L347" s="107">
        <f t="shared" si="333"/>
        <v>1</v>
      </c>
      <c r="M347" s="107">
        <f t="shared" si="334"/>
        <v>0</v>
      </c>
      <c r="N347" s="107">
        <f t="shared" si="335"/>
        <v>21</v>
      </c>
      <c r="O347" s="107"/>
      <c r="P347" s="108">
        <f t="shared" si="336"/>
        <v>21</v>
      </c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D347" s="69"/>
      <c r="AE347" s="69"/>
      <c r="AF347" s="69"/>
      <c r="AG347" s="69"/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  <c r="AR347" s="69"/>
      <c r="AS347" s="69"/>
      <c r="AT347" s="69"/>
      <c r="AU347" s="69"/>
      <c r="AV347" s="69"/>
      <c r="AW347" s="69"/>
      <c r="AX347" s="69"/>
      <c r="AY347" s="69"/>
      <c r="AZ347" s="69"/>
      <c r="BA347" s="69"/>
      <c r="BB347" s="69"/>
      <c r="BC347" s="69"/>
      <c r="BD347" s="69"/>
      <c r="BE347" s="69"/>
      <c r="BF347" s="69"/>
      <c r="BG347" s="69"/>
      <c r="BH347" s="69"/>
      <c r="BI347" s="69"/>
      <c r="BJ347" s="69"/>
      <c r="BK347" s="69"/>
      <c r="BL347" s="69"/>
      <c r="BM347" s="69"/>
      <c r="BN347" s="69"/>
      <c r="BO347" s="69"/>
      <c r="BP347" s="69"/>
      <c r="BQ347" s="69"/>
      <c r="BR347" s="69"/>
      <c r="BS347" s="69"/>
      <c r="BT347" s="69"/>
      <c r="BU347" s="69"/>
      <c r="BV347" s="69"/>
      <c r="BW347" s="69"/>
      <c r="BX347" s="69"/>
      <c r="BY347" s="69"/>
      <c r="BZ347" s="69"/>
      <c r="CA347" s="69"/>
      <c r="CB347" s="69"/>
      <c r="CC347" s="69"/>
      <c r="CD347" s="69"/>
      <c r="CE347" s="69"/>
      <c r="CF347" s="69"/>
      <c r="CG347" s="69"/>
      <c r="CH347" s="69"/>
      <c r="CI347" s="69"/>
      <c r="CJ347" s="69"/>
      <c r="CK347" s="69"/>
      <c r="CL347" s="69"/>
      <c r="CM347" s="69"/>
      <c r="CN347" s="69"/>
      <c r="CO347" s="69"/>
      <c r="CP347" s="69"/>
      <c r="CQ347" s="69"/>
      <c r="CR347" s="69"/>
      <c r="CS347" s="69"/>
      <c r="CT347" s="69"/>
      <c r="CU347" s="69"/>
      <c r="CV347" s="69"/>
      <c r="CW347" s="69"/>
      <c r="CX347" s="69"/>
      <c r="CY347" s="69"/>
      <c r="CZ347" s="69"/>
      <c r="DA347" s="69"/>
      <c r="DB347" s="69"/>
      <c r="DC347" s="69"/>
      <c r="DD347" s="69"/>
      <c r="DE347" s="69"/>
      <c r="DF347" s="69"/>
      <c r="DG347" s="69"/>
      <c r="DH347" s="69"/>
      <c r="DI347" s="69"/>
      <c r="DJ347" s="69"/>
      <c r="DK347" s="69"/>
      <c r="DL347" s="69"/>
      <c r="DM347" s="69"/>
      <c r="DN347" s="69"/>
      <c r="DO347" s="69"/>
      <c r="DP347" s="69"/>
      <c r="DQ347" s="69"/>
      <c r="DR347" s="69"/>
      <c r="DS347" s="69"/>
      <c r="DT347" s="69"/>
      <c r="DU347" s="69"/>
      <c r="DV347" s="69"/>
      <c r="DW347" s="69"/>
      <c r="DX347" s="69"/>
      <c r="DY347" s="69"/>
      <c r="DZ347" s="69"/>
      <c r="EA347" s="69"/>
      <c r="EB347" s="69"/>
      <c r="EC347" s="69"/>
      <c r="ED347" s="69"/>
      <c r="EE347" s="69"/>
      <c r="EF347" s="69"/>
      <c r="EG347" s="69"/>
      <c r="EH347" s="69"/>
      <c r="EI347" s="69"/>
      <c r="EJ347" s="69"/>
      <c r="EK347" s="69"/>
      <c r="EL347" s="69"/>
      <c r="EM347" s="69"/>
      <c r="EN347" s="69"/>
      <c r="EO347" s="69"/>
      <c r="EP347" s="69"/>
      <c r="EQ347" s="69"/>
      <c r="ER347" s="69"/>
      <c r="ES347" s="69"/>
      <c r="ET347" s="69"/>
      <c r="EU347" s="69"/>
      <c r="EV347" s="69"/>
      <c r="EW347" s="69"/>
      <c r="EX347" s="69"/>
      <c r="EY347" s="69"/>
      <c r="EZ347" s="69"/>
      <c r="FA347" s="69"/>
      <c r="FB347" s="69"/>
      <c r="FC347" s="69"/>
      <c r="FD347" s="69"/>
      <c r="FE347" s="69"/>
      <c r="FF347" s="69"/>
      <c r="FG347" s="69"/>
      <c r="FH347" s="69"/>
      <c r="FI347" s="69"/>
      <c r="FJ347" s="69"/>
      <c r="FK347" s="69"/>
      <c r="FL347" s="69"/>
      <c r="FM347" s="69"/>
      <c r="FN347" s="69"/>
      <c r="FO347" s="69"/>
      <c r="FP347" s="69"/>
      <c r="FQ347" s="69"/>
      <c r="FR347" s="69"/>
      <c r="FS347" s="69"/>
      <c r="FT347" s="69"/>
      <c r="FU347" s="69"/>
      <c r="FV347" s="69"/>
      <c r="FW347" s="69"/>
      <c r="FX347" s="69"/>
      <c r="FY347" s="69"/>
      <c r="FZ347" s="69"/>
      <c r="GA347" s="69"/>
      <c r="GB347" s="69"/>
      <c r="GC347" s="69"/>
      <c r="GD347" s="69"/>
      <c r="GE347" s="69"/>
      <c r="GF347" s="69"/>
      <c r="GG347" s="69"/>
      <c r="GH347" s="69"/>
      <c r="GI347" s="69"/>
      <c r="GJ347" s="69"/>
      <c r="GK347" s="69"/>
      <c r="GL347" s="69"/>
      <c r="GM347" s="69"/>
      <c r="GN347" s="69"/>
      <c r="GO347" s="69"/>
      <c r="GP347" s="69"/>
      <c r="GQ347" s="69"/>
      <c r="GR347" s="69"/>
      <c r="GS347" s="69"/>
      <c r="GT347" s="69"/>
      <c r="GU347" s="69"/>
      <c r="GV347" s="69"/>
      <c r="GW347" s="69"/>
      <c r="GX347" s="69"/>
      <c r="GY347" s="69"/>
      <c r="GZ347" s="69"/>
      <c r="HA347" s="69"/>
      <c r="HB347" s="69"/>
      <c r="HC347" s="69"/>
      <c r="HD347" s="69"/>
      <c r="HE347" s="69"/>
      <c r="HF347" s="69"/>
      <c r="HG347" s="69"/>
      <c r="HH347" s="69"/>
      <c r="HI347" s="69"/>
      <c r="HJ347" s="69"/>
      <c r="HK347" s="69"/>
      <c r="HL347" s="69"/>
      <c r="HM347" s="69"/>
      <c r="HN347" s="69"/>
      <c r="HO347" s="69"/>
      <c r="HP347" s="69"/>
      <c r="HQ347" s="69"/>
      <c r="HR347" s="69"/>
      <c r="HS347" s="69"/>
      <c r="HT347" s="69"/>
      <c r="HU347" s="69"/>
      <c r="HV347" s="69"/>
      <c r="HW347" s="69"/>
      <c r="HX347" s="69"/>
      <c r="HY347" s="69"/>
      <c r="HZ347" s="69"/>
      <c r="IA347" s="69"/>
      <c r="IB347" s="69"/>
      <c r="IC347" s="69"/>
      <c r="ID347" s="69"/>
      <c r="IE347" s="69"/>
      <c r="IF347" s="69"/>
      <c r="IG347" s="69"/>
      <c r="IH347" s="69"/>
      <c r="II347" s="69"/>
      <c r="IJ347" s="69"/>
      <c r="IK347" s="69"/>
      <c r="IL347" s="69"/>
      <c r="IM347" s="69"/>
      <c r="IN347" s="69"/>
      <c r="IO347" s="69"/>
      <c r="IP347" s="69"/>
      <c r="IQ347" s="69"/>
      <c r="IR347" s="69"/>
      <c r="IS347" s="69"/>
      <c r="IT347" s="69"/>
      <c r="IU347" s="69"/>
      <c r="IV347" s="69"/>
      <c r="IW347" s="69"/>
      <c r="IX347" s="69"/>
      <c r="IY347" s="69"/>
      <c r="IZ347" s="69"/>
      <c r="JA347" s="69"/>
      <c r="JB347" s="69"/>
      <c r="JC347" s="69"/>
      <c r="JD347" s="69"/>
      <c r="JE347" s="69"/>
      <c r="JF347" s="69"/>
      <c r="JG347" s="69"/>
      <c r="JH347" s="69"/>
      <c r="JI347" s="69"/>
      <c r="JJ347" s="69"/>
      <c r="JK347" s="69"/>
      <c r="JL347" s="69"/>
      <c r="JM347" s="69"/>
      <c r="JN347" s="69"/>
      <c r="JO347" s="69"/>
      <c r="JP347" s="69"/>
      <c r="JQ347" s="69"/>
      <c r="JR347" s="69"/>
      <c r="JS347" s="69"/>
      <c r="JT347" s="69"/>
      <c r="JU347" s="69"/>
      <c r="JV347" s="69"/>
      <c r="JW347" s="69"/>
      <c r="JX347" s="69"/>
      <c r="JY347" s="69"/>
      <c r="JZ347" s="69"/>
      <c r="KA347" s="69"/>
      <c r="KB347" s="69"/>
      <c r="KC347" s="69"/>
      <c r="KD347" s="69"/>
      <c r="KE347" s="69"/>
      <c r="KF347" s="69"/>
      <c r="KG347" s="69"/>
      <c r="KH347" s="69"/>
      <c r="KI347" s="69"/>
      <c r="KJ347" s="69"/>
      <c r="KK347" s="69"/>
      <c r="KL347" s="69"/>
      <c r="KM347" s="69"/>
      <c r="KN347" s="69"/>
      <c r="KO347" s="69"/>
      <c r="KP347" s="69"/>
      <c r="KQ347" s="69"/>
      <c r="KR347" s="69"/>
      <c r="KS347" s="69"/>
      <c r="KT347" s="69"/>
      <c r="KU347" s="69"/>
      <c r="KV347" s="69"/>
      <c r="KW347" s="69"/>
      <c r="KX347" s="69"/>
      <c r="KY347" s="69"/>
      <c r="KZ347" s="69"/>
      <c r="LA347" s="69"/>
      <c r="LB347" s="69"/>
      <c r="LC347" s="69"/>
      <c r="LD347" s="69"/>
      <c r="LE347" s="69"/>
      <c r="LF347" s="69"/>
      <c r="LG347" s="69"/>
      <c r="LH347" s="69"/>
      <c r="LI347" s="69"/>
      <c r="LJ347" s="69"/>
      <c r="LK347" s="69"/>
      <c r="LL347" s="69"/>
      <c r="LM347" s="69"/>
      <c r="LN347" s="69"/>
      <c r="LO347" s="69"/>
      <c r="LP347" s="69"/>
      <c r="LQ347" s="69"/>
      <c r="LR347" s="69"/>
      <c r="LS347" s="69"/>
      <c r="LT347" s="69"/>
      <c r="LU347" s="69"/>
      <c r="LV347" s="69"/>
      <c r="LW347" s="69"/>
      <c r="LX347" s="69"/>
      <c r="LY347" s="69"/>
      <c r="LZ347" s="69"/>
      <c r="MA347" s="69"/>
      <c r="MB347" s="69"/>
      <c r="MC347" s="69"/>
      <c r="MD347" s="69"/>
      <c r="ME347" s="69"/>
      <c r="MF347" s="69"/>
      <c r="MG347" s="69"/>
      <c r="MH347" s="69"/>
      <c r="MI347" s="69"/>
      <c r="MJ347" s="69"/>
      <c r="MK347" s="69"/>
      <c r="ML347" s="69"/>
      <c r="MM347" s="69"/>
      <c r="MN347" s="69"/>
      <c r="MO347" s="69"/>
      <c r="MP347" s="69"/>
      <c r="MQ347" s="69"/>
      <c r="MR347" s="69"/>
      <c r="MS347" s="69"/>
      <c r="MT347" s="69"/>
      <c r="MU347" s="69"/>
      <c r="MV347" s="69"/>
      <c r="MW347" s="69"/>
      <c r="MX347" s="69"/>
      <c r="MY347" s="69"/>
      <c r="MZ347" s="69"/>
      <c r="NA347" s="69"/>
      <c r="NB347" s="69"/>
      <c r="NC347" s="69"/>
      <c r="ND347" s="69"/>
      <c r="NE347" s="69"/>
      <c r="NF347" s="69"/>
      <c r="NG347" s="69"/>
      <c r="NH347" s="69"/>
      <c r="NI347" s="69"/>
      <c r="NJ347" s="69"/>
      <c r="NK347" s="69"/>
      <c r="NL347" s="69"/>
      <c r="NM347" s="69"/>
      <c r="NN347" s="69"/>
      <c r="NO347" s="69"/>
      <c r="NP347" s="69"/>
      <c r="NQ347" s="69"/>
      <c r="NR347" s="69"/>
      <c r="NS347" s="69"/>
      <c r="NT347" s="69"/>
      <c r="NU347" s="69"/>
      <c r="NV347" s="69"/>
      <c r="NW347" s="69"/>
      <c r="NX347" s="69"/>
      <c r="NY347" s="69"/>
      <c r="NZ347" s="69"/>
      <c r="OA347" s="69"/>
      <c r="OB347" s="69"/>
      <c r="OC347" s="69"/>
      <c r="OD347" s="69"/>
      <c r="OE347" s="69"/>
      <c r="OF347" s="69"/>
      <c r="OG347" s="69"/>
      <c r="OH347" s="69"/>
      <c r="OI347" s="69"/>
      <c r="OJ347" s="69"/>
      <c r="OK347" s="69"/>
      <c r="OL347" s="69"/>
      <c r="OM347" s="69"/>
      <c r="ON347" s="69"/>
      <c r="OO347" s="69"/>
      <c r="OP347" s="69"/>
      <c r="OQ347" s="69"/>
      <c r="OR347" s="69"/>
      <c r="OS347" s="69"/>
      <c r="OT347" s="69"/>
      <c r="OU347" s="69"/>
      <c r="OV347" s="69"/>
      <c r="OW347" s="69"/>
      <c r="OX347" s="69"/>
      <c r="OY347" s="69"/>
      <c r="OZ347" s="69"/>
      <c r="PA347" s="69"/>
      <c r="PB347" s="69"/>
      <c r="PC347" s="69"/>
      <c r="PD347" s="69"/>
      <c r="PE347" s="69"/>
      <c r="PF347" s="69"/>
      <c r="PG347" s="69"/>
      <c r="PH347" s="69"/>
      <c r="PI347" s="69"/>
      <c r="PJ347" s="69"/>
      <c r="PK347" s="69"/>
      <c r="PL347" s="69"/>
      <c r="PM347" s="69"/>
      <c r="PN347" s="69"/>
      <c r="PO347" s="69"/>
      <c r="PP347" s="69"/>
      <c r="PQ347" s="69"/>
      <c r="PR347" s="69"/>
      <c r="PS347" s="69"/>
      <c r="PT347" s="69"/>
      <c r="PU347" s="69"/>
      <c r="PV347" s="69"/>
      <c r="PW347" s="69"/>
      <c r="PX347" s="69"/>
      <c r="PY347" s="69"/>
      <c r="PZ347" s="69"/>
      <c r="QA347" s="69"/>
      <c r="QB347" s="69"/>
      <c r="QC347" s="69"/>
      <c r="QD347" s="69"/>
      <c r="QE347" s="69"/>
      <c r="QF347" s="69"/>
      <c r="QG347" s="69"/>
      <c r="QH347" s="69"/>
      <c r="QI347" s="69"/>
      <c r="QJ347" s="69"/>
      <c r="QK347" s="69"/>
      <c r="QL347" s="69"/>
      <c r="QM347" s="69"/>
      <c r="QN347" s="69"/>
      <c r="QO347" s="69"/>
      <c r="QP347" s="69"/>
      <c r="QQ347" s="69"/>
      <c r="QR347" s="69"/>
      <c r="QS347" s="69"/>
      <c r="QT347" s="69"/>
      <c r="QU347" s="69"/>
      <c r="QV347" s="69"/>
      <c r="QW347" s="69"/>
      <c r="QX347" s="69"/>
      <c r="QY347" s="69"/>
      <c r="QZ347" s="69"/>
      <c r="RA347" s="69"/>
      <c r="RB347" s="69"/>
      <c r="RC347" s="69"/>
      <c r="RD347" s="69"/>
      <c r="RE347" s="69"/>
      <c r="RF347" s="69"/>
      <c r="RG347" s="69"/>
      <c r="RH347" s="69"/>
      <c r="RI347" s="69"/>
      <c r="RJ347" s="69"/>
      <c r="RK347" s="69"/>
      <c r="RL347" s="69"/>
      <c r="RM347" s="69"/>
      <c r="RN347" s="69"/>
      <c r="RO347" s="69"/>
      <c r="RP347" s="69"/>
      <c r="RQ347" s="69"/>
      <c r="RR347" s="69"/>
      <c r="RS347" s="69"/>
      <c r="RT347" s="69"/>
      <c r="RU347" s="69"/>
      <c r="RV347" s="69"/>
      <c r="RW347" s="69"/>
      <c r="RX347" s="69"/>
      <c r="RY347" s="69"/>
      <c r="RZ347" s="69"/>
      <c r="SA347" s="69"/>
      <c r="SB347" s="69"/>
      <c r="SC347" s="69"/>
      <c r="SD347" s="69"/>
      <c r="SE347" s="69"/>
      <c r="SF347" s="69"/>
      <c r="SG347" s="69"/>
      <c r="SH347" s="69"/>
      <c r="SI347" s="69"/>
      <c r="SJ347" s="69"/>
      <c r="SK347" s="69"/>
      <c r="SL347" s="69"/>
      <c r="SM347" s="69"/>
      <c r="SN347" s="69"/>
      <c r="SO347" s="69"/>
      <c r="SP347" s="69"/>
      <c r="SQ347" s="69"/>
      <c r="SR347" s="69"/>
      <c r="SS347" s="69"/>
      <c r="ST347" s="69"/>
      <c r="SU347" s="69"/>
      <c r="SV347" s="69"/>
      <c r="SW347" s="69"/>
      <c r="SX347" s="69"/>
      <c r="SY347" s="69"/>
      <c r="SZ347" s="69"/>
      <c r="TA347" s="69"/>
      <c r="TB347" s="69"/>
      <c r="TC347" s="69"/>
      <c r="TD347" s="69"/>
      <c r="TE347" s="69"/>
      <c r="TF347" s="69"/>
      <c r="TG347" s="69"/>
      <c r="TH347" s="69"/>
      <c r="TI347" s="69"/>
      <c r="TJ347" s="69"/>
      <c r="TK347" s="69"/>
      <c r="TL347" s="69"/>
      <c r="TM347" s="69"/>
      <c r="TN347" s="69"/>
      <c r="TO347" s="69"/>
      <c r="TP347" s="69"/>
      <c r="TQ347" s="69"/>
      <c r="TR347" s="69"/>
      <c r="TS347" s="69"/>
      <c r="TT347" s="69"/>
      <c r="TU347" s="69"/>
      <c r="TV347" s="69"/>
      <c r="TW347" s="69"/>
      <c r="TX347" s="69"/>
      <c r="TY347" s="69"/>
      <c r="TZ347" s="69"/>
      <c r="UA347" s="69"/>
      <c r="UB347" s="69"/>
      <c r="UC347" s="69"/>
      <c r="UD347" s="69"/>
      <c r="UE347" s="69"/>
      <c r="UF347" s="69"/>
      <c r="UG347" s="69"/>
      <c r="UH347" s="69"/>
      <c r="UI347" s="69"/>
      <c r="UJ347" s="69"/>
      <c r="UK347" s="69"/>
      <c r="UL347" s="69"/>
      <c r="UM347" s="69"/>
      <c r="UN347" s="69"/>
      <c r="UO347" s="69"/>
      <c r="UP347" s="69"/>
      <c r="UQ347" s="69"/>
      <c r="UR347" s="69"/>
      <c r="US347" s="69"/>
      <c r="UT347" s="69"/>
      <c r="UU347" s="69"/>
      <c r="UV347" s="69"/>
      <c r="UW347" s="69"/>
      <c r="UX347" s="69"/>
      <c r="UY347" s="69"/>
      <c r="UZ347" s="69"/>
      <c r="VA347" s="69"/>
      <c r="VB347" s="69"/>
      <c r="VC347" s="69"/>
      <c r="VD347" s="69"/>
      <c r="VE347" s="69"/>
      <c r="VF347" s="69"/>
      <c r="VG347" s="69"/>
      <c r="VH347" s="69"/>
      <c r="VI347" s="69"/>
      <c r="VJ347" s="69"/>
      <c r="VK347" s="69"/>
      <c r="VL347" s="69"/>
      <c r="VM347" s="69"/>
      <c r="VN347" s="69"/>
      <c r="VO347" s="69"/>
      <c r="VP347" s="69"/>
      <c r="VQ347" s="69"/>
      <c r="VR347" s="69"/>
      <c r="VS347" s="69"/>
      <c r="VT347" s="69"/>
      <c r="VU347" s="69"/>
      <c r="VV347" s="69"/>
      <c r="VW347" s="69"/>
      <c r="VX347" s="69"/>
      <c r="VY347" s="69"/>
      <c r="VZ347" s="69"/>
      <c r="WA347" s="69"/>
      <c r="WB347" s="69"/>
      <c r="WC347" s="69"/>
      <c r="WD347" s="69"/>
      <c r="WE347" s="69"/>
      <c r="WF347" s="69"/>
      <c r="WG347" s="69"/>
      <c r="WH347" s="69"/>
      <c r="WI347" s="69"/>
      <c r="WJ347" s="69"/>
      <c r="WK347" s="69"/>
      <c r="WL347" s="69"/>
      <c r="WM347" s="69"/>
      <c r="WN347" s="69"/>
      <c r="WO347" s="69"/>
      <c r="WP347" s="69"/>
      <c r="WQ347" s="69"/>
      <c r="WR347" s="69"/>
      <c r="WS347" s="69"/>
      <c r="WT347" s="69"/>
      <c r="WU347" s="69"/>
      <c r="WV347" s="69"/>
      <c r="WW347" s="69"/>
      <c r="WX347" s="69"/>
      <c r="WY347" s="69"/>
      <c r="WZ347" s="69"/>
      <c r="XA347" s="69"/>
      <c r="XB347" s="69"/>
      <c r="XC347" s="69"/>
      <c r="XD347" s="69"/>
      <c r="XE347" s="69"/>
      <c r="XF347" s="69"/>
      <c r="XG347" s="69"/>
      <c r="XH347" s="69"/>
      <c r="XI347" s="69"/>
      <c r="XJ347" s="69"/>
      <c r="XK347" s="69"/>
      <c r="XL347" s="69"/>
      <c r="XM347" s="69"/>
      <c r="XN347" s="69"/>
      <c r="XO347" s="69"/>
      <c r="XP347" s="69"/>
      <c r="XQ347" s="69"/>
      <c r="XR347" s="69"/>
      <c r="XS347" s="69"/>
      <c r="XT347" s="69"/>
      <c r="XU347" s="69"/>
      <c r="XV347" s="69"/>
      <c r="XW347" s="69"/>
      <c r="XX347" s="69"/>
      <c r="XY347" s="69"/>
      <c r="XZ347" s="69"/>
      <c r="YA347" s="69"/>
      <c r="YB347" s="69"/>
      <c r="YC347" s="69"/>
      <c r="YD347" s="69"/>
      <c r="YE347" s="69"/>
      <c r="YF347" s="69"/>
      <c r="YG347" s="69"/>
      <c r="YH347" s="69"/>
      <c r="YI347" s="69"/>
      <c r="YJ347" s="69"/>
      <c r="YK347" s="69"/>
      <c r="YL347" s="69"/>
      <c r="YM347" s="69"/>
      <c r="YN347" s="69"/>
      <c r="YO347" s="69"/>
      <c r="YP347" s="69"/>
      <c r="YQ347" s="69"/>
      <c r="YR347" s="69"/>
      <c r="YS347" s="69"/>
      <c r="YT347" s="69"/>
      <c r="YU347" s="69"/>
      <c r="YV347" s="69"/>
      <c r="YW347" s="69"/>
      <c r="YX347" s="69"/>
      <c r="YY347" s="69"/>
      <c r="YZ347" s="69"/>
      <c r="ZA347" s="69"/>
      <c r="ZB347" s="69"/>
      <c r="ZC347" s="69"/>
      <c r="ZD347" s="69"/>
      <c r="ZE347" s="69"/>
      <c r="ZF347" s="69"/>
      <c r="ZG347" s="69"/>
      <c r="ZH347" s="69"/>
      <c r="ZI347" s="69"/>
      <c r="ZJ347" s="69"/>
      <c r="ZK347" s="69"/>
      <c r="ZL347" s="69"/>
      <c r="ZM347" s="69"/>
      <c r="ZN347" s="69"/>
      <c r="ZO347" s="69"/>
      <c r="ZP347" s="69"/>
      <c r="ZQ347" s="69"/>
      <c r="ZR347" s="69"/>
      <c r="ZS347" s="69"/>
      <c r="ZT347" s="69"/>
      <c r="ZU347" s="69"/>
      <c r="ZV347" s="69"/>
      <c r="ZW347" s="69"/>
      <c r="ZX347" s="69"/>
      <c r="ZY347" s="69"/>
      <c r="ZZ347" s="69"/>
      <c r="AAA347" s="69"/>
      <c r="AAB347" s="69"/>
      <c r="AAC347" s="69"/>
      <c r="AAD347" s="69"/>
      <c r="AAE347" s="69"/>
      <c r="AAF347" s="69"/>
      <c r="AAG347" s="69"/>
      <c r="AAH347" s="69"/>
      <c r="AAI347" s="69"/>
      <c r="AAJ347" s="69"/>
      <c r="AAK347" s="69"/>
      <c r="AAL347" s="69"/>
      <c r="AAM347" s="69"/>
      <c r="AAN347" s="69"/>
      <c r="AAO347" s="69"/>
      <c r="AAP347" s="69"/>
      <c r="AAQ347" s="69"/>
      <c r="AAR347" s="69"/>
      <c r="AAS347" s="69"/>
      <c r="AAT347" s="69"/>
      <c r="AAU347" s="69"/>
      <c r="AAV347" s="69"/>
      <c r="AAW347" s="69"/>
      <c r="AAX347" s="69"/>
      <c r="AAY347" s="69"/>
      <c r="AAZ347" s="69"/>
      <c r="ABA347" s="69"/>
      <c r="ABB347" s="69"/>
      <c r="ABC347" s="69"/>
      <c r="ABD347" s="69"/>
      <c r="ABE347" s="69"/>
      <c r="ABF347" s="69"/>
      <c r="ABG347" s="69"/>
      <c r="ABH347" s="69"/>
      <c r="ABI347" s="69"/>
      <c r="ABJ347" s="69"/>
      <c r="ABK347" s="69"/>
      <c r="ABL347" s="69"/>
      <c r="ABM347" s="69"/>
      <c r="ABN347" s="69"/>
      <c r="ABO347" s="69"/>
      <c r="ABP347" s="69"/>
      <c r="ABQ347" s="69"/>
      <c r="ABR347" s="69"/>
      <c r="ABS347" s="69"/>
      <c r="ABT347" s="69"/>
      <c r="ABU347" s="69"/>
      <c r="ABV347" s="69"/>
      <c r="ABW347" s="69"/>
      <c r="ABX347" s="69"/>
      <c r="ABY347" s="69"/>
      <c r="ABZ347" s="69"/>
      <c r="ACA347" s="69"/>
      <c r="ACB347" s="69"/>
      <c r="ACC347" s="69"/>
      <c r="ACD347" s="69"/>
      <c r="ACE347" s="69"/>
      <c r="ACF347" s="69"/>
      <c r="ACG347" s="69"/>
      <c r="ACH347" s="69"/>
      <c r="ACI347" s="69"/>
      <c r="ACJ347" s="69"/>
      <c r="ACK347" s="69"/>
      <c r="ACL347" s="69"/>
      <c r="ACM347" s="69"/>
      <c r="ACN347" s="69"/>
      <c r="ACO347" s="69"/>
      <c r="ACP347" s="69"/>
      <c r="ACQ347" s="69"/>
      <c r="ACR347" s="69"/>
      <c r="ACS347" s="69"/>
      <c r="ACT347" s="69"/>
      <c r="ACU347" s="69"/>
      <c r="ACV347" s="69"/>
      <c r="ACW347" s="69"/>
      <c r="ACX347" s="69"/>
      <c r="ACY347" s="69"/>
      <c r="ACZ347" s="69"/>
      <c r="ADA347" s="69"/>
      <c r="ADB347" s="69"/>
      <c r="ADC347" s="69"/>
      <c r="ADD347" s="69"/>
      <c r="ADE347" s="69"/>
      <c r="ADF347" s="69"/>
      <c r="ADG347" s="69"/>
      <c r="ADH347" s="69"/>
      <c r="ADI347" s="69"/>
      <c r="ADJ347" s="69"/>
      <c r="ADK347" s="69"/>
      <c r="ADL347" s="69"/>
      <c r="ADM347" s="69"/>
      <c r="ADN347" s="69"/>
      <c r="ADO347" s="69"/>
      <c r="ADP347" s="69"/>
      <c r="ADQ347" s="69"/>
      <c r="ADR347" s="69"/>
      <c r="ADS347" s="69"/>
      <c r="ADT347" s="69"/>
      <c r="ADU347" s="69"/>
      <c r="ADV347" s="69"/>
      <c r="ADW347" s="69"/>
      <c r="ADX347" s="69"/>
      <c r="ADY347" s="69"/>
      <c r="ADZ347" s="69"/>
      <c r="AEA347" s="69"/>
      <c r="AEB347" s="69"/>
      <c r="AEC347" s="69"/>
      <c r="AED347" s="69"/>
      <c r="AEE347" s="69"/>
      <c r="AEF347" s="69"/>
      <c r="AEG347" s="69"/>
      <c r="AEH347" s="69"/>
      <c r="AEI347" s="69"/>
      <c r="AEJ347" s="69"/>
      <c r="AEK347" s="69"/>
      <c r="AEL347" s="69"/>
      <c r="AEM347" s="69"/>
      <c r="AEN347" s="69"/>
      <c r="AEO347" s="69"/>
      <c r="AEP347" s="69"/>
      <c r="AEQ347" s="69"/>
      <c r="AER347" s="69"/>
      <c r="AES347" s="69"/>
      <c r="AET347" s="69"/>
      <c r="AEU347" s="69"/>
      <c r="AEV347" s="69"/>
      <c r="AEW347" s="69"/>
      <c r="AEX347" s="69"/>
      <c r="AEY347" s="69"/>
      <c r="AEZ347" s="69"/>
      <c r="AFA347" s="69"/>
      <c r="AFB347" s="69"/>
      <c r="AFC347" s="69"/>
      <c r="AFD347" s="69"/>
      <c r="AFE347" s="69"/>
      <c r="AFF347" s="69"/>
      <c r="AFG347" s="69"/>
      <c r="AFH347" s="69"/>
      <c r="AFI347" s="69"/>
      <c r="AFJ347" s="69"/>
      <c r="AFK347" s="69"/>
      <c r="AFL347" s="69"/>
      <c r="AFM347" s="69"/>
      <c r="AFN347" s="69"/>
      <c r="AFO347" s="69"/>
      <c r="AFP347" s="69"/>
      <c r="AFQ347" s="69"/>
      <c r="AFR347" s="69"/>
      <c r="AFS347" s="69"/>
      <c r="AFT347" s="69"/>
      <c r="AFU347" s="69"/>
      <c r="AFV347" s="69"/>
      <c r="AFW347" s="69"/>
      <c r="AFX347" s="69"/>
      <c r="AFY347" s="69"/>
      <c r="AFZ347" s="69"/>
      <c r="AGA347" s="69"/>
      <c r="AGB347" s="69"/>
      <c r="AGC347" s="69"/>
      <c r="AGD347" s="69"/>
      <c r="AGE347" s="69"/>
      <c r="AGF347" s="69"/>
      <c r="AGG347" s="69"/>
      <c r="AGH347" s="69"/>
      <c r="AGI347" s="69"/>
      <c r="AGJ347" s="69"/>
      <c r="AGK347" s="69"/>
      <c r="AGL347" s="69"/>
      <c r="AGM347" s="69"/>
      <c r="AGN347" s="69"/>
      <c r="AGO347" s="69"/>
      <c r="AGP347" s="69"/>
      <c r="AGQ347" s="69"/>
      <c r="AGR347" s="69"/>
      <c r="AGS347" s="69"/>
      <c r="AGT347" s="69"/>
      <c r="AGU347" s="69"/>
      <c r="AGV347" s="69"/>
      <c r="AGW347" s="69"/>
      <c r="AGX347" s="69"/>
      <c r="AGY347" s="69"/>
      <c r="AGZ347" s="69"/>
      <c r="AHA347" s="69"/>
      <c r="AHB347" s="69"/>
      <c r="AHC347" s="69"/>
      <c r="AHD347" s="69"/>
      <c r="AHE347" s="69"/>
      <c r="AHF347" s="69"/>
      <c r="AHG347" s="69"/>
      <c r="AHH347" s="69"/>
      <c r="AHI347" s="69"/>
      <c r="AHJ347" s="69"/>
      <c r="AHK347" s="69"/>
      <c r="AHL347" s="69"/>
      <c r="AHM347" s="69"/>
      <c r="AHN347" s="69"/>
      <c r="AHO347" s="69"/>
      <c r="AHP347" s="69"/>
      <c r="AHQ347" s="69"/>
      <c r="AHR347" s="69"/>
      <c r="AHS347" s="69"/>
      <c r="AHT347" s="69"/>
      <c r="AHU347" s="69"/>
      <c r="AHV347" s="69"/>
      <c r="AHW347" s="69"/>
      <c r="AHX347" s="69"/>
      <c r="AHY347" s="69"/>
      <c r="AHZ347" s="69"/>
      <c r="AIA347" s="69"/>
      <c r="AIB347" s="69"/>
      <c r="AIC347" s="69"/>
      <c r="AID347" s="69"/>
      <c r="AIE347" s="69"/>
      <c r="AIF347" s="69"/>
      <c r="AIG347" s="69"/>
      <c r="AIH347" s="69"/>
      <c r="AII347" s="69"/>
      <c r="AIJ347" s="69"/>
      <c r="AIK347" s="69"/>
      <c r="AIL347" s="69"/>
      <c r="AIM347" s="69"/>
      <c r="AIN347" s="69"/>
      <c r="AIO347" s="69"/>
      <c r="AIP347" s="69"/>
      <c r="AIQ347" s="69"/>
      <c r="AIR347" s="69"/>
      <c r="AIS347" s="69"/>
      <c r="AIT347" s="69"/>
      <c r="AIU347" s="69"/>
      <c r="AIV347" s="69"/>
      <c r="AIW347" s="69"/>
      <c r="AIX347" s="69"/>
      <c r="AIY347" s="69"/>
      <c r="AIZ347" s="69"/>
      <c r="AJA347" s="69"/>
      <c r="AJB347" s="69"/>
      <c r="AJC347" s="69"/>
      <c r="AJD347" s="69"/>
      <c r="AJE347" s="69"/>
      <c r="AJF347" s="69"/>
      <c r="AJG347" s="69"/>
      <c r="AJH347" s="69"/>
      <c r="AJI347" s="69"/>
      <c r="AJJ347" s="69"/>
      <c r="AJK347" s="69"/>
      <c r="AJL347" s="69"/>
      <c r="AJM347" s="69"/>
      <c r="AJN347" s="69"/>
      <c r="AJO347" s="69"/>
      <c r="AJP347" s="69"/>
      <c r="AJQ347" s="69"/>
      <c r="AJR347" s="69"/>
      <c r="AJS347" s="69"/>
      <c r="AJT347" s="69"/>
      <c r="AJU347" s="69"/>
      <c r="AJV347" s="69"/>
      <c r="AJW347" s="69"/>
      <c r="AJX347" s="69"/>
      <c r="AJY347" s="69"/>
      <c r="AJZ347" s="69"/>
      <c r="AKA347" s="69"/>
      <c r="AKB347" s="69"/>
      <c r="AKC347" s="69"/>
      <c r="AKD347" s="69"/>
      <c r="AKE347" s="69"/>
      <c r="AKF347" s="69"/>
      <c r="AKG347" s="69"/>
      <c r="AKH347" s="69"/>
      <c r="AKI347" s="69"/>
      <c r="AKJ347" s="69"/>
      <c r="AKK347" s="69"/>
      <c r="AKL347" s="69"/>
      <c r="AKM347" s="69"/>
      <c r="AKN347" s="69"/>
      <c r="AKO347" s="69"/>
      <c r="AKP347" s="69"/>
      <c r="AKQ347" s="69"/>
      <c r="AKR347" s="69"/>
      <c r="AKS347" s="69"/>
      <c r="AKT347" s="69"/>
      <c r="AKU347" s="69"/>
      <c r="AKV347" s="69"/>
      <c r="AKW347" s="69"/>
      <c r="AKX347" s="69"/>
      <c r="AKY347" s="69"/>
      <c r="AKZ347" s="69"/>
      <c r="ALA347" s="69"/>
      <c r="ALB347" s="69"/>
      <c r="ALC347" s="69"/>
      <c r="ALD347" s="69"/>
      <c r="ALE347" s="69"/>
      <c r="ALF347" s="69"/>
      <c r="ALG347" s="69"/>
      <c r="ALH347" s="69"/>
      <c r="ALI347" s="69"/>
      <c r="ALJ347" s="69"/>
      <c r="ALK347" s="69"/>
      <c r="ALL347" s="69"/>
      <c r="ALM347" s="69"/>
      <c r="ALN347" s="69"/>
      <c r="ALO347" s="69"/>
      <c r="ALP347" s="69"/>
      <c r="ALQ347" s="69"/>
      <c r="ALR347" s="69"/>
      <c r="ALS347" s="69"/>
      <c r="ALT347" s="69"/>
      <c r="ALU347" s="69"/>
      <c r="ALV347" s="69"/>
      <c r="ALW347" s="69"/>
      <c r="ALX347" s="69"/>
      <c r="ALY347" s="69"/>
      <c r="ALZ347" s="69"/>
      <c r="AMA347" s="69"/>
      <c r="AMB347" s="69"/>
      <c r="AMC347" s="69"/>
      <c r="AMD347" s="69"/>
      <c r="AME347" s="69"/>
      <c r="AMF347" s="69"/>
      <c r="AMG347" s="69"/>
      <c r="AMH347" s="69"/>
      <c r="AMI347" s="69"/>
      <c r="AMJ347" s="69"/>
      <c r="AMK347" s="69"/>
    </row>
    <row r="348" spans="1:1025" customFormat="1">
      <c r="A348" s="56"/>
      <c r="B348" s="73" t="s">
        <v>92</v>
      </c>
      <c r="C348" s="73" t="s">
        <v>67</v>
      </c>
      <c r="D348" s="98">
        <v>2006</v>
      </c>
      <c r="E348" s="107">
        <v>21</v>
      </c>
      <c r="F348" s="107"/>
      <c r="G348" s="107"/>
      <c r="H348" s="107"/>
      <c r="I348" s="107"/>
      <c r="J348" s="107"/>
      <c r="K348" s="105"/>
      <c r="L348" s="107">
        <f t="shared" si="333"/>
        <v>1</v>
      </c>
      <c r="M348" s="107">
        <f t="shared" si="334"/>
        <v>0</v>
      </c>
      <c r="N348" s="107">
        <f t="shared" si="335"/>
        <v>21</v>
      </c>
      <c r="O348" s="107"/>
      <c r="P348" s="108">
        <f t="shared" si="336"/>
        <v>21</v>
      </c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  <c r="AE348" s="69"/>
      <c r="AF348" s="69"/>
      <c r="AG348" s="69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  <c r="AS348" s="69"/>
      <c r="AT348" s="69"/>
      <c r="AU348" s="69"/>
      <c r="AV348" s="69"/>
      <c r="AW348" s="69"/>
      <c r="AX348" s="69"/>
      <c r="AY348" s="69"/>
      <c r="AZ348" s="69"/>
      <c r="BA348" s="69"/>
      <c r="BB348" s="69"/>
      <c r="BC348" s="69"/>
      <c r="BD348" s="69"/>
      <c r="BE348" s="69"/>
      <c r="BF348" s="69"/>
      <c r="BG348" s="69"/>
      <c r="BH348" s="69"/>
      <c r="BI348" s="69"/>
      <c r="BJ348" s="69"/>
      <c r="BK348" s="69"/>
      <c r="BL348" s="69"/>
      <c r="BM348" s="69"/>
      <c r="BN348" s="69"/>
      <c r="BO348" s="69"/>
      <c r="BP348" s="69"/>
      <c r="BQ348" s="69"/>
      <c r="BR348" s="69"/>
      <c r="BS348" s="69"/>
      <c r="BT348" s="69"/>
      <c r="BU348" s="69"/>
      <c r="BV348" s="69"/>
      <c r="BW348" s="69"/>
      <c r="BX348" s="69"/>
      <c r="BY348" s="69"/>
      <c r="BZ348" s="69"/>
      <c r="CA348" s="69"/>
      <c r="CB348" s="69"/>
      <c r="CC348" s="69"/>
      <c r="CD348" s="69"/>
      <c r="CE348" s="69"/>
      <c r="CF348" s="69"/>
      <c r="CG348" s="69"/>
      <c r="CH348" s="69"/>
      <c r="CI348" s="69"/>
      <c r="CJ348" s="69"/>
      <c r="CK348" s="69"/>
      <c r="CL348" s="69"/>
      <c r="CM348" s="69"/>
      <c r="CN348" s="69"/>
      <c r="CO348" s="69"/>
      <c r="CP348" s="69"/>
      <c r="CQ348" s="69"/>
      <c r="CR348" s="69"/>
      <c r="CS348" s="69"/>
      <c r="CT348" s="69"/>
      <c r="CU348" s="69"/>
      <c r="CV348" s="69"/>
      <c r="CW348" s="69"/>
      <c r="CX348" s="69"/>
      <c r="CY348" s="69"/>
      <c r="CZ348" s="69"/>
      <c r="DA348" s="69"/>
      <c r="DB348" s="69"/>
      <c r="DC348" s="69"/>
      <c r="DD348" s="69"/>
      <c r="DE348" s="69"/>
      <c r="DF348" s="69"/>
      <c r="DG348" s="69"/>
      <c r="DH348" s="69"/>
      <c r="DI348" s="69"/>
      <c r="DJ348" s="69"/>
      <c r="DK348" s="69"/>
      <c r="DL348" s="69"/>
      <c r="DM348" s="69"/>
      <c r="DN348" s="69"/>
      <c r="DO348" s="69"/>
      <c r="DP348" s="69"/>
      <c r="DQ348" s="69"/>
      <c r="DR348" s="69"/>
      <c r="DS348" s="69"/>
      <c r="DT348" s="69"/>
      <c r="DU348" s="69"/>
      <c r="DV348" s="69"/>
      <c r="DW348" s="69"/>
      <c r="DX348" s="69"/>
      <c r="DY348" s="69"/>
      <c r="DZ348" s="69"/>
      <c r="EA348" s="69"/>
      <c r="EB348" s="69"/>
      <c r="EC348" s="69"/>
      <c r="ED348" s="69"/>
      <c r="EE348" s="69"/>
      <c r="EF348" s="69"/>
      <c r="EG348" s="69"/>
      <c r="EH348" s="69"/>
      <c r="EI348" s="69"/>
      <c r="EJ348" s="69"/>
      <c r="EK348" s="69"/>
      <c r="EL348" s="69"/>
      <c r="EM348" s="69"/>
      <c r="EN348" s="69"/>
      <c r="EO348" s="69"/>
      <c r="EP348" s="69"/>
      <c r="EQ348" s="69"/>
      <c r="ER348" s="69"/>
      <c r="ES348" s="69"/>
      <c r="ET348" s="69"/>
      <c r="EU348" s="69"/>
      <c r="EV348" s="69"/>
      <c r="EW348" s="69"/>
      <c r="EX348" s="69"/>
      <c r="EY348" s="69"/>
      <c r="EZ348" s="69"/>
      <c r="FA348" s="69"/>
      <c r="FB348" s="69"/>
      <c r="FC348" s="69"/>
      <c r="FD348" s="69"/>
      <c r="FE348" s="69"/>
      <c r="FF348" s="69"/>
      <c r="FG348" s="69"/>
      <c r="FH348" s="69"/>
      <c r="FI348" s="69"/>
      <c r="FJ348" s="69"/>
      <c r="FK348" s="69"/>
      <c r="FL348" s="69"/>
      <c r="FM348" s="69"/>
      <c r="FN348" s="69"/>
      <c r="FO348" s="69"/>
      <c r="FP348" s="69"/>
      <c r="FQ348" s="69"/>
      <c r="FR348" s="69"/>
      <c r="FS348" s="69"/>
      <c r="FT348" s="69"/>
      <c r="FU348" s="69"/>
      <c r="FV348" s="69"/>
      <c r="FW348" s="69"/>
      <c r="FX348" s="69"/>
      <c r="FY348" s="69"/>
      <c r="FZ348" s="69"/>
      <c r="GA348" s="69"/>
      <c r="GB348" s="69"/>
      <c r="GC348" s="69"/>
      <c r="GD348" s="69"/>
      <c r="GE348" s="69"/>
      <c r="GF348" s="69"/>
      <c r="GG348" s="69"/>
      <c r="GH348" s="69"/>
      <c r="GI348" s="69"/>
      <c r="GJ348" s="69"/>
      <c r="GK348" s="69"/>
      <c r="GL348" s="69"/>
      <c r="GM348" s="69"/>
      <c r="GN348" s="69"/>
      <c r="GO348" s="69"/>
      <c r="GP348" s="69"/>
      <c r="GQ348" s="69"/>
      <c r="GR348" s="69"/>
      <c r="GS348" s="69"/>
      <c r="GT348" s="69"/>
      <c r="GU348" s="69"/>
      <c r="GV348" s="69"/>
      <c r="GW348" s="69"/>
      <c r="GX348" s="69"/>
      <c r="GY348" s="69"/>
      <c r="GZ348" s="69"/>
      <c r="HA348" s="69"/>
      <c r="HB348" s="69"/>
      <c r="HC348" s="69"/>
      <c r="HD348" s="69"/>
      <c r="HE348" s="69"/>
      <c r="HF348" s="69"/>
      <c r="HG348" s="69"/>
      <c r="HH348" s="69"/>
      <c r="HI348" s="69"/>
      <c r="HJ348" s="69"/>
      <c r="HK348" s="69"/>
      <c r="HL348" s="69"/>
      <c r="HM348" s="69"/>
      <c r="HN348" s="69"/>
      <c r="HO348" s="69"/>
      <c r="HP348" s="69"/>
      <c r="HQ348" s="69"/>
      <c r="HR348" s="69"/>
      <c r="HS348" s="69"/>
      <c r="HT348" s="69"/>
      <c r="HU348" s="69"/>
      <c r="HV348" s="69"/>
      <c r="HW348" s="69"/>
      <c r="HX348" s="69"/>
      <c r="HY348" s="69"/>
      <c r="HZ348" s="69"/>
      <c r="IA348" s="69"/>
      <c r="IB348" s="69"/>
      <c r="IC348" s="69"/>
      <c r="ID348" s="69"/>
      <c r="IE348" s="69"/>
      <c r="IF348" s="69"/>
      <c r="IG348" s="69"/>
      <c r="IH348" s="69"/>
      <c r="II348" s="69"/>
      <c r="IJ348" s="69"/>
      <c r="IK348" s="69"/>
      <c r="IL348" s="69"/>
      <c r="IM348" s="69"/>
      <c r="IN348" s="69"/>
      <c r="IO348" s="69"/>
      <c r="IP348" s="69"/>
      <c r="IQ348" s="69"/>
      <c r="IR348" s="69"/>
      <c r="IS348" s="69"/>
      <c r="IT348" s="69"/>
      <c r="IU348" s="69"/>
      <c r="IV348" s="69"/>
      <c r="IW348" s="69"/>
      <c r="IX348" s="69"/>
      <c r="IY348" s="69"/>
      <c r="IZ348" s="69"/>
      <c r="JA348" s="69"/>
      <c r="JB348" s="69"/>
      <c r="JC348" s="69"/>
      <c r="JD348" s="69"/>
      <c r="JE348" s="69"/>
      <c r="JF348" s="69"/>
      <c r="JG348" s="69"/>
      <c r="JH348" s="69"/>
      <c r="JI348" s="69"/>
      <c r="JJ348" s="69"/>
      <c r="JK348" s="69"/>
      <c r="JL348" s="69"/>
      <c r="JM348" s="69"/>
      <c r="JN348" s="69"/>
      <c r="JO348" s="69"/>
      <c r="JP348" s="69"/>
      <c r="JQ348" s="69"/>
      <c r="JR348" s="69"/>
      <c r="JS348" s="69"/>
      <c r="JT348" s="69"/>
      <c r="JU348" s="69"/>
      <c r="JV348" s="69"/>
      <c r="JW348" s="69"/>
      <c r="JX348" s="69"/>
      <c r="JY348" s="69"/>
      <c r="JZ348" s="69"/>
      <c r="KA348" s="69"/>
      <c r="KB348" s="69"/>
      <c r="KC348" s="69"/>
      <c r="KD348" s="69"/>
      <c r="KE348" s="69"/>
      <c r="KF348" s="69"/>
      <c r="KG348" s="69"/>
      <c r="KH348" s="69"/>
      <c r="KI348" s="69"/>
      <c r="KJ348" s="69"/>
      <c r="KK348" s="69"/>
      <c r="KL348" s="69"/>
      <c r="KM348" s="69"/>
      <c r="KN348" s="69"/>
      <c r="KO348" s="69"/>
      <c r="KP348" s="69"/>
      <c r="KQ348" s="69"/>
      <c r="KR348" s="69"/>
      <c r="KS348" s="69"/>
      <c r="KT348" s="69"/>
      <c r="KU348" s="69"/>
      <c r="KV348" s="69"/>
      <c r="KW348" s="69"/>
      <c r="KX348" s="69"/>
      <c r="KY348" s="69"/>
      <c r="KZ348" s="69"/>
      <c r="LA348" s="69"/>
      <c r="LB348" s="69"/>
      <c r="LC348" s="69"/>
      <c r="LD348" s="69"/>
      <c r="LE348" s="69"/>
      <c r="LF348" s="69"/>
      <c r="LG348" s="69"/>
      <c r="LH348" s="69"/>
      <c r="LI348" s="69"/>
      <c r="LJ348" s="69"/>
      <c r="LK348" s="69"/>
      <c r="LL348" s="69"/>
      <c r="LM348" s="69"/>
      <c r="LN348" s="69"/>
      <c r="LO348" s="69"/>
      <c r="LP348" s="69"/>
      <c r="LQ348" s="69"/>
      <c r="LR348" s="69"/>
      <c r="LS348" s="69"/>
      <c r="LT348" s="69"/>
      <c r="LU348" s="69"/>
      <c r="LV348" s="69"/>
      <c r="LW348" s="69"/>
      <c r="LX348" s="69"/>
      <c r="LY348" s="69"/>
      <c r="LZ348" s="69"/>
      <c r="MA348" s="69"/>
      <c r="MB348" s="69"/>
      <c r="MC348" s="69"/>
      <c r="MD348" s="69"/>
      <c r="ME348" s="69"/>
      <c r="MF348" s="69"/>
      <c r="MG348" s="69"/>
      <c r="MH348" s="69"/>
      <c r="MI348" s="69"/>
      <c r="MJ348" s="69"/>
      <c r="MK348" s="69"/>
      <c r="ML348" s="69"/>
      <c r="MM348" s="69"/>
      <c r="MN348" s="69"/>
      <c r="MO348" s="69"/>
      <c r="MP348" s="69"/>
      <c r="MQ348" s="69"/>
      <c r="MR348" s="69"/>
      <c r="MS348" s="69"/>
      <c r="MT348" s="69"/>
      <c r="MU348" s="69"/>
      <c r="MV348" s="69"/>
      <c r="MW348" s="69"/>
      <c r="MX348" s="69"/>
      <c r="MY348" s="69"/>
      <c r="MZ348" s="69"/>
      <c r="NA348" s="69"/>
      <c r="NB348" s="69"/>
      <c r="NC348" s="69"/>
      <c r="ND348" s="69"/>
      <c r="NE348" s="69"/>
      <c r="NF348" s="69"/>
      <c r="NG348" s="69"/>
      <c r="NH348" s="69"/>
      <c r="NI348" s="69"/>
      <c r="NJ348" s="69"/>
      <c r="NK348" s="69"/>
      <c r="NL348" s="69"/>
      <c r="NM348" s="69"/>
      <c r="NN348" s="69"/>
      <c r="NO348" s="69"/>
      <c r="NP348" s="69"/>
      <c r="NQ348" s="69"/>
      <c r="NR348" s="69"/>
      <c r="NS348" s="69"/>
      <c r="NT348" s="69"/>
      <c r="NU348" s="69"/>
      <c r="NV348" s="69"/>
      <c r="NW348" s="69"/>
      <c r="NX348" s="69"/>
      <c r="NY348" s="69"/>
      <c r="NZ348" s="69"/>
      <c r="OA348" s="69"/>
      <c r="OB348" s="69"/>
      <c r="OC348" s="69"/>
      <c r="OD348" s="69"/>
      <c r="OE348" s="69"/>
      <c r="OF348" s="69"/>
      <c r="OG348" s="69"/>
      <c r="OH348" s="69"/>
      <c r="OI348" s="69"/>
      <c r="OJ348" s="69"/>
      <c r="OK348" s="69"/>
      <c r="OL348" s="69"/>
      <c r="OM348" s="69"/>
      <c r="ON348" s="69"/>
      <c r="OO348" s="69"/>
      <c r="OP348" s="69"/>
      <c r="OQ348" s="69"/>
      <c r="OR348" s="69"/>
      <c r="OS348" s="69"/>
      <c r="OT348" s="69"/>
      <c r="OU348" s="69"/>
      <c r="OV348" s="69"/>
      <c r="OW348" s="69"/>
      <c r="OX348" s="69"/>
      <c r="OY348" s="69"/>
      <c r="OZ348" s="69"/>
      <c r="PA348" s="69"/>
      <c r="PB348" s="69"/>
      <c r="PC348" s="69"/>
      <c r="PD348" s="69"/>
      <c r="PE348" s="69"/>
      <c r="PF348" s="69"/>
      <c r="PG348" s="69"/>
      <c r="PH348" s="69"/>
      <c r="PI348" s="69"/>
      <c r="PJ348" s="69"/>
      <c r="PK348" s="69"/>
      <c r="PL348" s="69"/>
      <c r="PM348" s="69"/>
      <c r="PN348" s="69"/>
      <c r="PO348" s="69"/>
      <c r="PP348" s="69"/>
      <c r="PQ348" s="69"/>
      <c r="PR348" s="69"/>
      <c r="PS348" s="69"/>
      <c r="PT348" s="69"/>
      <c r="PU348" s="69"/>
      <c r="PV348" s="69"/>
      <c r="PW348" s="69"/>
      <c r="PX348" s="69"/>
      <c r="PY348" s="69"/>
      <c r="PZ348" s="69"/>
      <c r="QA348" s="69"/>
      <c r="QB348" s="69"/>
      <c r="QC348" s="69"/>
      <c r="QD348" s="69"/>
      <c r="QE348" s="69"/>
      <c r="QF348" s="69"/>
      <c r="QG348" s="69"/>
      <c r="QH348" s="69"/>
      <c r="QI348" s="69"/>
      <c r="QJ348" s="69"/>
      <c r="QK348" s="69"/>
      <c r="QL348" s="69"/>
      <c r="QM348" s="69"/>
      <c r="QN348" s="69"/>
      <c r="QO348" s="69"/>
      <c r="QP348" s="69"/>
      <c r="QQ348" s="69"/>
      <c r="QR348" s="69"/>
      <c r="QS348" s="69"/>
      <c r="QT348" s="69"/>
      <c r="QU348" s="69"/>
      <c r="QV348" s="69"/>
      <c r="QW348" s="69"/>
      <c r="QX348" s="69"/>
      <c r="QY348" s="69"/>
      <c r="QZ348" s="69"/>
      <c r="RA348" s="69"/>
      <c r="RB348" s="69"/>
      <c r="RC348" s="69"/>
      <c r="RD348" s="69"/>
      <c r="RE348" s="69"/>
      <c r="RF348" s="69"/>
      <c r="RG348" s="69"/>
      <c r="RH348" s="69"/>
      <c r="RI348" s="69"/>
      <c r="RJ348" s="69"/>
      <c r="RK348" s="69"/>
      <c r="RL348" s="69"/>
      <c r="RM348" s="69"/>
      <c r="RN348" s="69"/>
      <c r="RO348" s="69"/>
      <c r="RP348" s="69"/>
      <c r="RQ348" s="69"/>
      <c r="RR348" s="69"/>
      <c r="RS348" s="69"/>
      <c r="RT348" s="69"/>
      <c r="RU348" s="69"/>
      <c r="RV348" s="69"/>
      <c r="RW348" s="69"/>
      <c r="RX348" s="69"/>
      <c r="RY348" s="69"/>
      <c r="RZ348" s="69"/>
      <c r="SA348" s="69"/>
      <c r="SB348" s="69"/>
      <c r="SC348" s="69"/>
      <c r="SD348" s="69"/>
      <c r="SE348" s="69"/>
      <c r="SF348" s="69"/>
      <c r="SG348" s="69"/>
      <c r="SH348" s="69"/>
      <c r="SI348" s="69"/>
      <c r="SJ348" s="69"/>
      <c r="SK348" s="69"/>
      <c r="SL348" s="69"/>
      <c r="SM348" s="69"/>
      <c r="SN348" s="69"/>
      <c r="SO348" s="69"/>
      <c r="SP348" s="69"/>
      <c r="SQ348" s="69"/>
      <c r="SR348" s="69"/>
      <c r="SS348" s="69"/>
      <c r="ST348" s="69"/>
      <c r="SU348" s="69"/>
      <c r="SV348" s="69"/>
      <c r="SW348" s="69"/>
      <c r="SX348" s="69"/>
      <c r="SY348" s="69"/>
      <c r="SZ348" s="69"/>
      <c r="TA348" s="69"/>
      <c r="TB348" s="69"/>
      <c r="TC348" s="69"/>
      <c r="TD348" s="69"/>
      <c r="TE348" s="69"/>
      <c r="TF348" s="69"/>
      <c r="TG348" s="69"/>
      <c r="TH348" s="69"/>
      <c r="TI348" s="69"/>
      <c r="TJ348" s="69"/>
      <c r="TK348" s="69"/>
      <c r="TL348" s="69"/>
      <c r="TM348" s="69"/>
      <c r="TN348" s="69"/>
      <c r="TO348" s="69"/>
      <c r="TP348" s="69"/>
      <c r="TQ348" s="69"/>
      <c r="TR348" s="69"/>
      <c r="TS348" s="69"/>
      <c r="TT348" s="69"/>
      <c r="TU348" s="69"/>
      <c r="TV348" s="69"/>
      <c r="TW348" s="69"/>
      <c r="TX348" s="69"/>
      <c r="TY348" s="69"/>
      <c r="TZ348" s="69"/>
      <c r="UA348" s="69"/>
      <c r="UB348" s="69"/>
      <c r="UC348" s="69"/>
      <c r="UD348" s="69"/>
      <c r="UE348" s="69"/>
      <c r="UF348" s="69"/>
      <c r="UG348" s="69"/>
      <c r="UH348" s="69"/>
      <c r="UI348" s="69"/>
      <c r="UJ348" s="69"/>
      <c r="UK348" s="69"/>
      <c r="UL348" s="69"/>
      <c r="UM348" s="69"/>
      <c r="UN348" s="69"/>
      <c r="UO348" s="69"/>
      <c r="UP348" s="69"/>
      <c r="UQ348" s="69"/>
      <c r="UR348" s="69"/>
      <c r="US348" s="69"/>
      <c r="UT348" s="69"/>
      <c r="UU348" s="69"/>
      <c r="UV348" s="69"/>
      <c r="UW348" s="69"/>
      <c r="UX348" s="69"/>
      <c r="UY348" s="69"/>
      <c r="UZ348" s="69"/>
      <c r="VA348" s="69"/>
      <c r="VB348" s="69"/>
      <c r="VC348" s="69"/>
      <c r="VD348" s="69"/>
      <c r="VE348" s="69"/>
      <c r="VF348" s="69"/>
      <c r="VG348" s="69"/>
      <c r="VH348" s="69"/>
      <c r="VI348" s="69"/>
      <c r="VJ348" s="69"/>
      <c r="VK348" s="69"/>
      <c r="VL348" s="69"/>
      <c r="VM348" s="69"/>
      <c r="VN348" s="69"/>
      <c r="VO348" s="69"/>
      <c r="VP348" s="69"/>
      <c r="VQ348" s="69"/>
      <c r="VR348" s="69"/>
      <c r="VS348" s="69"/>
      <c r="VT348" s="69"/>
      <c r="VU348" s="69"/>
      <c r="VV348" s="69"/>
      <c r="VW348" s="69"/>
      <c r="VX348" s="69"/>
      <c r="VY348" s="69"/>
      <c r="VZ348" s="69"/>
      <c r="WA348" s="69"/>
      <c r="WB348" s="69"/>
      <c r="WC348" s="69"/>
      <c r="WD348" s="69"/>
      <c r="WE348" s="69"/>
      <c r="WF348" s="69"/>
      <c r="WG348" s="69"/>
      <c r="WH348" s="69"/>
      <c r="WI348" s="69"/>
      <c r="WJ348" s="69"/>
      <c r="WK348" s="69"/>
      <c r="WL348" s="69"/>
      <c r="WM348" s="69"/>
      <c r="WN348" s="69"/>
      <c r="WO348" s="69"/>
      <c r="WP348" s="69"/>
      <c r="WQ348" s="69"/>
      <c r="WR348" s="69"/>
      <c r="WS348" s="69"/>
      <c r="WT348" s="69"/>
      <c r="WU348" s="69"/>
      <c r="WV348" s="69"/>
      <c r="WW348" s="69"/>
      <c r="WX348" s="69"/>
      <c r="WY348" s="69"/>
      <c r="WZ348" s="69"/>
      <c r="XA348" s="69"/>
      <c r="XB348" s="69"/>
      <c r="XC348" s="69"/>
      <c r="XD348" s="69"/>
      <c r="XE348" s="69"/>
      <c r="XF348" s="69"/>
      <c r="XG348" s="69"/>
      <c r="XH348" s="69"/>
      <c r="XI348" s="69"/>
      <c r="XJ348" s="69"/>
      <c r="XK348" s="69"/>
      <c r="XL348" s="69"/>
      <c r="XM348" s="69"/>
      <c r="XN348" s="69"/>
      <c r="XO348" s="69"/>
      <c r="XP348" s="69"/>
      <c r="XQ348" s="69"/>
      <c r="XR348" s="69"/>
      <c r="XS348" s="69"/>
      <c r="XT348" s="69"/>
      <c r="XU348" s="69"/>
      <c r="XV348" s="69"/>
      <c r="XW348" s="69"/>
      <c r="XX348" s="69"/>
      <c r="XY348" s="69"/>
      <c r="XZ348" s="69"/>
      <c r="YA348" s="69"/>
      <c r="YB348" s="69"/>
      <c r="YC348" s="69"/>
      <c r="YD348" s="69"/>
      <c r="YE348" s="69"/>
      <c r="YF348" s="69"/>
      <c r="YG348" s="69"/>
      <c r="YH348" s="69"/>
      <c r="YI348" s="69"/>
      <c r="YJ348" s="69"/>
      <c r="YK348" s="69"/>
      <c r="YL348" s="69"/>
      <c r="YM348" s="69"/>
      <c r="YN348" s="69"/>
      <c r="YO348" s="69"/>
      <c r="YP348" s="69"/>
      <c r="YQ348" s="69"/>
      <c r="YR348" s="69"/>
      <c r="YS348" s="69"/>
      <c r="YT348" s="69"/>
      <c r="YU348" s="69"/>
      <c r="YV348" s="69"/>
      <c r="YW348" s="69"/>
      <c r="YX348" s="69"/>
      <c r="YY348" s="69"/>
      <c r="YZ348" s="69"/>
      <c r="ZA348" s="69"/>
      <c r="ZB348" s="69"/>
      <c r="ZC348" s="69"/>
      <c r="ZD348" s="69"/>
      <c r="ZE348" s="69"/>
      <c r="ZF348" s="69"/>
      <c r="ZG348" s="69"/>
      <c r="ZH348" s="69"/>
      <c r="ZI348" s="69"/>
      <c r="ZJ348" s="69"/>
      <c r="ZK348" s="69"/>
      <c r="ZL348" s="69"/>
      <c r="ZM348" s="69"/>
      <c r="ZN348" s="69"/>
      <c r="ZO348" s="69"/>
      <c r="ZP348" s="69"/>
      <c r="ZQ348" s="69"/>
      <c r="ZR348" s="69"/>
      <c r="ZS348" s="69"/>
      <c r="ZT348" s="69"/>
      <c r="ZU348" s="69"/>
      <c r="ZV348" s="69"/>
      <c r="ZW348" s="69"/>
      <c r="ZX348" s="69"/>
      <c r="ZY348" s="69"/>
      <c r="ZZ348" s="69"/>
      <c r="AAA348" s="69"/>
      <c r="AAB348" s="69"/>
      <c r="AAC348" s="69"/>
      <c r="AAD348" s="69"/>
      <c r="AAE348" s="69"/>
      <c r="AAF348" s="69"/>
      <c r="AAG348" s="69"/>
      <c r="AAH348" s="69"/>
      <c r="AAI348" s="69"/>
      <c r="AAJ348" s="69"/>
      <c r="AAK348" s="69"/>
      <c r="AAL348" s="69"/>
      <c r="AAM348" s="69"/>
      <c r="AAN348" s="69"/>
      <c r="AAO348" s="69"/>
      <c r="AAP348" s="69"/>
      <c r="AAQ348" s="69"/>
      <c r="AAR348" s="69"/>
      <c r="AAS348" s="69"/>
      <c r="AAT348" s="69"/>
      <c r="AAU348" s="69"/>
      <c r="AAV348" s="69"/>
      <c r="AAW348" s="69"/>
      <c r="AAX348" s="69"/>
      <c r="AAY348" s="69"/>
      <c r="AAZ348" s="69"/>
      <c r="ABA348" s="69"/>
      <c r="ABB348" s="69"/>
      <c r="ABC348" s="69"/>
      <c r="ABD348" s="69"/>
      <c r="ABE348" s="69"/>
      <c r="ABF348" s="69"/>
      <c r="ABG348" s="69"/>
      <c r="ABH348" s="69"/>
      <c r="ABI348" s="69"/>
      <c r="ABJ348" s="69"/>
      <c r="ABK348" s="69"/>
      <c r="ABL348" s="69"/>
      <c r="ABM348" s="69"/>
      <c r="ABN348" s="69"/>
      <c r="ABO348" s="69"/>
      <c r="ABP348" s="69"/>
      <c r="ABQ348" s="69"/>
      <c r="ABR348" s="69"/>
      <c r="ABS348" s="69"/>
      <c r="ABT348" s="69"/>
      <c r="ABU348" s="69"/>
      <c r="ABV348" s="69"/>
      <c r="ABW348" s="69"/>
      <c r="ABX348" s="69"/>
      <c r="ABY348" s="69"/>
      <c r="ABZ348" s="69"/>
      <c r="ACA348" s="69"/>
      <c r="ACB348" s="69"/>
      <c r="ACC348" s="69"/>
      <c r="ACD348" s="69"/>
      <c r="ACE348" s="69"/>
      <c r="ACF348" s="69"/>
      <c r="ACG348" s="69"/>
      <c r="ACH348" s="69"/>
      <c r="ACI348" s="69"/>
      <c r="ACJ348" s="69"/>
      <c r="ACK348" s="69"/>
      <c r="ACL348" s="69"/>
      <c r="ACM348" s="69"/>
      <c r="ACN348" s="69"/>
      <c r="ACO348" s="69"/>
      <c r="ACP348" s="69"/>
      <c r="ACQ348" s="69"/>
      <c r="ACR348" s="69"/>
      <c r="ACS348" s="69"/>
      <c r="ACT348" s="69"/>
      <c r="ACU348" s="69"/>
      <c r="ACV348" s="69"/>
      <c r="ACW348" s="69"/>
      <c r="ACX348" s="69"/>
      <c r="ACY348" s="69"/>
      <c r="ACZ348" s="69"/>
      <c r="ADA348" s="69"/>
      <c r="ADB348" s="69"/>
      <c r="ADC348" s="69"/>
      <c r="ADD348" s="69"/>
      <c r="ADE348" s="69"/>
      <c r="ADF348" s="69"/>
      <c r="ADG348" s="69"/>
      <c r="ADH348" s="69"/>
      <c r="ADI348" s="69"/>
      <c r="ADJ348" s="69"/>
      <c r="ADK348" s="69"/>
      <c r="ADL348" s="69"/>
      <c r="ADM348" s="69"/>
      <c r="ADN348" s="69"/>
      <c r="ADO348" s="69"/>
      <c r="ADP348" s="69"/>
      <c r="ADQ348" s="69"/>
      <c r="ADR348" s="69"/>
      <c r="ADS348" s="69"/>
      <c r="ADT348" s="69"/>
      <c r="ADU348" s="69"/>
      <c r="ADV348" s="69"/>
      <c r="ADW348" s="69"/>
      <c r="ADX348" s="69"/>
      <c r="ADY348" s="69"/>
      <c r="ADZ348" s="69"/>
      <c r="AEA348" s="69"/>
      <c r="AEB348" s="69"/>
      <c r="AEC348" s="69"/>
      <c r="AED348" s="69"/>
      <c r="AEE348" s="69"/>
      <c r="AEF348" s="69"/>
      <c r="AEG348" s="69"/>
      <c r="AEH348" s="69"/>
      <c r="AEI348" s="69"/>
      <c r="AEJ348" s="69"/>
      <c r="AEK348" s="69"/>
      <c r="AEL348" s="69"/>
      <c r="AEM348" s="69"/>
      <c r="AEN348" s="69"/>
      <c r="AEO348" s="69"/>
      <c r="AEP348" s="69"/>
      <c r="AEQ348" s="69"/>
      <c r="AER348" s="69"/>
      <c r="AES348" s="69"/>
      <c r="AET348" s="69"/>
      <c r="AEU348" s="69"/>
      <c r="AEV348" s="69"/>
      <c r="AEW348" s="69"/>
      <c r="AEX348" s="69"/>
      <c r="AEY348" s="69"/>
      <c r="AEZ348" s="69"/>
      <c r="AFA348" s="69"/>
      <c r="AFB348" s="69"/>
      <c r="AFC348" s="69"/>
      <c r="AFD348" s="69"/>
      <c r="AFE348" s="69"/>
      <c r="AFF348" s="69"/>
      <c r="AFG348" s="69"/>
      <c r="AFH348" s="69"/>
      <c r="AFI348" s="69"/>
      <c r="AFJ348" s="69"/>
      <c r="AFK348" s="69"/>
      <c r="AFL348" s="69"/>
      <c r="AFM348" s="69"/>
      <c r="AFN348" s="69"/>
      <c r="AFO348" s="69"/>
      <c r="AFP348" s="69"/>
      <c r="AFQ348" s="69"/>
      <c r="AFR348" s="69"/>
      <c r="AFS348" s="69"/>
      <c r="AFT348" s="69"/>
      <c r="AFU348" s="69"/>
      <c r="AFV348" s="69"/>
      <c r="AFW348" s="69"/>
      <c r="AFX348" s="69"/>
      <c r="AFY348" s="69"/>
      <c r="AFZ348" s="69"/>
      <c r="AGA348" s="69"/>
      <c r="AGB348" s="69"/>
      <c r="AGC348" s="69"/>
      <c r="AGD348" s="69"/>
      <c r="AGE348" s="69"/>
      <c r="AGF348" s="69"/>
      <c r="AGG348" s="69"/>
      <c r="AGH348" s="69"/>
      <c r="AGI348" s="69"/>
      <c r="AGJ348" s="69"/>
      <c r="AGK348" s="69"/>
      <c r="AGL348" s="69"/>
      <c r="AGM348" s="69"/>
      <c r="AGN348" s="69"/>
      <c r="AGO348" s="69"/>
      <c r="AGP348" s="69"/>
      <c r="AGQ348" s="69"/>
      <c r="AGR348" s="69"/>
      <c r="AGS348" s="69"/>
      <c r="AGT348" s="69"/>
      <c r="AGU348" s="69"/>
      <c r="AGV348" s="69"/>
      <c r="AGW348" s="69"/>
      <c r="AGX348" s="69"/>
      <c r="AGY348" s="69"/>
      <c r="AGZ348" s="69"/>
      <c r="AHA348" s="69"/>
      <c r="AHB348" s="69"/>
      <c r="AHC348" s="69"/>
      <c r="AHD348" s="69"/>
      <c r="AHE348" s="69"/>
      <c r="AHF348" s="69"/>
      <c r="AHG348" s="69"/>
      <c r="AHH348" s="69"/>
      <c r="AHI348" s="69"/>
      <c r="AHJ348" s="69"/>
      <c r="AHK348" s="69"/>
      <c r="AHL348" s="69"/>
      <c r="AHM348" s="69"/>
      <c r="AHN348" s="69"/>
      <c r="AHO348" s="69"/>
      <c r="AHP348" s="69"/>
      <c r="AHQ348" s="69"/>
      <c r="AHR348" s="69"/>
      <c r="AHS348" s="69"/>
      <c r="AHT348" s="69"/>
      <c r="AHU348" s="69"/>
      <c r="AHV348" s="69"/>
      <c r="AHW348" s="69"/>
      <c r="AHX348" s="69"/>
      <c r="AHY348" s="69"/>
      <c r="AHZ348" s="69"/>
      <c r="AIA348" s="69"/>
      <c r="AIB348" s="69"/>
      <c r="AIC348" s="69"/>
      <c r="AID348" s="69"/>
      <c r="AIE348" s="69"/>
      <c r="AIF348" s="69"/>
      <c r="AIG348" s="69"/>
      <c r="AIH348" s="69"/>
      <c r="AII348" s="69"/>
      <c r="AIJ348" s="69"/>
      <c r="AIK348" s="69"/>
      <c r="AIL348" s="69"/>
      <c r="AIM348" s="69"/>
      <c r="AIN348" s="69"/>
      <c r="AIO348" s="69"/>
      <c r="AIP348" s="69"/>
      <c r="AIQ348" s="69"/>
      <c r="AIR348" s="69"/>
      <c r="AIS348" s="69"/>
      <c r="AIT348" s="69"/>
      <c r="AIU348" s="69"/>
      <c r="AIV348" s="69"/>
      <c r="AIW348" s="69"/>
      <c r="AIX348" s="69"/>
      <c r="AIY348" s="69"/>
      <c r="AIZ348" s="69"/>
      <c r="AJA348" s="69"/>
      <c r="AJB348" s="69"/>
      <c r="AJC348" s="69"/>
      <c r="AJD348" s="69"/>
      <c r="AJE348" s="69"/>
      <c r="AJF348" s="69"/>
      <c r="AJG348" s="69"/>
      <c r="AJH348" s="69"/>
      <c r="AJI348" s="69"/>
      <c r="AJJ348" s="69"/>
      <c r="AJK348" s="69"/>
      <c r="AJL348" s="69"/>
      <c r="AJM348" s="69"/>
      <c r="AJN348" s="69"/>
      <c r="AJO348" s="69"/>
      <c r="AJP348" s="69"/>
      <c r="AJQ348" s="69"/>
      <c r="AJR348" s="69"/>
      <c r="AJS348" s="69"/>
      <c r="AJT348" s="69"/>
      <c r="AJU348" s="69"/>
      <c r="AJV348" s="69"/>
      <c r="AJW348" s="69"/>
      <c r="AJX348" s="69"/>
      <c r="AJY348" s="69"/>
      <c r="AJZ348" s="69"/>
      <c r="AKA348" s="69"/>
      <c r="AKB348" s="69"/>
      <c r="AKC348" s="69"/>
      <c r="AKD348" s="69"/>
      <c r="AKE348" s="69"/>
      <c r="AKF348" s="69"/>
      <c r="AKG348" s="69"/>
      <c r="AKH348" s="69"/>
      <c r="AKI348" s="69"/>
      <c r="AKJ348" s="69"/>
      <c r="AKK348" s="69"/>
      <c r="AKL348" s="69"/>
      <c r="AKM348" s="69"/>
      <c r="AKN348" s="69"/>
      <c r="AKO348" s="69"/>
      <c r="AKP348" s="69"/>
      <c r="AKQ348" s="69"/>
      <c r="AKR348" s="69"/>
      <c r="AKS348" s="69"/>
      <c r="AKT348" s="69"/>
      <c r="AKU348" s="69"/>
      <c r="AKV348" s="69"/>
      <c r="AKW348" s="69"/>
      <c r="AKX348" s="69"/>
      <c r="AKY348" s="69"/>
      <c r="AKZ348" s="69"/>
      <c r="ALA348" s="69"/>
      <c r="ALB348" s="69"/>
      <c r="ALC348" s="69"/>
      <c r="ALD348" s="69"/>
      <c r="ALE348" s="69"/>
      <c r="ALF348" s="69"/>
      <c r="ALG348" s="69"/>
      <c r="ALH348" s="69"/>
      <c r="ALI348" s="69"/>
      <c r="ALJ348" s="69"/>
      <c r="ALK348" s="69"/>
      <c r="ALL348" s="69"/>
      <c r="ALM348" s="69"/>
      <c r="ALN348" s="69"/>
      <c r="ALO348" s="69"/>
      <c r="ALP348" s="69"/>
      <c r="ALQ348" s="69"/>
      <c r="ALR348" s="69"/>
      <c r="ALS348" s="69"/>
      <c r="ALT348" s="69"/>
      <c r="ALU348" s="69"/>
      <c r="ALV348" s="69"/>
      <c r="ALW348" s="69"/>
      <c r="ALX348" s="69"/>
      <c r="ALY348" s="69"/>
      <c r="ALZ348" s="69"/>
      <c r="AMA348" s="69"/>
      <c r="AMB348" s="69"/>
      <c r="AMC348" s="69"/>
      <c r="AMD348" s="69"/>
      <c r="AME348" s="69"/>
      <c r="AMF348" s="69"/>
      <c r="AMG348" s="69"/>
      <c r="AMH348" s="69"/>
      <c r="AMI348" s="69"/>
      <c r="AMJ348" s="69"/>
      <c r="AMK348" s="69"/>
    </row>
    <row r="349" spans="1:1025">
      <c r="A349" s="36"/>
      <c r="B349" s="71" t="s">
        <v>285</v>
      </c>
      <c r="C349" s="46" t="s">
        <v>229</v>
      </c>
      <c r="D349" s="98">
        <v>2006</v>
      </c>
      <c r="E349" s="104"/>
      <c r="F349" s="104"/>
      <c r="G349" s="104"/>
      <c r="H349" s="104">
        <v>21</v>
      </c>
      <c r="I349" s="104"/>
      <c r="J349" s="107"/>
      <c r="K349" s="105"/>
      <c r="L349" s="104">
        <f t="shared" si="333"/>
        <v>1</v>
      </c>
      <c r="M349" s="104">
        <f t="shared" si="334"/>
        <v>0</v>
      </c>
      <c r="N349" s="104">
        <f t="shared" si="335"/>
        <v>21</v>
      </c>
      <c r="O349" s="104"/>
      <c r="P349" s="103">
        <f t="shared" si="336"/>
        <v>21</v>
      </c>
    </row>
    <row r="350" spans="1:1025">
      <c r="A350" s="36"/>
      <c r="B350" s="97" t="s">
        <v>403</v>
      </c>
      <c r="C350" s="97" t="s">
        <v>36</v>
      </c>
      <c r="D350" s="99">
        <v>2006</v>
      </c>
      <c r="E350" s="104"/>
      <c r="F350" s="104"/>
      <c r="G350" s="104"/>
      <c r="H350" s="104"/>
      <c r="I350" s="104"/>
      <c r="J350" s="107">
        <v>21</v>
      </c>
      <c r="K350" s="105"/>
      <c r="L350" s="104">
        <f t="shared" ref="L350:L356" si="337">COUNTIF(E350:K350,"&gt;=1")</f>
        <v>1</v>
      </c>
      <c r="M350" s="104">
        <f t="shared" ref="M350:M356" si="338">IF(L350&gt;=5,MIN(E350:K350),"0")+IF(L350&gt;=6,SMALL(E350:K350,2),"0")+IF(L350&gt;=7,SMALL(E350:K350,3),"0")</f>
        <v>0</v>
      </c>
      <c r="N350" s="104">
        <f t="shared" ref="N350:N356" si="339">SUM(E350:K350)-M350</f>
        <v>21</v>
      </c>
      <c r="O350" s="104"/>
      <c r="P350" s="103">
        <f t="shared" ref="P350:P356" si="340">N350+O350</f>
        <v>21</v>
      </c>
    </row>
    <row r="351" spans="1:1025" customFormat="1">
      <c r="A351" s="56"/>
      <c r="B351" s="73" t="s">
        <v>168</v>
      </c>
      <c r="C351" s="73" t="s">
        <v>107</v>
      </c>
      <c r="D351" s="98">
        <v>2006</v>
      </c>
      <c r="E351" s="107"/>
      <c r="F351" s="107">
        <v>20</v>
      </c>
      <c r="G351" s="107"/>
      <c r="H351" s="107"/>
      <c r="I351" s="107"/>
      <c r="J351" s="107"/>
      <c r="K351" s="105"/>
      <c r="L351" s="107">
        <f t="shared" si="337"/>
        <v>1</v>
      </c>
      <c r="M351" s="107">
        <f t="shared" si="338"/>
        <v>0</v>
      </c>
      <c r="N351" s="107">
        <f t="shared" si="339"/>
        <v>20</v>
      </c>
      <c r="O351" s="107"/>
      <c r="P351" s="108">
        <f t="shared" si="340"/>
        <v>20</v>
      </c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D351" s="69"/>
      <c r="AE351" s="69"/>
      <c r="AF351" s="69"/>
      <c r="AG351" s="69"/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  <c r="AR351" s="69"/>
      <c r="AS351" s="69"/>
      <c r="AT351" s="69"/>
      <c r="AU351" s="69"/>
      <c r="AV351" s="69"/>
      <c r="AW351" s="69"/>
      <c r="AX351" s="69"/>
      <c r="AY351" s="69"/>
      <c r="AZ351" s="69"/>
      <c r="BA351" s="69"/>
      <c r="BB351" s="69"/>
      <c r="BC351" s="69"/>
      <c r="BD351" s="69"/>
      <c r="BE351" s="69"/>
      <c r="BF351" s="69"/>
      <c r="BG351" s="69"/>
      <c r="BH351" s="69"/>
      <c r="BI351" s="69"/>
      <c r="BJ351" s="69"/>
      <c r="BK351" s="69"/>
      <c r="BL351" s="69"/>
      <c r="BM351" s="69"/>
      <c r="BN351" s="69"/>
      <c r="BO351" s="69"/>
      <c r="BP351" s="69"/>
      <c r="BQ351" s="69"/>
      <c r="BR351" s="69"/>
      <c r="BS351" s="69"/>
      <c r="BT351" s="69"/>
      <c r="BU351" s="69"/>
      <c r="BV351" s="69"/>
      <c r="BW351" s="69"/>
      <c r="BX351" s="69"/>
      <c r="BY351" s="69"/>
      <c r="BZ351" s="69"/>
      <c r="CA351" s="69"/>
      <c r="CB351" s="69"/>
      <c r="CC351" s="69"/>
      <c r="CD351" s="69"/>
      <c r="CE351" s="69"/>
      <c r="CF351" s="69"/>
      <c r="CG351" s="69"/>
      <c r="CH351" s="69"/>
      <c r="CI351" s="69"/>
      <c r="CJ351" s="69"/>
      <c r="CK351" s="69"/>
      <c r="CL351" s="69"/>
      <c r="CM351" s="69"/>
      <c r="CN351" s="69"/>
      <c r="CO351" s="69"/>
      <c r="CP351" s="69"/>
      <c r="CQ351" s="69"/>
      <c r="CR351" s="69"/>
      <c r="CS351" s="69"/>
      <c r="CT351" s="69"/>
      <c r="CU351" s="69"/>
      <c r="CV351" s="69"/>
      <c r="CW351" s="69"/>
      <c r="CX351" s="69"/>
      <c r="CY351" s="69"/>
      <c r="CZ351" s="69"/>
      <c r="DA351" s="69"/>
      <c r="DB351" s="69"/>
      <c r="DC351" s="69"/>
      <c r="DD351" s="69"/>
      <c r="DE351" s="69"/>
      <c r="DF351" s="69"/>
      <c r="DG351" s="69"/>
      <c r="DH351" s="69"/>
      <c r="DI351" s="69"/>
      <c r="DJ351" s="69"/>
      <c r="DK351" s="69"/>
      <c r="DL351" s="69"/>
      <c r="DM351" s="69"/>
      <c r="DN351" s="69"/>
      <c r="DO351" s="69"/>
      <c r="DP351" s="69"/>
      <c r="DQ351" s="69"/>
      <c r="DR351" s="69"/>
      <c r="DS351" s="69"/>
      <c r="DT351" s="69"/>
      <c r="DU351" s="69"/>
      <c r="DV351" s="69"/>
      <c r="DW351" s="69"/>
      <c r="DX351" s="69"/>
      <c r="DY351" s="69"/>
      <c r="DZ351" s="69"/>
      <c r="EA351" s="69"/>
      <c r="EB351" s="69"/>
      <c r="EC351" s="69"/>
      <c r="ED351" s="69"/>
      <c r="EE351" s="69"/>
      <c r="EF351" s="69"/>
      <c r="EG351" s="69"/>
      <c r="EH351" s="69"/>
      <c r="EI351" s="69"/>
      <c r="EJ351" s="69"/>
      <c r="EK351" s="69"/>
      <c r="EL351" s="69"/>
      <c r="EM351" s="69"/>
      <c r="EN351" s="69"/>
      <c r="EO351" s="69"/>
      <c r="EP351" s="69"/>
      <c r="EQ351" s="69"/>
      <c r="ER351" s="69"/>
      <c r="ES351" s="69"/>
      <c r="ET351" s="69"/>
      <c r="EU351" s="69"/>
      <c r="EV351" s="69"/>
      <c r="EW351" s="69"/>
      <c r="EX351" s="69"/>
      <c r="EY351" s="69"/>
      <c r="EZ351" s="69"/>
      <c r="FA351" s="69"/>
      <c r="FB351" s="69"/>
      <c r="FC351" s="69"/>
      <c r="FD351" s="69"/>
      <c r="FE351" s="69"/>
      <c r="FF351" s="69"/>
      <c r="FG351" s="69"/>
      <c r="FH351" s="69"/>
      <c r="FI351" s="69"/>
      <c r="FJ351" s="69"/>
      <c r="FK351" s="69"/>
      <c r="FL351" s="69"/>
      <c r="FM351" s="69"/>
      <c r="FN351" s="69"/>
      <c r="FO351" s="69"/>
      <c r="FP351" s="69"/>
      <c r="FQ351" s="69"/>
      <c r="FR351" s="69"/>
      <c r="FS351" s="69"/>
      <c r="FT351" s="69"/>
      <c r="FU351" s="69"/>
      <c r="FV351" s="69"/>
      <c r="FW351" s="69"/>
      <c r="FX351" s="69"/>
      <c r="FY351" s="69"/>
      <c r="FZ351" s="69"/>
      <c r="GA351" s="69"/>
      <c r="GB351" s="69"/>
      <c r="GC351" s="69"/>
      <c r="GD351" s="69"/>
      <c r="GE351" s="69"/>
      <c r="GF351" s="69"/>
      <c r="GG351" s="69"/>
      <c r="GH351" s="69"/>
      <c r="GI351" s="69"/>
      <c r="GJ351" s="69"/>
      <c r="GK351" s="69"/>
      <c r="GL351" s="69"/>
      <c r="GM351" s="69"/>
      <c r="GN351" s="69"/>
      <c r="GO351" s="69"/>
      <c r="GP351" s="69"/>
      <c r="GQ351" s="69"/>
      <c r="GR351" s="69"/>
      <c r="GS351" s="69"/>
      <c r="GT351" s="69"/>
      <c r="GU351" s="69"/>
      <c r="GV351" s="69"/>
      <c r="GW351" s="69"/>
      <c r="GX351" s="69"/>
      <c r="GY351" s="69"/>
      <c r="GZ351" s="69"/>
      <c r="HA351" s="69"/>
      <c r="HB351" s="69"/>
      <c r="HC351" s="69"/>
      <c r="HD351" s="69"/>
      <c r="HE351" s="69"/>
      <c r="HF351" s="69"/>
      <c r="HG351" s="69"/>
      <c r="HH351" s="69"/>
      <c r="HI351" s="69"/>
      <c r="HJ351" s="69"/>
      <c r="HK351" s="69"/>
      <c r="HL351" s="69"/>
      <c r="HM351" s="69"/>
      <c r="HN351" s="69"/>
      <c r="HO351" s="69"/>
      <c r="HP351" s="69"/>
      <c r="HQ351" s="69"/>
      <c r="HR351" s="69"/>
      <c r="HS351" s="69"/>
      <c r="HT351" s="69"/>
      <c r="HU351" s="69"/>
      <c r="HV351" s="69"/>
      <c r="HW351" s="69"/>
      <c r="HX351" s="69"/>
      <c r="HY351" s="69"/>
      <c r="HZ351" s="69"/>
      <c r="IA351" s="69"/>
      <c r="IB351" s="69"/>
      <c r="IC351" s="69"/>
      <c r="ID351" s="69"/>
      <c r="IE351" s="69"/>
      <c r="IF351" s="69"/>
      <c r="IG351" s="69"/>
      <c r="IH351" s="69"/>
      <c r="II351" s="69"/>
      <c r="IJ351" s="69"/>
      <c r="IK351" s="69"/>
      <c r="IL351" s="69"/>
      <c r="IM351" s="69"/>
      <c r="IN351" s="69"/>
      <c r="IO351" s="69"/>
      <c r="IP351" s="69"/>
      <c r="IQ351" s="69"/>
      <c r="IR351" s="69"/>
      <c r="IS351" s="69"/>
      <c r="IT351" s="69"/>
      <c r="IU351" s="69"/>
      <c r="IV351" s="69"/>
      <c r="IW351" s="69"/>
      <c r="IX351" s="69"/>
      <c r="IY351" s="69"/>
      <c r="IZ351" s="69"/>
      <c r="JA351" s="69"/>
      <c r="JB351" s="69"/>
      <c r="JC351" s="69"/>
      <c r="JD351" s="69"/>
      <c r="JE351" s="69"/>
      <c r="JF351" s="69"/>
      <c r="JG351" s="69"/>
      <c r="JH351" s="69"/>
      <c r="JI351" s="69"/>
      <c r="JJ351" s="69"/>
      <c r="JK351" s="69"/>
      <c r="JL351" s="69"/>
      <c r="JM351" s="69"/>
      <c r="JN351" s="69"/>
      <c r="JO351" s="69"/>
      <c r="JP351" s="69"/>
      <c r="JQ351" s="69"/>
      <c r="JR351" s="69"/>
      <c r="JS351" s="69"/>
      <c r="JT351" s="69"/>
      <c r="JU351" s="69"/>
      <c r="JV351" s="69"/>
      <c r="JW351" s="69"/>
      <c r="JX351" s="69"/>
      <c r="JY351" s="69"/>
      <c r="JZ351" s="69"/>
      <c r="KA351" s="69"/>
      <c r="KB351" s="69"/>
      <c r="KC351" s="69"/>
      <c r="KD351" s="69"/>
      <c r="KE351" s="69"/>
      <c r="KF351" s="69"/>
      <c r="KG351" s="69"/>
      <c r="KH351" s="69"/>
      <c r="KI351" s="69"/>
      <c r="KJ351" s="69"/>
      <c r="KK351" s="69"/>
      <c r="KL351" s="69"/>
      <c r="KM351" s="69"/>
      <c r="KN351" s="69"/>
      <c r="KO351" s="69"/>
      <c r="KP351" s="69"/>
      <c r="KQ351" s="69"/>
      <c r="KR351" s="69"/>
      <c r="KS351" s="69"/>
      <c r="KT351" s="69"/>
      <c r="KU351" s="69"/>
      <c r="KV351" s="69"/>
      <c r="KW351" s="69"/>
      <c r="KX351" s="69"/>
      <c r="KY351" s="69"/>
      <c r="KZ351" s="69"/>
      <c r="LA351" s="69"/>
      <c r="LB351" s="69"/>
      <c r="LC351" s="69"/>
      <c r="LD351" s="69"/>
      <c r="LE351" s="69"/>
      <c r="LF351" s="69"/>
      <c r="LG351" s="69"/>
      <c r="LH351" s="69"/>
      <c r="LI351" s="69"/>
      <c r="LJ351" s="69"/>
      <c r="LK351" s="69"/>
      <c r="LL351" s="69"/>
      <c r="LM351" s="69"/>
      <c r="LN351" s="69"/>
      <c r="LO351" s="69"/>
      <c r="LP351" s="69"/>
      <c r="LQ351" s="69"/>
      <c r="LR351" s="69"/>
      <c r="LS351" s="69"/>
      <c r="LT351" s="69"/>
      <c r="LU351" s="69"/>
      <c r="LV351" s="69"/>
      <c r="LW351" s="69"/>
      <c r="LX351" s="69"/>
      <c r="LY351" s="69"/>
      <c r="LZ351" s="69"/>
      <c r="MA351" s="69"/>
      <c r="MB351" s="69"/>
      <c r="MC351" s="69"/>
      <c r="MD351" s="69"/>
      <c r="ME351" s="69"/>
      <c r="MF351" s="69"/>
      <c r="MG351" s="69"/>
      <c r="MH351" s="69"/>
      <c r="MI351" s="69"/>
      <c r="MJ351" s="69"/>
      <c r="MK351" s="69"/>
      <c r="ML351" s="69"/>
      <c r="MM351" s="69"/>
      <c r="MN351" s="69"/>
      <c r="MO351" s="69"/>
      <c r="MP351" s="69"/>
      <c r="MQ351" s="69"/>
      <c r="MR351" s="69"/>
      <c r="MS351" s="69"/>
      <c r="MT351" s="69"/>
      <c r="MU351" s="69"/>
      <c r="MV351" s="69"/>
      <c r="MW351" s="69"/>
      <c r="MX351" s="69"/>
      <c r="MY351" s="69"/>
      <c r="MZ351" s="69"/>
      <c r="NA351" s="69"/>
      <c r="NB351" s="69"/>
      <c r="NC351" s="69"/>
      <c r="ND351" s="69"/>
      <c r="NE351" s="69"/>
      <c r="NF351" s="69"/>
      <c r="NG351" s="69"/>
      <c r="NH351" s="69"/>
      <c r="NI351" s="69"/>
      <c r="NJ351" s="69"/>
      <c r="NK351" s="69"/>
      <c r="NL351" s="69"/>
      <c r="NM351" s="69"/>
      <c r="NN351" s="69"/>
      <c r="NO351" s="69"/>
      <c r="NP351" s="69"/>
      <c r="NQ351" s="69"/>
      <c r="NR351" s="69"/>
      <c r="NS351" s="69"/>
      <c r="NT351" s="69"/>
      <c r="NU351" s="69"/>
      <c r="NV351" s="69"/>
      <c r="NW351" s="69"/>
      <c r="NX351" s="69"/>
      <c r="NY351" s="69"/>
      <c r="NZ351" s="69"/>
      <c r="OA351" s="69"/>
      <c r="OB351" s="69"/>
      <c r="OC351" s="69"/>
      <c r="OD351" s="69"/>
      <c r="OE351" s="69"/>
      <c r="OF351" s="69"/>
      <c r="OG351" s="69"/>
      <c r="OH351" s="69"/>
      <c r="OI351" s="69"/>
      <c r="OJ351" s="69"/>
      <c r="OK351" s="69"/>
      <c r="OL351" s="69"/>
      <c r="OM351" s="69"/>
      <c r="ON351" s="69"/>
      <c r="OO351" s="69"/>
      <c r="OP351" s="69"/>
      <c r="OQ351" s="69"/>
      <c r="OR351" s="69"/>
      <c r="OS351" s="69"/>
      <c r="OT351" s="69"/>
      <c r="OU351" s="69"/>
      <c r="OV351" s="69"/>
      <c r="OW351" s="69"/>
      <c r="OX351" s="69"/>
      <c r="OY351" s="69"/>
      <c r="OZ351" s="69"/>
      <c r="PA351" s="69"/>
      <c r="PB351" s="69"/>
      <c r="PC351" s="69"/>
      <c r="PD351" s="69"/>
      <c r="PE351" s="69"/>
      <c r="PF351" s="69"/>
      <c r="PG351" s="69"/>
      <c r="PH351" s="69"/>
      <c r="PI351" s="69"/>
      <c r="PJ351" s="69"/>
      <c r="PK351" s="69"/>
      <c r="PL351" s="69"/>
      <c r="PM351" s="69"/>
      <c r="PN351" s="69"/>
      <c r="PO351" s="69"/>
      <c r="PP351" s="69"/>
      <c r="PQ351" s="69"/>
      <c r="PR351" s="69"/>
      <c r="PS351" s="69"/>
      <c r="PT351" s="69"/>
      <c r="PU351" s="69"/>
      <c r="PV351" s="69"/>
      <c r="PW351" s="69"/>
      <c r="PX351" s="69"/>
      <c r="PY351" s="69"/>
      <c r="PZ351" s="69"/>
      <c r="QA351" s="69"/>
      <c r="QB351" s="69"/>
      <c r="QC351" s="69"/>
      <c r="QD351" s="69"/>
      <c r="QE351" s="69"/>
      <c r="QF351" s="69"/>
      <c r="QG351" s="69"/>
      <c r="QH351" s="69"/>
      <c r="QI351" s="69"/>
      <c r="QJ351" s="69"/>
      <c r="QK351" s="69"/>
      <c r="QL351" s="69"/>
      <c r="QM351" s="69"/>
      <c r="QN351" s="69"/>
      <c r="QO351" s="69"/>
      <c r="QP351" s="69"/>
      <c r="QQ351" s="69"/>
      <c r="QR351" s="69"/>
      <c r="QS351" s="69"/>
      <c r="QT351" s="69"/>
      <c r="QU351" s="69"/>
      <c r="QV351" s="69"/>
      <c r="QW351" s="69"/>
      <c r="QX351" s="69"/>
      <c r="QY351" s="69"/>
      <c r="QZ351" s="69"/>
      <c r="RA351" s="69"/>
      <c r="RB351" s="69"/>
      <c r="RC351" s="69"/>
      <c r="RD351" s="69"/>
      <c r="RE351" s="69"/>
      <c r="RF351" s="69"/>
      <c r="RG351" s="69"/>
      <c r="RH351" s="69"/>
      <c r="RI351" s="69"/>
      <c r="RJ351" s="69"/>
      <c r="RK351" s="69"/>
      <c r="RL351" s="69"/>
      <c r="RM351" s="69"/>
      <c r="RN351" s="69"/>
      <c r="RO351" s="69"/>
      <c r="RP351" s="69"/>
      <c r="RQ351" s="69"/>
      <c r="RR351" s="69"/>
      <c r="RS351" s="69"/>
      <c r="RT351" s="69"/>
      <c r="RU351" s="69"/>
      <c r="RV351" s="69"/>
      <c r="RW351" s="69"/>
      <c r="RX351" s="69"/>
      <c r="RY351" s="69"/>
      <c r="RZ351" s="69"/>
      <c r="SA351" s="69"/>
      <c r="SB351" s="69"/>
      <c r="SC351" s="69"/>
      <c r="SD351" s="69"/>
      <c r="SE351" s="69"/>
      <c r="SF351" s="69"/>
      <c r="SG351" s="69"/>
      <c r="SH351" s="69"/>
      <c r="SI351" s="69"/>
      <c r="SJ351" s="69"/>
      <c r="SK351" s="69"/>
      <c r="SL351" s="69"/>
      <c r="SM351" s="69"/>
      <c r="SN351" s="69"/>
      <c r="SO351" s="69"/>
      <c r="SP351" s="69"/>
      <c r="SQ351" s="69"/>
      <c r="SR351" s="69"/>
      <c r="SS351" s="69"/>
      <c r="ST351" s="69"/>
      <c r="SU351" s="69"/>
      <c r="SV351" s="69"/>
      <c r="SW351" s="69"/>
      <c r="SX351" s="69"/>
      <c r="SY351" s="69"/>
      <c r="SZ351" s="69"/>
      <c r="TA351" s="69"/>
      <c r="TB351" s="69"/>
      <c r="TC351" s="69"/>
      <c r="TD351" s="69"/>
      <c r="TE351" s="69"/>
      <c r="TF351" s="69"/>
      <c r="TG351" s="69"/>
      <c r="TH351" s="69"/>
      <c r="TI351" s="69"/>
      <c r="TJ351" s="69"/>
      <c r="TK351" s="69"/>
      <c r="TL351" s="69"/>
      <c r="TM351" s="69"/>
      <c r="TN351" s="69"/>
      <c r="TO351" s="69"/>
      <c r="TP351" s="69"/>
      <c r="TQ351" s="69"/>
      <c r="TR351" s="69"/>
      <c r="TS351" s="69"/>
      <c r="TT351" s="69"/>
      <c r="TU351" s="69"/>
      <c r="TV351" s="69"/>
      <c r="TW351" s="69"/>
      <c r="TX351" s="69"/>
      <c r="TY351" s="69"/>
      <c r="TZ351" s="69"/>
      <c r="UA351" s="69"/>
      <c r="UB351" s="69"/>
      <c r="UC351" s="69"/>
      <c r="UD351" s="69"/>
      <c r="UE351" s="69"/>
      <c r="UF351" s="69"/>
      <c r="UG351" s="69"/>
      <c r="UH351" s="69"/>
      <c r="UI351" s="69"/>
      <c r="UJ351" s="69"/>
      <c r="UK351" s="69"/>
      <c r="UL351" s="69"/>
      <c r="UM351" s="69"/>
      <c r="UN351" s="69"/>
      <c r="UO351" s="69"/>
      <c r="UP351" s="69"/>
      <c r="UQ351" s="69"/>
      <c r="UR351" s="69"/>
      <c r="US351" s="69"/>
      <c r="UT351" s="69"/>
      <c r="UU351" s="69"/>
      <c r="UV351" s="69"/>
      <c r="UW351" s="69"/>
      <c r="UX351" s="69"/>
      <c r="UY351" s="69"/>
      <c r="UZ351" s="69"/>
      <c r="VA351" s="69"/>
      <c r="VB351" s="69"/>
      <c r="VC351" s="69"/>
      <c r="VD351" s="69"/>
      <c r="VE351" s="69"/>
      <c r="VF351" s="69"/>
      <c r="VG351" s="69"/>
      <c r="VH351" s="69"/>
      <c r="VI351" s="69"/>
      <c r="VJ351" s="69"/>
      <c r="VK351" s="69"/>
      <c r="VL351" s="69"/>
      <c r="VM351" s="69"/>
      <c r="VN351" s="69"/>
      <c r="VO351" s="69"/>
      <c r="VP351" s="69"/>
      <c r="VQ351" s="69"/>
      <c r="VR351" s="69"/>
      <c r="VS351" s="69"/>
      <c r="VT351" s="69"/>
      <c r="VU351" s="69"/>
      <c r="VV351" s="69"/>
      <c r="VW351" s="69"/>
      <c r="VX351" s="69"/>
      <c r="VY351" s="69"/>
      <c r="VZ351" s="69"/>
      <c r="WA351" s="69"/>
      <c r="WB351" s="69"/>
      <c r="WC351" s="69"/>
      <c r="WD351" s="69"/>
      <c r="WE351" s="69"/>
      <c r="WF351" s="69"/>
      <c r="WG351" s="69"/>
      <c r="WH351" s="69"/>
      <c r="WI351" s="69"/>
      <c r="WJ351" s="69"/>
      <c r="WK351" s="69"/>
      <c r="WL351" s="69"/>
      <c r="WM351" s="69"/>
      <c r="WN351" s="69"/>
      <c r="WO351" s="69"/>
      <c r="WP351" s="69"/>
      <c r="WQ351" s="69"/>
      <c r="WR351" s="69"/>
      <c r="WS351" s="69"/>
      <c r="WT351" s="69"/>
      <c r="WU351" s="69"/>
      <c r="WV351" s="69"/>
      <c r="WW351" s="69"/>
      <c r="WX351" s="69"/>
      <c r="WY351" s="69"/>
      <c r="WZ351" s="69"/>
      <c r="XA351" s="69"/>
      <c r="XB351" s="69"/>
      <c r="XC351" s="69"/>
      <c r="XD351" s="69"/>
      <c r="XE351" s="69"/>
      <c r="XF351" s="69"/>
      <c r="XG351" s="69"/>
      <c r="XH351" s="69"/>
      <c r="XI351" s="69"/>
      <c r="XJ351" s="69"/>
      <c r="XK351" s="69"/>
      <c r="XL351" s="69"/>
      <c r="XM351" s="69"/>
      <c r="XN351" s="69"/>
      <c r="XO351" s="69"/>
      <c r="XP351" s="69"/>
      <c r="XQ351" s="69"/>
      <c r="XR351" s="69"/>
      <c r="XS351" s="69"/>
      <c r="XT351" s="69"/>
      <c r="XU351" s="69"/>
      <c r="XV351" s="69"/>
      <c r="XW351" s="69"/>
      <c r="XX351" s="69"/>
      <c r="XY351" s="69"/>
      <c r="XZ351" s="69"/>
      <c r="YA351" s="69"/>
      <c r="YB351" s="69"/>
      <c r="YC351" s="69"/>
      <c r="YD351" s="69"/>
      <c r="YE351" s="69"/>
      <c r="YF351" s="69"/>
      <c r="YG351" s="69"/>
      <c r="YH351" s="69"/>
      <c r="YI351" s="69"/>
      <c r="YJ351" s="69"/>
      <c r="YK351" s="69"/>
      <c r="YL351" s="69"/>
      <c r="YM351" s="69"/>
      <c r="YN351" s="69"/>
      <c r="YO351" s="69"/>
      <c r="YP351" s="69"/>
      <c r="YQ351" s="69"/>
      <c r="YR351" s="69"/>
      <c r="YS351" s="69"/>
      <c r="YT351" s="69"/>
      <c r="YU351" s="69"/>
      <c r="YV351" s="69"/>
      <c r="YW351" s="69"/>
      <c r="YX351" s="69"/>
      <c r="YY351" s="69"/>
      <c r="YZ351" s="69"/>
      <c r="ZA351" s="69"/>
      <c r="ZB351" s="69"/>
      <c r="ZC351" s="69"/>
      <c r="ZD351" s="69"/>
      <c r="ZE351" s="69"/>
      <c r="ZF351" s="69"/>
      <c r="ZG351" s="69"/>
      <c r="ZH351" s="69"/>
      <c r="ZI351" s="69"/>
      <c r="ZJ351" s="69"/>
      <c r="ZK351" s="69"/>
      <c r="ZL351" s="69"/>
      <c r="ZM351" s="69"/>
      <c r="ZN351" s="69"/>
      <c r="ZO351" s="69"/>
      <c r="ZP351" s="69"/>
      <c r="ZQ351" s="69"/>
      <c r="ZR351" s="69"/>
      <c r="ZS351" s="69"/>
      <c r="ZT351" s="69"/>
      <c r="ZU351" s="69"/>
      <c r="ZV351" s="69"/>
      <c r="ZW351" s="69"/>
      <c r="ZX351" s="69"/>
      <c r="ZY351" s="69"/>
      <c r="ZZ351" s="69"/>
      <c r="AAA351" s="69"/>
      <c r="AAB351" s="69"/>
      <c r="AAC351" s="69"/>
      <c r="AAD351" s="69"/>
      <c r="AAE351" s="69"/>
      <c r="AAF351" s="69"/>
      <c r="AAG351" s="69"/>
      <c r="AAH351" s="69"/>
      <c r="AAI351" s="69"/>
      <c r="AAJ351" s="69"/>
      <c r="AAK351" s="69"/>
      <c r="AAL351" s="69"/>
      <c r="AAM351" s="69"/>
      <c r="AAN351" s="69"/>
      <c r="AAO351" s="69"/>
      <c r="AAP351" s="69"/>
      <c r="AAQ351" s="69"/>
      <c r="AAR351" s="69"/>
      <c r="AAS351" s="69"/>
      <c r="AAT351" s="69"/>
      <c r="AAU351" s="69"/>
      <c r="AAV351" s="69"/>
      <c r="AAW351" s="69"/>
      <c r="AAX351" s="69"/>
      <c r="AAY351" s="69"/>
      <c r="AAZ351" s="69"/>
      <c r="ABA351" s="69"/>
      <c r="ABB351" s="69"/>
      <c r="ABC351" s="69"/>
      <c r="ABD351" s="69"/>
      <c r="ABE351" s="69"/>
      <c r="ABF351" s="69"/>
      <c r="ABG351" s="69"/>
      <c r="ABH351" s="69"/>
      <c r="ABI351" s="69"/>
      <c r="ABJ351" s="69"/>
      <c r="ABK351" s="69"/>
      <c r="ABL351" s="69"/>
      <c r="ABM351" s="69"/>
      <c r="ABN351" s="69"/>
      <c r="ABO351" s="69"/>
      <c r="ABP351" s="69"/>
      <c r="ABQ351" s="69"/>
      <c r="ABR351" s="69"/>
      <c r="ABS351" s="69"/>
      <c r="ABT351" s="69"/>
      <c r="ABU351" s="69"/>
      <c r="ABV351" s="69"/>
      <c r="ABW351" s="69"/>
      <c r="ABX351" s="69"/>
      <c r="ABY351" s="69"/>
      <c r="ABZ351" s="69"/>
      <c r="ACA351" s="69"/>
      <c r="ACB351" s="69"/>
      <c r="ACC351" s="69"/>
      <c r="ACD351" s="69"/>
      <c r="ACE351" s="69"/>
      <c r="ACF351" s="69"/>
      <c r="ACG351" s="69"/>
      <c r="ACH351" s="69"/>
      <c r="ACI351" s="69"/>
      <c r="ACJ351" s="69"/>
      <c r="ACK351" s="69"/>
      <c r="ACL351" s="69"/>
      <c r="ACM351" s="69"/>
      <c r="ACN351" s="69"/>
      <c r="ACO351" s="69"/>
      <c r="ACP351" s="69"/>
      <c r="ACQ351" s="69"/>
      <c r="ACR351" s="69"/>
      <c r="ACS351" s="69"/>
      <c r="ACT351" s="69"/>
      <c r="ACU351" s="69"/>
      <c r="ACV351" s="69"/>
      <c r="ACW351" s="69"/>
      <c r="ACX351" s="69"/>
      <c r="ACY351" s="69"/>
      <c r="ACZ351" s="69"/>
      <c r="ADA351" s="69"/>
      <c r="ADB351" s="69"/>
      <c r="ADC351" s="69"/>
      <c r="ADD351" s="69"/>
      <c r="ADE351" s="69"/>
      <c r="ADF351" s="69"/>
      <c r="ADG351" s="69"/>
      <c r="ADH351" s="69"/>
      <c r="ADI351" s="69"/>
      <c r="ADJ351" s="69"/>
      <c r="ADK351" s="69"/>
      <c r="ADL351" s="69"/>
      <c r="ADM351" s="69"/>
      <c r="ADN351" s="69"/>
      <c r="ADO351" s="69"/>
      <c r="ADP351" s="69"/>
      <c r="ADQ351" s="69"/>
      <c r="ADR351" s="69"/>
      <c r="ADS351" s="69"/>
      <c r="ADT351" s="69"/>
      <c r="ADU351" s="69"/>
      <c r="ADV351" s="69"/>
      <c r="ADW351" s="69"/>
      <c r="ADX351" s="69"/>
      <c r="ADY351" s="69"/>
      <c r="ADZ351" s="69"/>
      <c r="AEA351" s="69"/>
      <c r="AEB351" s="69"/>
      <c r="AEC351" s="69"/>
      <c r="AED351" s="69"/>
      <c r="AEE351" s="69"/>
      <c r="AEF351" s="69"/>
      <c r="AEG351" s="69"/>
      <c r="AEH351" s="69"/>
      <c r="AEI351" s="69"/>
      <c r="AEJ351" s="69"/>
      <c r="AEK351" s="69"/>
      <c r="AEL351" s="69"/>
      <c r="AEM351" s="69"/>
      <c r="AEN351" s="69"/>
      <c r="AEO351" s="69"/>
      <c r="AEP351" s="69"/>
      <c r="AEQ351" s="69"/>
      <c r="AER351" s="69"/>
      <c r="AES351" s="69"/>
      <c r="AET351" s="69"/>
      <c r="AEU351" s="69"/>
      <c r="AEV351" s="69"/>
      <c r="AEW351" s="69"/>
      <c r="AEX351" s="69"/>
      <c r="AEY351" s="69"/>
      <c r="AEZ351" s="69"/>
      <c r="AFA351" s="69"/>
      <c r="AFB351" s="69"/>
      <c r="AFC351" s="69"/>
      <c r="AFD351" s="69"/>
      <c r="AFE351" s="69"/>
      <c r="AFF351" s="69"/>
      <c r="AFG351" s="69"/>
      <c r="AFH351" s="69"/>
      <c r="AFI351" s="69"/>
      <c r="AFJ351" s="69"/>
      <c r="AFK351" s="69"/>
      <c r="AFL351" s="69"/>
      <c r="AFM351" s="69"/>
      <c r="AFN351" s="69"/>
      <c r="AFO351" s="69"/>
      <c r="AFP351" s="69"/>
      <c r="AFQ351" s="69"/>
      <c r="AFR351" s="69"/>
      <c r="AFS351" s="69"/>
      <c r="AFT351" s="69"/>
      <c r="AFU351" s="69"/>
      <c r="AFV351" s="69"/>
      <c r="AFW351" s="69"/>
      <c r="AFX351" s="69"/>
      <c r="AFY351" s="69"/>
      <c r="AFZ351" s="69"/>
      <c r="AGA351" s="69"/>
      <c r="AGB351" s="69"/>
      <c r="AGC351" s="69"/>
      <c r="AGD351" s="69"/>
      <c r="AGE351" s="69"/>
      <c r="AGF351" s="69"/>
      <c r="AGG351" s="69"/>
      <c r="AGH351" s="69"/>
      <c r="AGI351" s="69"/>
      <c r="AGJ351" s="69"/>
      <c r="AGK351" s="69"/>
      <c r="AGL351" s="69"/>
      <c r="AGM351" s="69"/>
      <c r="AGN351" s="69"/>
      <c r="AGO351" s="69"/>
      <c r="AGP351" s="69"/>
      <c r="AGQ351" s="69"/>
      <c r="AGR351" s="69"/>
      <c r="AGS351" s="69"/>
      <c r="AGT351" s="69"/>
      <c r="AGU351" s="69"/>
      <c r="AGV351" s="69"/>
      <c r="AGW351" s="69"/>
      <c r="AGX351" s="69"/>
      <c r="AGY351" s="69"/>
      <c r="AGZ351" s="69"/>
      <c r="AHA351" s="69"/>
      <c r="AHB351" s="69"/>
      <c r="AHC351" s="69"/>
      <c r="AHD351" s="69"/>
      <c r="AHE351" s="69"/>
      <c r="AHF351" s="69"/>
      <c r="AHG351" s="69"/>
      <c r="AHH351" s="69"/>
      <c r="AHI351" s="69"/>
      <c r="AHJ351" s="69"/>
      <c r="AHK351" s="69"/>
      <c r="AHL351" s="69"/>
      <c r="AHM351" s="69"/>
      <c r="AHN351" s="69"/>
      <c r="AHO351" s="69"/>
      <c r="AHP351" s="69"/>
      <c r="AHQ351" s="69"/>
      <c r="AHR351" s="69"/>
      <c r="AHS351" s="69"/>
      <c r="AHT351" s="69"/>
      <c r="AHU351" s="69"/>
      <c r="AHV351" s="69"/>
      <c r="AHW351" s="69"/>
      <c r="AHX351" s="69"/>
      <c r="AHY351" s="69"/>
      <c r="AHZ351" s="69"/>
      <c r="AIA351" s="69"/>
      <c r="AIB351" s="69"/>
      <c r="AIC351" s="69"/>
      <c r="AID351" s="69"/>
      <c r="AIE351" s="69"/>
      <c r="AIF351" s="69"/>
      <c r="AIG351" s="69"/>
      <c r="AIH351" s="69"/>
      <c r="AII351" s="69"/>
      <c r="AIJ351" s="69"/>
      <c r="AIK351" s="69"/>
      <c r="AIL351" s="69"/>
      <c r="AIM351" s="69"/>
      <c r="AIN351" s="69"/>
      <c r="AIO351" s="69"/>
      <c r="AIP351" s="69"/>
      <c r="AIQ351" s="69"/>
      <c r="AIR351" s="69"/>
      <c r="AIS351" s="69"/>
      <c r="AIT351" s="69"/>
      <c r="AIU351" s="69"/>
      <c r="AIV351" s="69"/>
      <c r="AIW351" s="69"/>
      <c r="AIX351" s="69"/>
      <c r="AIY351" s="69"/>
      <c r="AIZ351" s="69"/>
      <c r="AJA351" s="69"/>
      <c r="AJB351" s="69"/>
      <c r="AJC351" s="69"/>
      <c r="AJD351" s="69"/>
      <c r="AJE351" s="69"/>
      <c r="AJF351" s="69"/>
      <c r="AJG351" s="69"/>
      <c r="AJH351" s="69"/>
      <c r="AJI351" s="69"/>
      <c r="AJJ351" s="69"/>
      <c r="AJK351" s="69"/>
      <c r="AJL351" s="69"/>
      <c r="AJM351" s="69"/>
      <c r="AJN351" s="69"/>
      <c r="AJO351" s="69"/>
      <c r="AJP351" s="69"/>
      <c r="AJQ351" s="69"/>
      <c r="AJR351" s="69"/>
      <c r="AJS351" s="69"/>
      <c r="AJT351" s="69"/>
      <c r="AJU351" s="69"/>
      <c r="AJV351" s="69"/>
      <c r="AJW351" s="69"/>
      <c r="AJX351" s="69"/>
      <c r="AJY351" s="69"/>
      <c r="AJZ351" s="69"/>
      <c r="AKA351" s="69"/>
      <c r="AKB351" s="69"/>
      <c r="AKC351" s="69"/>
      <c r="AKD351" s="69"/>
      <c r="AKE351" s="69"/>
      <c r="AKF351" s="69"/>
      <c r="AKG351" s="69"/>
      <c r="AKH351" s="69"/>
      <c r="AKI351" s="69"/>
      <c r="AKJ351" s="69"/>
      <c r="AKK351" s="69"/>
      <c r="AKL351" s="69"/>
      <c r="AKM351" s="69"/>
      <c r="AKN351" s="69"/>
      <c r="AKO351" s="69"/>
      <c r="AKP351" s="69"/>
      <c r="AKQ351" s="69"/>
      <c r="AKR351" s="69"/>
      <c r="AKS351" s="69"/>
      <c r="AKT351" s="69"/>
      <c r="AKU351" s="69"/>
      <c r="AKV351" s="69"/>
      <c r="AKW351" s="69"/>
      <c r="AKX351" s="69"/>
      <c r="AKY351" s="69"/>
      <c r="AKZ351" s="69"/>
      <c r="ALA351" s="69"/>
      <c r="ALB351" s="69"/>
      <c r="ALC351" s="69"/>
      <c r="ALD351" s="69"/>
      <c r="ALE351" s="69"/>
      <c r="ALF351" s="69"/>
      <c r="ALG351" s="69"/>
      <c r="ALH351" s="69"/>
      <c r="ALI351" s="69"/>
      <c r="ALJ351" s="69"/>
      <c r="ALK351" s="69"/>
      <c r="ALL351" s="69"/>
      <c r="ALM351" s="69"/>
      <c r="ALN351" s="69"/>
      <c r="ALO351" s="69"/>
      <c r="ALP351" s="69"/>
      <c r="ALQ351" s="69"/>
      <c r="ALR351" s="69"/>
      <c r="ALS351" s="69"/>
      <c r="ALT351" s="69"/>
      <c r="ALU351" s="69"/>
      <c r="ALV351" s="69"/>
      <c r="ALW351" s="69"/>
      <c r="ALX351" s="69"/>
      <c r="ALY351" s="69"/>
      <c r="ALZ351" s="69"/>
      <c r="AMA351" s="69"/>
      <c r="AMB351" s="69"/>
      <c r="AMC351" s="69"/>
      <c r="AMD351" s="69"/>
      <c r="AME351" s="69"/>
      <c r="AMF351" s="69"/>
      <c r="AMG351" s="69"/>
      <c r="AMH351" s="69"/>
      <c r="AMI351" s="69"/>
      <c r="AMJ351" s="69"/>
      <c r="AMK351" s="69"/>
    </row>
    <row r="352" spans="1:1025">
      <c r="A352" s="36"/>
      <c r="B352" s="71" t="s">
        <v>286</v>
      </c>
      <c r="C352" s="4" t="s">
        <v>225</v>
      </c>
      <c r="D352" s="36">
        <v>2007</v>
      </c>
      <c r="E352" s="104"/>
      <c r="F352" s="104"/>
      <c r="G352" s="104"/>
      <c r="H352" s="104">
        <v>20</v>
      </c>
      <c r="I352" s="104"/>
      <c r="J352" s="107"/>
      <c r="K352" s="105"/>
      <c r="L352" s="104">
        <f t="shared" si="337"/>
        <v>1</v>
      </c>
      <c r="M352" s="104">
        <f t="shared" si="338"/>
        <v>0</v>
      </c>
      <c r="N352" s="104">
        <f t="shared" si="339"/>
        <v>20</v>
      </c>
      <c r="O352" s="104"/>
      <c r="P352" s="103">
        <f t="shared" si="340"/>
        <v>20</v>
      </c>
    </row>
    <row r="353" spans="1:16">
      <c r="A353" s="36"/>
      <c r="B353" s="73" t="s">
        <v>404</v>
      </c>
      <c r="C353" s="73" t="s">
        <v>49</v>
      </c>
      <c r="D353" s="98">
        <v>2007</v>
      </c>
      <c r="E353" s="104"/>
      <c r="F353" s="104"/>
      <c r="G353" s="104"/>
      <c r="H353" s="104"/>
      <c r="I353" s="104"/>
      <c r="J353" s="107">
        <v>18</v>
      </c>
      <c r="K353" s="105"/>
      <c r="L353" s="104">
        <f t="shared" si="337"/>
        <v>1</v>
      </c>
      <c r="M353" s="104">
        <f t="shared" si="338"/>
        <v>0</v>
      </c>
      <c r="N353" s="104">
        <f t="shared" si="339"/>
        <v>18</v>
      </c>
      <c r="O353" s="104"/>
      <c r="P353" s="103">
        <f t="shared" si="340"/>
        <v>18</v>
      </c>
    </row>
    <row r="354" spans="1:16">
      <c r="A354" s="36"/>
      <c r="B354" s="71" t="s">
        <v>289</v>
      </c>
      <c r="C354" s="46" t="s">
        <v>233</v>
      </c>
      <c r="D354" s="99">
        <v>2006</v>
      </c>
      <c r="E354" s="104"/>
      <c r="F354" s="104"/>
      <c r="G354" s="104"/>
      <c r="H354" s="104">
        <v>16</v>
      </c>
      <c r="I354" s="104"/>
      <c r="J354" s="107"/>
      <c r="K354" s="105"/>
      <c r="L354" s="104">
        <f t="shared" si="337"/>
        <v>1</v>
      </c>
      <c r="M354" s="104">
        <f t="shared" si="338"/>
        <v>0</v>
      </c>
      <c r="N354" s="104">
        <f t="shared" si="339"/>
        <v>16</v>
      </c>
      <c r="O354" s="104"/>
      <c r="P354" s="103">
        <f t="shared" si="340"/>
        <v>16</v>
      </c>
    </row>
    <row r="355" spans="1:16">
      <c r="A355" s="36"/>
      <c r="B355" s="73" t="s">
        <v>405</v>
      </c>
      <c r="C355" s="73" t="s">
        <v>49</v>
      </c>
      <c r="D355" s="98">
        <v>2007</v>
      </c>
      <c r="E355" s="104"/>
      <c r="F355" s="104"/>
      <c r="G355" s="104"/>
      <c r="H355" s="104"/>
      <c r="I355" s="104"/>
      <c r="J355" s="107">
        <v>16</v>
      </c>
      <c r="K355" s="105"/>
      <c r="L355" s="104">
        <f t="shared" si="337"/>
        <v>1</v>
      </c>
      <c r="M355" s="104">
        <f t="shared" si="338"/>
        <v>0</v>
      </c>
      <c r="N355" s="104">
        <f t="shared" si="339"/>
        <v>16</v>
      </c>
      <c r="O355" s="104"/>
      <c r="P355" s="103">
        <f t="shared" si="340"/>
        <v>16</v>
      </c>
    </row>
    <row r="356" spans="1:16">
      <c r="A356" s="36"/>
      <c r="B356" s="97" t="s">
        <v>406</v>
      </c>
      <c r="C356" s="73" t="s">
        <v>36</v>
      </c>
      <c r="D356" s="99">
        <v>2007</v>
      </c>
      <c r="E356" s="104"/>
      <c r="F356" s="104"/>
      <c r="G356" s="104"/>
      <c r="H356" s="104"/>
      <c r="I356" s="104"/>
      <c r="J356" s="107">
        <v>15</v>
      </c>
      <c r="K356" s="105"/>
      <c r="L356" s="104">
        <f t="shared" si="337"/>
        <v>1</v>
      </c>
      <c r="M356" s="104">
        <f t="shared" si="338"/>
        <v>0</v>
      </c>
      <c r="N356" s="104">
        <f t="shared" si="339"/>
        <v>15</v>
      </c>
      <c r="O356" s="104"/>
      <c r="P356" s="103">
        <f t="shared" si="340"/>
        <v>15</v>
      </c>
    </row>
    <row r="357" spans="1:16">
      <c r="A357" s="36"/>
      <c r="B357" s="71" t="s">
        <v>291</v>
      </c>
      <c r="C357" s="46" t="s">
        <v>147</v>
      </c>
      <c r="D357" s="36">
        <v>2007</v>
      </c>
      <c r="E357" s="104"/>
      <c r="F357" s="104"/>
      <c r="G357" s="104"/>
      <c r="H357" s="104">
        <v>14</v>
      </c>
      <c r="I357" s="104"/>
      <c r="J357" s="107"/>
      <c r="K357" s="105"/>
      <c r="L357" s="104">
        <f t="shared" ref="L357:L359" si="341">COUNTIF(E357:K357,"&gt;=1")</f>
        <v>1</v>
      </c>
      <c r="M357" s="104">
        <f t="shared" ref="M357:M359" si="342">IF(L357&gt;=5,MIN(E357:K357),"0")+IF(L357&gt;=6,SMALL(E357:K357,2),"0")+IF(L357&gt;=7,SMALL(E357:K357,3),"0")</f>
        <v>0</v>
      </c>
      <c r="N357" s="104">
        <f t="shared" ref="N357:N359" si="343">SUM(E357:K357)-M357</f>
        <v>14</v>
      </c>
      <c r="O357" s="104"/>
      <c r="P357" s="103">
        <f t="shared" ref="P357:P359" si="344">N357+O357</f>
        <v>14</v>
      </c>
    </row>
    <row r="358" spans="1:16">
      <c r="A358" s="36"/>
      <c r="B358" s="71" t="s">
        <v>292</v>
      </c>
      <c r="C358" s="46" t="s">
        <v>147</v>
      </c>
      <c r="D358" s="36">
        <v>2007</v>
      </c>
      <c r="E358" s="104"/>
      <c r="F358" s="104"/>
      <c r="G358" s="104"/>
      <c r="H358" s="104">
        <v>12</v>
      </c>
      <c r="I358" s="104"/>
      <c r="J358" s="107"/>
      <c r="K358" s="105"/>
      <c r="L358" s="104">
        <f t="shared" si="341"/>
        <v>1</v>
      </c>
      <c r="M358" s="104">
        <f t="shared" si="342"/>
        <v>0</v>
      </c>
      <c r="N358" s="104">
        <f t="shared" si="343"/>
        <v>12</v>
      </c>
      <c r="O358" s="104"/>
      <c r="P358" s="103">
        <f t="shared" si="344"/>
        <v>12</v>
      </c>
    </row>
    <row r="359" spans="1:16">
      <c r="A359" s="36"/>
      <c r="B359" s="71" t="s">
        <v>293</v>
      </c>
      <c r="C359" s="97" t="s">
        <v>98</v>
      </c>
      <c r="D359" s="36">
        <v>2007</v>
      </c>
      <c r="E359" s="104"/>
      <c r="F359" s="104"/>
      <c r="G359" s="104"/>
      <c r="H359" s="104">
        <v>11</v>
      </c>
      <c r="I359" s="104"/>
      <c r="J359" s="107"/>
      <c r="K359" s="105"/>
      <c r="L359" s="104">
        <f t="shared" si="341"/>
        <v>1</v>
      </c>
      <c r="M359" s="104">
        <f t="shared" si="342"/>
        <v>0</v>
      </c>
      <c r="N359" s="104">
        <f t="shared" si="343"/>
        <v>11</v>
      </c>
      <c r="O359" s="104"/>
      <c r="P359" s="103">
        <f t="shared" si="344"/>
        <v>11</v>
      </c>
    </row>
    <row r="360" spans="1:16">
      <c r="A360" s="36"/>
      <c r="B360" s="71" t="s">
        <v>294</v>
      </c>
      <c r="C360" s="46" t="s">
        <v>147</v>
      </c>
      <c r="D360" s="36">
        <v>2007</v>
      </c>
      <c r="E360" s="104"/>
      <c r="F360" s="104"/>
      <c r="G360" s="104"/>
      <c r="H360" s="104">
        <v>10</v>
      </c>
      <c r="I360" s="104"/>
      <c r="J360" s="107"/>
      <c r="K360" s="105"/>
      <c r="L360" s="104">
        <f>COUNTIF(E360:K360,"&gt;=1")</f>
        <v>1</v>
      </c>
      <c r="M360" s="104">
        <f>IF(L360&gt;=5,MIN(E360:K360),"0")+IF(L360&gt;=6,SMALL(E360:K360,2),"0")+IF(L360&gt;=7,SMALL(E360:K360,3),"0")</f>
        <v>0</v>
      </c>
      <c r="N360" s="104">
        <f>SUM(E360:K360)-M360</f>
        <v>10</v>
      </c>
      <c r="O360" s="104"/>
      <c r="P360" s="103">
        <f>N360+O360</f>
        <v>10</v>
      </c>
    </row>
    <row r="361" spans="1:16">
      <c r="A361" s="36"/>
      <c r="B361" s="71" t="s">
        <v>295</v>
      </c>
      <c r="C361" s="97" t="s">
        <v>85</v>
      </c>
      <c r="D361" s="99">
        <v>2006</v>
      </c>
      <c r="E361" s="104"/>
      <c r="F361" s="104"/>
      <c r="G361" s="104"/>
      <c r="H361" s="104">
        <v>9</v>
      </c>
      <c r="I361" s="104"/>
      <c r="J361" s="107"/>
      <c r="K361" s="105"/>
      <c r="L361" s="104">
        <f>COUNTIF(E361:K361,"&gt;=1")</f>
        <v>1</v>
      </c>
      <c r="M361" s="104">
        <f>IF(L361&gt;=5,MIN(E361:K361),"0")+IF(L361&gt;=6,SMALL(E361:K361,2),"0")+IF(L361&gt;=7,SMALL(E361:K361,3),"0")</f>
        <v>0</v>
      </c>
      <c r="N361" s="104">
        <f>SUM(E361:K361)-M361</f>
        <v>9</v>
      </c>
      <c r="O361" s="104"/>
      <c r="P361" s="103">
        <f>N361+O361</f>
        <v>9</v>
      </c>
    </row>
    <row r="362" spans="1:16">
      <c r="A362" s="36"/>
      <c r="B362" s="46"/>
      <c r="C362" s="46"/>
      <c r="D362" s="44"/>
      <c r="E362" s="12"/>
      <c r="F362" s="12"/>
      <c r="G362" s="12"/>
      <c r="H362" s="12"/>
      <c r="I362" s="12"/>
      <c r="J362" s="12"/>
      <c r="K362" s="12"/>
      <c r="L362" s="12">
        <f t="shared" ref="L362" si="345">COUNTIF(E362:K362,"&gt;=1")</f>
        <v>0</v>
      </c>
      <c r="M362" s="12">
        <f t="shared" ref="M362" si="346">IF(L362&gt;=5,MIN(E362:K362),"0")+IF(L362&gt;=6,SMALL(E362:K362,2),"0")+IF(L362&gt;=7,SMALL(E362:K362,3),"0")</f>
        <v>0</v>
      </c>
      <c r="N362" s="12">
        <f t="shared" ref="N362" si="347">SUM(E362:K362)-M362</f>
        <v>0</v>
      </c>
      <c r="O362" s="2"/>
      <c r="P362" s="2">
        <f t="shared" ref="P362" si="348">N362+O362</f>
        <v>0</v>
      </c>
    </row>
    <row r="363" spans="1:16">
      <c r="A363" s="36"/>
      <c r="B363" s="70" t="s">
        <v>222</v>
      </c>
      <c r="C363" s="46"/>
      <c r="D363" s="44"/>
      <c r="E363" s="12"/>
      <c r="F363" s="12"/>
      <c r="G363" s="12"/>
      <c r="H363" s="12"/>
      <c r="I363" s="12"/>
      <c r="J363" s="12"/>
      <c r="K363" s="12"/>
      <c r="L363" s="12">
        <f t="shared" ref="L363:L364" si="349">COUNTIF(E363:K363,"&gt;=1")</f>
        <v>0</v>
      </c>
      <c r="M363" s="12">
        <f t="shared" ref="M363:M364" si="350">IF(L363&gt;=5,MIN(E363:K363),"0")+IF(L363&gt;=6,SMALL(E363:K363,2),"0")+IF(L363&gt;=7,SMALL(E363:K363,3),"0")</f>
        <v>0</v>
      </c>
      <c r="N363" s="12">
        <f t="shared" ref="N363:N364" si="351">SUM(E363:K363)-M363</f>
        <v>0</v>
      </c>
      <c r="O363" s="2"/>
      <c r="P363" s="2">
        <f t="shared" ref="P363:P364" si="352">N363+O363</f>
        <v>0</v>
      </c>
    </row>
    <row r="364" spans="1:16">
      <c r="A364" s="36"/>
      <c r="B364" s="46"/>
      <c r="C364" s="46"/>
      <c r="D364" s="44"/>
      <c r="E364" s="12"/>
      <c r="F364" s="12"/>
      <c r="G364" s="12"/>
      <c r="H364" s="12"/>
      <c r="I364" s="12"/>
      <c r="J364" s="12"/>
      <c r="K364" s="12"/>
      <c r="L364" s="12">
        <f t="shared" si="349"/>
        <v>0</v>
      </c>
      <c r="M364" s="12">
        <f t="shared" si="350"/>
        <v>0</v>
      </c>
      <c r="N364" s="12">
        <f t="shared" si="351"/>
        <v>0</v>
      </c>
      <c r="O364" s="2"/>
      <c r="P364" s="2">
        <f t="shared" si="352"/>
        <v>0</v>
      </c>
    </row>
    <row r="365" spans="1:16">
      <c r="A365" s="36"/>
      <c r="B365" s="46"/>
      <c r="C365" s="46"/>
      <c r="D365" s="44"/>
      <c r="E365" s="12"/>
      <c r="F365" s="12"/>
      <c r="G365" s="12"/>
      <c r="H365" s="12"/>
      <c r="I365" s="12"/>
      <c r="J365" s="12"/>
      <c r="K365" s="12"/>
      <c r="L365" s="12">
        <f t="shared" ref="L365" si="353">COUNTIF(E365:K365,"&gt;=1")</f>
        <v>0</v>
      </c>
      <c r="M365" s="12">
        <f t="shared" ref="M365" si="354">IF(L365&gt;=5,MIN(E365:K365),"0")+IF(L365&gt;=6,SMALL(E365:K365,2),"0")+IF(L365&gt;=7,SMALL(E365:K365,3),"0")</f>
        <v>0</v>
      </c>
      <c r="N365" s="12">
        <f t="shared" ref="N365" si="355">SUM(E365:K365)-M365</f>
        <v>0</v>
      </c>
      <c r="O365" s="2"/>
      <c r="P365" s="2">
        <f t="shared" ref="P365" si="356">N365+O365</f>
        <v>0</v>
      </c>
    </row>
    <row r="366" spans="1:16">
      <c r="A366" s="36"/>
      <c r="B366" s="46"/>
      <c r="C366" s="46"/>
      <c r="D366" s="44"/>
      <c r="E366" s="12"/>
      <c r="F366" s="12"/>
      <c r="G366" s="12"/>
      <c r="H366" s="12"/>
      <c r="I366" s="12"/>
      <c r="J366" s="12"/>
      <c r="K366" s="12"/>
      <c r="L366" s="12">
        <f t="shared" ref="L366" si="357">COUNTIF(E366:K366,"&gt;=1")</f>
        <v>0</v>
      </c>
      <c r="M366" s="12">
        <f t="shared" ref="M366" si="358">IF(L366&gt;=5,MIN(E366:K366),"0")+IF(L366&gt;=6,SMALL(E366:K366,2),"0")+IF(L366&gt;=7,SMALL(E366:K366,3),"0")</f>
        <v>0</v>
      </c>
      <c r="N366" s="12">
        <f t="shared" ref="N366" si="359">SUM(E366:K366)-M366</f>
        <v>0</v>
      </c>
      <c r="O366" s="2"/>
      <c r="P366" s="2">
        <f t="shared" ref="P366" si="360">N366+O366</f>
        <v>0</v>
      </c>
    </row>
    <row r="367" spans="1:16">
      <c r="A367" s="38"/>
      <c r="B367" s="11"/>
      <c r="C367" s="11"/>
      <c r="D367" s="38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5"/>
    </row>
    <row r="368" spans="1:16">
      <c r="A368" s="38"/>
      <c r="B368" s="11"/>
      <c r="C368" s="11"/>
      <c r="D368" s="38"/>
      <c r="E368" s="14"/>
      <c r="F368" s="5"/>
      <c r="G368" s="14"/>
      <c r="H368" s="5"/>
      <c r="I368" s="5"/>
      <c r="J368" s="5"/>
      <c r="K368" s="5"/>
      <c r="L368" s="5"/>
      <c r="M368" s="5"/>
      <c r="N368" s="5"/>
      <c r="O368" s="5"/>
      <c r="P368" s="5"/>
    </row>
    <row r="369" spans="1:16" ht="18.75" customHeight="1">
      <c r="A369" s="112" t="s">
        <v>30</v>
      </c>
      <c r="B369" s="112"/>
      <c r="C369" s="112"/>
      <c r="D369" s="112"/>
      <c r="E369" s="28"/>
    </row>
    <row r="370" spans="1:16" ht="60">
      <c r="A370" s="59" t="s">
        <v>1</v>
      </c>
      <c r="B370" s="59" t="s">
        <v>2</v>
      </c>
      <c r="C370" s="59" t="s">
        <v>0</v>
      </c>
      <c r="D370" s="22" t="s">
        <v>17</v>
      </c>
      <c r="E370" s="2" t="s">
        <v>3</v>
      </c>
      <c r="F370" s="2" t="s">
        <v>4</v>
      </c>
      <c r="G370" s="2" t="s">
        <v>5</v>
      </c>
      <c r="H370" s="2" t="s">
        <v>6</v>
      </c>
      <c r="I370" s="2" t="s">
        <v>10</v>
      </c>
      <c r="J370" s="2" t="s">
        <v>32</v>
      </c>
      <c r="K370" s="2" t="s">
        <v>33</v>
      </c>
      <c r="L370" s="25" t="s">
        <v>11</v>
      </c>
      <c r="M370" s="25" t="s">
        <v>12</v>
      </c>
      <c r="N370" s="24" t="s">
        <v>13</v>
      </c>
      <c r="O370" s="22" t="s">
        <v>7</v>
      </c>
      <c r="P370" s="22" t="s">
        <v>8</v>
      </c>
    </row>
    <row r="371" spans="1:16">
      <c r="A371" s="36"/>
      <c r="B371" s="4" t="s">
        <v>169</v>
      </c>
      <c r="C371" s="50" t="s">
        <v>170</v>
      </c>
      <c r="D371" s="36">
        <v>2005</v>
      </c>
      <c r="E371" s="12"/>
      <c r="F371" s="12">
        <v>30</v>
      </c>
      <c r="G371" s="12"/>
      <c r="H371" s="12">
        <v>30</v>
      </c>
      <c r="I371" s="12"/>
      <c r="J371" s="12"/>
      <c r="K371" s="12"/>
      <c r="L371" s="12">
        <f>COUNTIF(E371:K371,"&gt;=1")</f>
        <v>2</v>
      </c>
      <c r="M371" s="12">
        <f>IF(L371&gt;=5,MIN(E371:K371),"0")+IF(L371&gt;=6,SMALL(E371:K371,2),"0")+IF(L371&gt;=7,SMALL(E371:K371,3),"0")</f>
        <v>0</v>
      </c>
      <c r="N371" s="12">
        <f>SUM(E371:K371)-M371</f>
        <v>60</v>
      </c>
      <c r="O371" s="2"/>
      <c r="P371" s="2">
        <f>N371+O371</f>
        <v>60</v>
      </c>
    </row>
    <row r="372" spans="1:16">
      <c r="A372" s="36"/>
      <c r="B372" s="4" t="s">
        <v>175</v>
      </c>
      <c r="C372" s="57" t="s">
        <v>85</v>
      </c>
      <c r="D372" s="36">
        <v>2005</v>
      </c>
      <c r="E372" s="12">
        <v>25</v>
      </c>
      <c r="F372" s="12"/>
      <c r="G372" s="12"/>
      <c r="H372" s="12"/>
      <c r="I372" s="12">
        <v>30</v>
      </c>
      <c r="J372" s="12"/>
      <c r="K372" s="12"/>
      <c r="L372" s="12">
        <f t="shared" ref="L372" si="361">COUNTIF(E372:K372,"&gt;=1")</f>
        <v>2</v>
      </c>
      <c r="M372" s="12">
        <f t="shared" ref="M372" si="362">IF(L372&gt;=5,MIN(E372:K372),"0")+IF(L372&gt;=6,SMALL(E372:K372,2),"0")+IF(L372&gt;=7,SMALL(E372:K372,3),"0")</f>
        <v>0</v>
      </c>
      <c r="N372" s="12">
        <f t="shared" ref="N372" si="363">SUM(E372:K372)-M372</f>
        <v>55</v>
      </c>
      <c r="O372" s="2"/>
      <c r="P372" s="2">
        <f t="shared" ref="P372" si="364">N372+O372</f>
        <v>55</v>
      </c>
    </row>
    <row r="373" spans="1:16">
      <c r="A373" s="36"/>
      <c r="B373" s="52" t="s">
        <v>96</v>
      </c>
      <c r="C373" s="52" t="s">
        <v>62</v>
      </c>
      <c r="D373" s="56">
        <v>2004</v>
      </c>
      <c r="E373" s="54">
        <v>27</v>
      </c>
      <c r="F373" s="12">
        <v>27</v>
      </c>
      <c r="G373" s="12"/>
      <c r="H373" s="12"/>
      <c r="I373" s="12"/>
      <c r="J373" s="12"/>
      <c r="K373" s="12"/>
      <c r="L373" s="12">
        <f t="shared" ref="L373:L376" si="365">COUNTIF(E373:K373,"&gt;=1")</f>
        <v>2</v>
      </c>
      <c r="M373" s="12">
        <f t="shared" ref="M373:M376" si="366">IF(L373&gt;=5,MIN(E373:K373),"0")+IF(L373&gt;=6,SMALL(E373:K373,2),"0")+IF(L373&gt;=7,SMALL(E373:K373,3),"0")</f>
        <v>0</v>
      </c>
      <c r="N373" s="12">
        <f t="shared" ref="N373:N376" si="367">SUM(E373:K373)-M373</f>
        <v>54</v>
      </c>
      <c r="O373" s="2"/>
      <c r="P373" s="2">
        <f t="shared" ref="P373:P376" si="368">N373+O373</f>
        <v>54</v>
      </c>
    </row>
    <row r="374" spans="1:16">
      <c r="A374" s="36"/>
      <c r="B374" s="57" t="s">
        <v>174</v>
      </c>
      <c r="C374" s="57" t="s">
        <v>85</v>
      </c>
      <c r="D374" s="36">
        <v>2005</v>
      </c>
      <c r="E374" s="12">
        <v>23</v>
      </c>
      <c r="F374" s="12"/>
      <c r="G374" s="12"/>
      <c r="H374" s="12"/>
      <c r="I374" s="12">
        <v>27</v>
      </c>
      <c r="J374" s="12"/>
      <c r="K374" s="12"/>
      <c r="L374" s="12">
        <f t="shared" si="365"/>
        <v>2</v>
      </c>
      <c r="M374" s="12">
        <f t="shared" si="366"/>
        <v>0</v>
      </c>
      <c r="N374" s="12">
        <f t="shared" si="367"/>
        <v>50</v>
      </c>
      <c r="O374" s="2"/>
      <c r="P374" s="2">
        <f t="shared" si="368"/>
        <v>50</v>
      </c>
    </row>
    <row r="375" spans="1:16" ht="15" customHeight="1">
      <c r="A375" s="36"/>
      <c r="B375" s="57" t="s">
        <v>95</v>
      </c>
      <c r="C375" s="52" t="s">
        <v>39</v>
      </c>
      <c r="D375" s="56">
        <v>2004</v>
      </c>
      <c r="E375" s="54">
        <v>30</v>
      </c>
      <c r="F375" s="12"/>
      <c r="G375" s="12"/>
      <c r="H375" s="12"/>
      <c r="I375" s="12"/>
      <c r="J375" s="12"/>
      <c r="K375" s="12"/>
      <c r="L375" s="12">
        <f t="shared" si="365"/>
        <v>1</v>
      </c>
      <c r="M375" s="12">
        <f t="shared" si="366"/>
        <v>0</v>
      </c>
      <c r="N375" s="12">
        <f t="shared" si="367"/>
        <v>30</v>
      </c>
      <c r="O375" s="2"/>
      <c r="P375" s="2">
        <f t="shared" si="368"/>
        <v>30</v>
      </c>
    </row>
    <row r="376" spans="1:16">
      <c r="A376" s="36"/>
      <c r="B376" s="57" t="s">
        <v>407</v>
      </c>
      <c r="C376" s="57" t="s">
        <v>36</v>
      </c>
      <c r="D376" s="53">
        <v>2005</v>
      </c>
      <c r="E376" s="12"/>
      <c r="F376" s="12"/>
      <c r="G376" s="12"/>
      <c r="H376" s="12"/>
      <c r="I376" s="12"/>
      <c r="J376" s="12">
        <v>30</v>
      </c>
      <c r="K376" s="12"/>
      <c r="L376" s="12">
        <f t="shared" si="365"/>
        <v>1</v>
      </c>
      <c r="M376" s="12">
        <f t="shared" si="366"/>
        <v>0</v>
      </c>
      <c r="N376" s="12">
        <f t="shared" si="367"/>
        <v>30</v>
      </c>
      <c r="O376" s="2"/>
      <c r="P376" s="2">
        <f t="shared" si="368"/>
        <v>30</v>
      </c>
    </row>
    <row r="377" spans="1:16">
      <c r="A377" s="36"/>
      <c r="B377" s="57" t="s">
        <v>420</v>
      </c>
      <c r="C377" s="57" t="s">
        <v>85</v>
      </c>
      <c r="D377" s="56">
        <v>2005</v>
      </c>
      <c r="E377" s="54"/>
      <c r="F377" s="54"/>
      <c r="G377" s="54"/>
      <c r="H377" s="54"/>
      <c r="I377" s="54"/>
      <c r="J377" s="54"/>
      <c r="K377" s="54">
        <v>30</v>
      </c>
      <c r="L377" s="12">
        <f>COUNTIF(E377:K377,"&gt;=1")</f>
        <v>1</v>
      </c>
      <c r="M377" s="12">
        <f>IF(L377&gt;=5,MIN(E377:K377),"0")+IF(L377&gt;=6,SMALL(E377:K377,2),"0")+IF(L377&gt;=7,SMALL(E377:K377,3),"0")</f>
        <v>0</v>
      </c>
      <c r="N377" s="12">
        <f>SUM(E377:K377)-M377</f>
        <v>30</v>
      </c>
      <c r="O377" s="2"/>
      <c r="P377" s="2">
        <f>N377+O377</f>
        <v>30</v>
      </c>
    </row>
    <row r="378" spans="1:16">
      <c r="A378" s="36"/>
      <c r="B378" s="71" t="s">
        <v>313</v>
      </c>
      <c r="C378" s="46" t="s">
        <v>233</v>
      </c>
      <c r="D378" s="36">
        <v>2005</v>
      </c>
      <c r="E378" s="12"/>
      <c r="F378" s="12"/>
      <c r="G378" s="12"/>
      <c r="H378" s="12">
        <v>27</v>
      </c>
      <c r="I378" s="12"/>
      <c r="J378" s="12"/>
      <c r="K378" s="12"/>
      <c r="L378" s="12">
        <f>COUNTIF(E378:K378,"&gt;=1")</f>
        <v>1</v>
      </c>
      <c r="M378" s="12">
        <f>IF(L378&gt;=5,MIN(E378:K378),"0")+IF(L378&gt;=6,SMALL(E378:K378,2),"0")+IF(L378&gt;=7,SMALL(E378:K378,3),"0")</f>
        <v>0</v>
      </c>
      <c r="N378" s="12">
        <f>SUM(E378:K378)-M378</f>
        <v>27</v>
      </c>
      <c r="O378" s="2"/>
      <c r="P378" s="2">
        <f>N378+O378</f>
        <v>27</v>
      </c>
    </row>
    <row r="379" spans="1:16">
      <c r="A379" s="36"/>
      <c r="B379" s="71" t="s">
        <v>314</v>
      </c>
      <c r="C379" s="57" t="s">
        <v>98</v>
      </c>
      <c r="D379" s="36">
        <v>2005</v>
      </c>
      <c r="E379" s="12"/>
      <c r="F379" s="12"/>
      <c r="G379" s="12"/>
      <c r="H379" s="12">
        <v>25</v>
      </c>
      <c r="I379" s="12"/>
      <c r="J379" s="12"/>
      <c r="K379" s="12"/>
      <c r="L379" s="12">
        <f>COUNTIF(E379:K379,"&gt;=1")</f>
        <v>1</v>
      </c>
      <c r="M379" s="12">
        <f>IF(L379&gt;=5,MIN(E379:K379),"0")+IF(L379&gt;=6,SMALL(E379:K379,2),"0")+IF(L379&gt;=7,SMALL(E379:K379,3),"0")</f>
        <v>0</v>
      </c>
      <c r="N379" s="12">
        <f>SUM(E379:K379)-M379</f>
        <v>25</v>
      </c>
      <c r="O379" s="2"/>
      <c r="P379" s="2">
        <f>N379+O379</f>
        <v>25</v>
      </c>
    </row>
    <row r="380" spans="1:16">
      <c r="A380" s="36"/>
      <c r="B380" s="71" t="s">
        <v>315</v>
      </c>
      <c r="C380" s="57" t="s">
        <v>98</v>
      </c>
      <c r="D380" s="56">
        <v>2004</v>
      </c>
      <c r="E380" s="12"/>
      <c r="F380" s="12"/>
      <c r="G380" s="12"/>
      <c r="H380" s="12">
        <v>23</v>
      </c>
      <c r="I380" s="12"/>
      <c r="J380" s="12"/>
      <c r="K380" s="12"/>
      <c r="L380" s="12">
        <f t="shared" ref="L380" si="369">COUNTIF(E380:K380,"&gt;=1")</f>
        <v>1</v>
      </c>
      <c r="M380" s="12">
        <f t="shared" ref="M380" si="370">IF(L380&gt;=5,MIN(E380:K380),"0")+IF(L380&gt;=6,SMALL(E380:K380,2),"0")+IF(L380&gt;=7,SMALL(E380:K380,3),"0")</f>
        <v>0</v>
      </c>
      <c r="N380" s="12">
        <f t="shared" ref="N380" si="371">SUM(E380:K380)-M380</f>
        <v>23</v>
      </c>
      <c r="O380" s="2"/>
      <c r="P380" s="2">
        <f t="shared" ref="P380" si="372">N380+O380</f>
        <v>23</v>
      </c>
    </row>
    <row r="381" spans="1:16">
      <c r="A381" s="36"/>
      <c r="B381" s="71" t="s">
        <v>316</v>
      </c>
      <c r="C381" s="57" t="s">
        <v>98</v>
      </c>
      <c r="D381" s="56">
        <v>2004</v>
      </c>
      <c r="E381" s="12"/>
      <c r="F381" s="12"/>
      <c r="G381" s="12"/>
      <c r="H381" s="12">
        <v>21</v>
      </c>
      <c r="I381" s="12"/>
      <c r="J381" s="12"/>
      <c r="K381" s="12"/>
      <c r="L381" s="12">
        <f>COUNTIF(E381:K381,"&gt;=1")</f>
        <v>1</v>
      </c>
      <c r="M381" s="12">
        <f>IF(L381&gt;=5,MIN(E381:K381),"0")+IF(L381&gt;=6,SMALL(E381:K381,2),"0")+IF(L381&gt;=7,SMALL(E381:K381,3),"0")</f>
        <v>0</v>
      </c>
      <c r="N381" s="12">
        <f>SUM(E381:K381)-M381</f>
        <v>21</v>
      </c>
      <c r="O381" s="2"/>
      <c r="P381" s="2">
        <f>N381+O381</f>
        <v>21</v>
      </c>
    </row>
    <row r="382" spans="1:16">
      <c r="A382" s="36"/>
      <c r="B382" s="46"/>
      <c r="C382" s="46"/>
      <c r="D382" s="44"/>
      <c r="E382" s="12"/>
      <c r="F382" s="12"/>
      <c r="G382" s="12"/>
      <c r="H382" s="12"/>
      <c r="I382" s="12"/>
      <c r="J382" s="12"/>
      <c r="K382" s="12"/>
      <c r="L382" s="12">
        <f t="shared" ref="L382" si="373">COUNTIF(E382:K382,"&gt;=1")</f>
        <v>0</v>
      </c>
      <c r="M382" s="12">
        <f t="shared" ref="M382" si="374">IF(L382&gt;=5,MIN(E382:K382),"0")+IF(L382&gt;=6,SMALL(E382:K382,2),"0")+IF(L382&gt;=7,SMALL(E382:K382,3),"0")</f>
        <v>0</v>
      </c>
      <c r="N382" s="12">
        <f t="shared" ref="N382" si="375">SUM(E382:K382)-M382</f>
        <v>0</v>
      </c>
      <c r="O382" s="2"/>
      <c r="P382" s="2">
        <f t="shared" ref="P382" si="376">N382+O382</f>
        <v>0</v>
      </c>
    </row>
    <row r="383" spans="1:16">
      <c r="A383" s="36"/>
      <c r="B383" s="46"/>
      <c r="C383" s="46"/>
      <c r="D383" s="44"/>
      <c r="E383" s="12"/>
      <c r="F383" s="12"/>
      <c r="G383" s="12"/>
      <c r="H383" s="12"/>
      <c r="I383" s="12"/>
      <c r="J383" s="12"/>
      <c r="K383" s="12"/>
      <c r="L383" s="12">
        <f t="shared" ref="L383" si="377">COUNTIF(E383:K383,"&gt;=1")</f>
        <v>0</v>
      </c>
      <c r="M383" s="12">
        <f t="shared" ref="M383" si="378">IF(L383&gt;=5,MIN(E383:K383),"0")+IF(L383&gt;=6,SMALL(E383:K383,2),"0")+IF(L383&gt;=7,SMALL(E383:K383,3),"0")</f>
        <v>0</v>
      </c>
      <c r="N383" s="12">
        <f t="shared" ref="N383" si="379">SUM(E383:K383)-M383</f>
        <v>0</v>
      </c>
      <c r="O383" s="2"/>
      <c r="P383" s="2">
        <f t="shared" ref="P383" si="380">N383+O383</f>
        <v>0</v>
      </c>
    </row>
    <row r="384" spans="1:16">
      <c r="A384" s="36"/>
      <c r="B384" s="46"/>
      <c r="C384" s="46"/>
      <c r="D384" s="44"/>
      <c r="E384" s="12"/>
      <c r="F384" s="12"/>
      <c r="G384" s="12"/>
      <c r="H384" s="12"/>
      <c r="I384" s="12"/>
      <c r="J384" s="12"/>
      <c r="K384" s="12"/>
      <c r="L384" s="12">
        <f t="shared" ref="L384" si="381">COUNTIF(E384:K384,"&gt;=1")</f>
        <v>0</v>
      </c>
      <c r="M384" s="12">
        <f t="shared" ref="M384" si="382">IF(L384&gt;=5,MIN(E384:K384),"0")+IF(L384&gt;=6,SMALL(E384:K384,2),"0")+IF(L384&gt;=7,SMALL(E384:K384,3),"0")</f>
        <v>0</v>
      </c>
      <c r="N384" s="12">
        <f t="shared" ref="N384" si="383">SUM(E384:K384)-M384</f>
        <v>0</v>
      </c>
      <c r="O384" s="2"/>
      <c r="P384" s="2">
        <f t="shared" ref="P384" si="384">N384+O384</f>
        <v>0</v>
      </c>
    </row>
    <row r="385" spans="1:16">
      <c r="A385" s="38"/>
      <c r="B385" s="11"/>
      <c r="C385" s="11"/>
      <c r="D385" s="38"/>
      <c r="E385" s="14"/>
      <c r="F385" s="5"/>
      <c r="G385" s="14"/>
      <c r="H385" s="5"/>
      <c r="I385" s="5"/>
      <c r="J385" s="5"/>
      <c r="K385" s="5"/>
      <c r="L385" s="5"/>
      <c r="M385" s="5"/>
      <c r="N385" s="5"/>
      <c r="O385" s="5"/>
      <c r="P385" s="5"/>
    </row>
    <row r="386" spans="1:16">
      <c r="A386" s="38"/>
      <c r="B386" s="11"/>
      <c r="C386" s="11"/>
      <c r="D386" s="38"/>
      <c r="E386" s="14"/>
      <c r="F386" s="5"/>
      <c r="G386" s="14"/>
      <c r="H386" s="5"/>
      <c r="I386" s="5"/>
      <c r="J386" s="5"/>
      <c r="K386" s="5"/>
      <c r="L386" s="5"/>
      <c r="M386" s="5"/>
      <c r="N386" s="5"/>
      <c r="O386" s="5"/>
      <c r="P386" s="5"/>
    </row>
    <row r="387" spans="1:16" ht="18.75" customHeight="1">
      <c r="A387" s="112" t="s">
        <v>31</v>
      </c>
      <c r="B387" s="112"/>
      <c r="C387" s="112"/>
      <c r="D387" s="112"/>
      <c r="E387" s="33"/>
    </row>
    <row r="388" spans="1:16" ht="60">
      <c r="A388" s="59" t="s">
        <v>1</v>
      </c>
      <c r="B388" s="59" t="s">
        <v>2</v>
      </c>
      <c r="C388" s="59" t="s">
        <v>0</v>
      </c>
      <c r="D388" s="22" t="s">
        <v>17</v>
      </c>
      <c r="E388" s="2" t="s">
        <v>3</v>
      </c>
      <c r="F388" s="2" t="s">
        <v>4</v>
      </c>
      <c r="G388" s="2" t="s">
        <v>5</v>
      </c>
      <c r="H388" s="2" t="s">
        <v>6</v>
      </c>
      <c r="I388" s="2" t="s">
        <v>10</v>
      </c>
      <c r="J388" s="2" t="s">
        <v>32</v>
      </c>
      <c r="K388" s="2" t="s">
        <v>33</v>
      </c>
      <c r="L388" s="25" t="s">
        <v>11</v>
      </c>
      <c r="M388" s="25" t="s">
        <v>12</v>
      </c>
      <c r="N388" s="24" t="s">
        <v>13</v>
      </c>
      <c r="O388" s="22" t="s">
        <v>7</v>
      </c>
      <c r="P388" s="22" t="s">
        <v>8</v>
      </c>
    </row>
    <row r="389" spans="1:16" ht="15" customHeight="1">
      <c r="A389" s="126">
        <v>1</v>
      </c>
      <c r="B389" s="138" t="s">
        <v>97</v>
      </c>
      <c r="C389" s="138" t="s">
        <v>98</v>
      </c>
      <c r="D389" s="136">
        <v>2004</v>
      </c>
      <c r="E389" s="141">
        <v>30</v>
      </c>
      <c r="F389" s="119">
        <v>30</v>
      </c>
      <c r="G389" s="119">
        <v>30</v>
      </c>
      <c r="H389" s="119">
        <v>23</v>
      </c>
      <c r="I389" s="119"/>
      <c r="J389" s="141">
        <v>27</v>
      </c>
      <c r="K389" s="120"/>
      <c r="L389" s="119">
        <f t="shared" ref="L389:L417" si="385">COUNTIF(E389:K389,"&gt;=1")</f>
        <v>5</v>
      </c>
      <c r="M389" s="119">
        <f t="shared" ref="M389:M417" si="386">IF(L389&gt;=5,MIN(E389:K389),"0")+IF(L389&gt;=6,SMALL(E389:K389,2),"0")+IF(L389&gt;=7,SMALL(E389:K389,3),"0")</f>
        <v>23</v>
      </c>
      <c r="N389" s="119">
        <f t="shared" ref="N389:N417" si="387">SUM(E389:K389)-M389</f>
        <v>117</v>
      </c>
      <c r="O389" s="121"/>
      <c r="P389" s="121">
        <f t="shared" ref="P389:P417" si="388">N389+O389</f>
        <v>117</v>
      </c>
    </row>
    <row r="390" spans="1:16" ht="15" customHeight="1">
      <c r="A390" s="126">
        <v>2</v>
      </c>
      <c r="B390" s="138" t="s">
        <v>171</v>
      </c>
      <c r="C390" s="138" t="s">
        <v>98</v>
      </c>
      <c r="D390" s="136">
        <v>2004</v>
      </c>
      <c r="E390" s="119"/>
      <c r="F390" s="119">
        <v>27</v>
      </c>
      <c r="G390" s="119"/>
      <c r="H390" s="119"/>
      <c r="I390" s="119">
        <v>30</v>
      </c>
      <c r="J390" s="141">
        <v>30</v>
      </c>
      <c r="K390" s="120"/>
      <c r="L390" s="119">
        <f>COUNTIF(E390:K390,"&gt;=1")</f>
        <v>3</v>
      </c>
      <c r="M390" s="119">
        <f>IF(L390&gt;=5,MIN(E390:K390),"0")+IF(L390&gt;=6,SMALL(E390:K390,2),"0")+IF(L390&gt;=7,SMALL(E390:K390,3),"0")</f>
        <v>0</v>
      </c>
      <c r="N390" s="119">
        <f>SUM(E390:K390)-M390</f>
        <v>87</v>
      </c>
      <c r="O390" s="121"/>
      <c r="P390" s="121">
        <f>N390+O390</f>
        <v>87</v>
      </c>
    </row>
    <row r="391" spans="1:16">
      <c r="A391" s="126">
        <v>3</v>
      </c>
      <c r="B391" s="138" t="s">
        <v>218</v>
      </c>
      <c r="C391" s="138" t="s">
        <v>85</v>
      </c>
      <c r="D391" s="130">
        <v>2005</v>
      </c>
      <c r="E391" s="119"/>
      <c r="F391" s="119"/>
      <c r="G391" s="119">
        <v>23</v>
      </c>
      <c r="H391" s="119">
        <v>13</v>
      </c>
      <c r="I391" s="119"/>
      <c r="J391" s="141">
        <v>21</v>
      </c>
      <c r="K391" s="120"/>
      <c r="L391" s="119">
        <f>COUNTIF(E391:K391,"&gt;=1")</f>
        <v>3</v>
      </c>
      <c r="M391" s="119">
        <f>IF(L391&gt;=5,MIN(E391:K391),"0")+IF(L391&gt;=6,SMALL(E391:K391,2),"0")+IF(L391&gt;=7,SMALL(E391:K391,3),"0")</f>
        <v>0</v>
      </c>
      <c r="N391" s="119">
        <f>SUM(E391:K391)-M391</f>
        <v>57</v>
      </c>
      <c r="O391" s="121"/>
      <c r="P391" s="121">
        <f>N391+O391</f>
        <v>57</v>
      </c>
    </row>
    <row r="392" spans="1:16">
      <c r="A392" s="36"/>
      <c r="B392" s="4" t="s">
        <v>319</v>
      </c>
      <c r="C392" s="4" t="s">
        <v>49</v>
      </c>
      <c r="D392" s="36">
        <v>2004</v>
      </c>
      <c r="E392" s="12"/>
      <c r="F392" s="12"/>
      <c r="G392" s="12"/>
      <c r="H392" s="12">
        <v>25</v>
      </c>
      <c r="I392" s="12"/>
      <c r="J392" s="96"/>
      <c r="K392" s="54">
        <v>27</v>
      </c>
      <c r="L392" s="12">
        <f t="shared" ref="L392" si="389">COUNTIF(E392:K392,"&gt;=1")</f>
        <v>2</v>
      </c>
      <c r="M392" s="12">
        <f t="shared" ref="M392" si="390">IF(L392&gt;=5,MIN(E392:K392),"0")+IF(L392&gt;=6,SMALL(E392:K392,2),"0")+IF(L392&gt;=7,SMALL(E392:K392,3),"0")</f>
        <v>0</v>
      </c>
      <c r="N392" s="12">
        <f t="shared" ref="N392" si="391">SUM(E392:K392)-M392</f>
        <v>52</v>
      </c>
      <c r="O392" s="2"/>
      <c r="P392" s="2">
        <f t="shared" ref="P392" si="392">N392+O392</f>
        <v>52</v>
      </c>
    </row>
    <row r="393" spans="1:16" ht="15" customHeight="1">
      <c r="A393" s="36"/>
      <c r="B393" s="73" t="s">
        <v>216</v>
      </c>
      <c r="C393" s="73" t="s">
        <v>36</v>
      </c>
      <c r="D393" s="99">
        <v>2004</v>
      </c>
      <c r="E393" s="12"/>
      <c r="F393" s="12"/>
      <c r="G393" s="12">
        <v>27</v>
      </c>
      <c r="H393" s="12">
        <v>21</v>
      </c>
      <c r="I393" s="12"/>
      <c r="J393" s="96"/>
      <c r="K393" s="54"/>
      <c r="L393" s="12">
        <f t="shared" ref="L393" si="393">COUNTIF(E393:K393,"&gt;=1")</f>
        <v>2</v>
      </c>
      <c r="M393" s="12">
        <f t="shared" ref="M393" si="394">IF(L393&gt;=5,MIN(E393:K393),"0")+IF(L393&gt;=6,SMALL(E393:K393,2),"0")+IF(L393&gt;=7,SMALL(E393:K393,3),"0")</f>
        <v>0</v>
      </c>
      <c r="N393" s="12">
        <f t="shared" ref="N393" si="395">SUM(E393:K393)-M393</f>
        <v>48</v>
      </c>
      <c r="O393" s="2"/>
      <c r="P393" s="2">
        <f t="shared" ref="P393" si="396">N393+O393</f>
        <v>48</v>
      </c>
    </row>
    <row r="394" spans="1:16">
      <c r="A394" s="36"/>
      <c r="B394" s="46" t="s">
        <v>323</v>
      </c>
      <c r="C394" s="46" t="s">
        <v>49</v>
      </c>
      <c r="D394" s="44">
        <v>2004</v>
      </c>
      <c r="E394" s="12"/>
      <c r="F394" s="12"/>
      <c r="G394" s="12"/>
      <c r="H394" s="12">
        <v>18</v>
      </c>
      <c r="I394" s="12"/>
      <c r="J394" s="96"/>
      <c r="K394" s="54">
        <v>30</v>
      </c>
      <c r="L394" s="12">
        <f t="shared" ref="L394:L402" si="397">COUNTIF(E394:K394,"&gt;=1")</f>
        <v>2</v>
      </c>
      <c r="M394" s="12">
        <f t="shared" ref="M394:M402" si="398">IF(L394&gt;=5,MIN(E394:K394),"0")+IF(L394&gt;=6,SMALL(E394:K394,2),"0")+IF(L394&gt;=7,SMALL(E394:K394,3),"0")</f>
        <v>0</v>
      </c>
      <c r="N394" s="12">
        <f t="shared" ref="N394:N402" si="399">SUM(E394:K394)-M394</f>
        <v>48</v>
      </c>
      <c r="O394" s="2"/>
      <c r="P394" s="2">
        <f t="shared" ref="P394:P402" si="400">N394+O394</f>
        <v>48</v>
      </c>
    </row>
    <row r="395" spans="1:16">
      <c r="A395" s="36"/>
      <c r="B395" s="46" t="s">
        <v>320</v>
      </c>
      <c r="C395" s="46" t="s">
        <v>321</v>
      </c>
      <c r="D395" s="44">
        <v>2004</v>
      </c>
      <c r="E395" s="12"/>
      <c r="F395" s="12"/>
      <c r="G395" s="12"/>
      <c r="H395" s="12">
        <v>20</v>
      </c>
      <c r="I395" s="12"/>
      <c r="J395" s="96"/>
      <c r="K395" s="109">
        <v>25</v>
      </c>
      <c r="L395" s="12">
        <f t="shared" si="397"/>
        <v>2</v>
      </c>
      <c r="M395" s="12">
        <f t="shared" si="398"/>
        <v>0</v>
      </c>
      <c r="N395" s="12">
        <f t="shared" si="399"/>
        <v>45</v>
      </c>
      <c r="O395" s="2"/>
      <c r="P395" s="2">
        <f t="shared" si="400"/>
        <v>45</v>
      </c>
    </row>
    <row r="396" spans="1:16">
      <c r="A396" s="36"/>
      <c r="B396" s="71" t="s">
        <v>322</v>
      </c>
      <c r="C396" s="73" t="s">
        <v>36</v>
      </c>
      <c r="D396" s="99">
        <v>2004</v>
      </c>
      <c r="E396" s="12"/>
      <c r="F396" s="12"/>
      <c r="G396" s="12"/>
      <c r="H396" s="12">
        <v>19</v>
      </c>
      <c r="I396" s="12"/>
      <c r="J396" s="96">
        <v>25</v>
      </c>
      <c r="K396" s="54"/>
      <c r="L396" s="12">
        <f t="shared" si="397"/>
        <v>2</v>
      </c>
      <c r="M396" s="12">
        <f t="shared" si="398"/>
        <v>0</v>
      </c>
      <c r="N396" s="12">
        <f t="shared" si="399"/>
        <v>44</v>
      </c>
      <c r="O396" s="2"/>
      <c r="P396" s="2">
        <f t="shared" si="400"/>
        <v>44</v>
      </c>
    </row>
    <row r="397" spans="1:16" ht="15" customHeight="1">
      <c r="A397" s="36"/>
      <c r="B397" s="4" t="s">
        <v>172</v>
      </c>
      <c r="C397" s="48" t="s">
        <v>117</v>
      </c>
      <c r="D397" s="36">
        <v>2005</v>
      </c>
      <c r="E397" s="12"/>
      <c r="F397" s="12">
        <v>25</v>
      </c>
      <c r="G397" s="12"/>
      <c r="H397" s="12">
        <v>15</v>
      </c>
      <c r="I397" s="12"/>
      <c r="J397" s="96"/>
      <c r="K397" s="54"/>
      <c r="L397" s="12">
        <f t="shared" si="397"/>
        <v>2</v>
      </c>
      <c r="M397" s="12">
        <f t="shared" si="398"/>
        <v>0</v>
      </c>
      <c r="N397" s="12">
        <f t="shared" si="399"/>
        <v>40</v>
      </c>
      <c r="O397" s="2"/>
      <c r="P397" s="2">
        <f t="shared" si="400"/>
        <v>40</v>
      </c>
    </row>
    <row r="398" spans="1:16">
      <c r="A398" s="36"/>
      <c r="B398" s="71" t="s">
        <v>317</v>
      </c>
      <c r="C398" s="48" t="s">
        <v>117</v>
      </c>
      <c r="D398" s="36">
        <v>2004</v>
      </c>
      <c r="E398" s="12"/>
      <c r="F398" s="12"/>
      <c r="G398" s="12"/>
      <c r="H398" s="12">
        <v>30</v>
      </c>
      <c r="I398" s="12"/>
      <c r="J398" s="96"/>
      <c r="K398" s="54"/>
      <c r="L398" s="12">
        <f t="shared" si="397"/>
        <v>1</v>
      </c>
      <c r="M398" s="12">
        <f t="shared" si="398"/>
        <v>0</v>
      </c>
      <c r="N398" s="12">
        <f t="shared" si="399"/>
        <v>30</v>
      </c>
      <c r="O398" s="2"/>
      <c r="P398" s="2">
        <f t="shared" si="400"/>
        <v>30</v>
      </c>
    </row>
    <row r="399" spans="1:16">
      <c r="A399" s="36"/>
      <c r="B399" s="71" t="s">
        <v>318</v>
      </c>
      <c r="C399" s="46" t="s">
        <v>229</v>
      </c>
      <c r="D399" s="36">
        <v>2005</v>
      </c>
      <c r="E399" s="12"/>
      <c r="F399" s="12"/>
      <c r="G399" s="12"/>
      <c r="H399" s="12">
        <v>27</v>
      </c>
      <c r="I399" s="12"/>
      <c r="J399" s="96"/>
      <c r="K399" s="54"/>
      <c r="L399" s="12">
        <f t="shared" si="397"/>
        <v>1</v>
      </c>
      <c r="M399" s="12">
        <f t="shared" si="398"/>
        <v>0</v>
      </c>
      <c r="N399" s="12">
        <f t="shared" si="399"/>
        <v>27</v>
      </c>
      <c r="O399" s="2"/>
      <c r="P399" s="2">
        <f t="shared" si="400"/>
        <v>27</v>
      </c>
    </row>
    <row r="400" spans="1:16">
      <c r="A400" s="36"/>
      <c r="B400" s="46" t="s">
        <v>367</v>
      </c>
      <c r="C400" s="46" t="s">
        <v>262</v>
      </c>
      <c r="D400" s="44">
        <v>2005</v>
      </c>
      <c r="E400" s="12"/>
      <c r="F400" s="12"/>
      <c r="G400" s="12"/>
      <c r="H400" s="12"/>
      <c r="I400" s="12">
        <v>27</v>
      </c>
      <c r="J400" s="96"/>
      <c r="K400" s="54"/>
      <c r="L400" s="12">
        <f t="shared" si="397"/>
        <v>1</v>
      </c>
      <c r="M400" s="12">
        <f t="shared" si="398"/>
        <v>0</v>
      </c>
      <c r="N400" s="12">
        <f t="shared" si="399"/>
        <v>27</v>
      </c>
      <c r="O400" s="2"/>
      <c r="P400" s="2">
        <f t="shared" si="400"/>
        <v>27</v>
      </c>
    </row>
    <row r="401" spans="1:16">
      <c r="A401" s="36"/>
      <c r="B401" s="4" t="s">
        <v>217</v>
      </c>
      <c r="C401" s="4" t="s">
        <v>210</v>
      </c>
      <c r="D401" s="36">
        <v>2004</v>
      </c>
      <c r="E401" s="12"/>
      <c r="F401" s="12"/>
      <c r="G401" s="12">
        <v>25</v>
      </c>
      <c r="H401" s="12"/>
      <c r="I401" s="12"/>
      <c r="J401" s="96"/>
      <c r="K401" s="54"/>
      <c r="L401" s="12">
        <f t="shared" si="397"/>
        <v>1</v>
      </c>
      <c r="M401" s="12">
        <f t="shared" si="398"/>
        <v>0</v>
      </c>
      <c r="N401" s="12">
        <f t="shared" si="399"/>
        <v>25</v>
      </c>
      <c r="O401" s="2"/>
      <c r="P401" s="2">
        <f t="shared" si="400"/>
        <v>25</v>
      </c>
    </row>
    <row r="402" spans="1:16">
      <c r="A402" s="36"/>
      <c r="B402" s="46" t="s">
        <v>368</v>
      </c>
      <c r="C402" s="46" t="s">
        <v>262</v>
      </c>
      <c r="D402" s="44">
        <v>2005</v>
      </c>
      <c r="E402" s="12"/>
      <c r="F402" s="12"/>
      <c r="G402" s="12"/>
      <c r="H402" s="12"/>
      <c r="I402" s="12">
        <v>25</v>
      </c>
      <c r="J402" s="96"/>
      <c r="K402" s="54"/>
      <c r="L402" s="12">
        <f t="shared" si="397"/>
        <v>1</v>
      </c>
      <c r="M402" s="12">
        <f t="shared" si="398"/>
        <v>0</v>
      </c>
      <c r="N402" s="12">
        <f t="shared" si="399"/>
        <v>25</v>
      </c>
      <c r="O402" s="2"/>
      <c r="P402" s="2">
        <f t="shared" si="400"/>
        <v>25</v>
      </c>
    </row>
    <row r="403" spans="1:16">
      <c r="A403" s="36"/>
      <c r="B403" s="4" t="s">
        <v>369</v>
      </c>
      <c r="C403" s="46" t="s">
        <v>262</v>
      </c>
      <c r="D403" s="44">
        <v>2005</v>
      </c>
      <c r="E403" s="12"/>
      <c r="F403" s="12"/>
      <c r="G403" s="12"/>
      <c r="H403" s="12"/>
      <c r="I403" s="12">
        <v>23</v>
      </c>
      <c r="J403" s="96"/>
      <c r="K403" s="54"/>
      <c r="L403" s="12">
        <f t="shared" ref="L403" si="401">COUNTIF(E403:K403,"&gt;=1")</f>
        <v>1</v>
      </c>
      <c r="M403" s="12">
        <f t="shared" ref="M403" si="402">IF(L403&gt;=5,MIN(E403:K403),"0")+IF(L403&gt;=6,SMALL(E403:K403,2),"0")+IF(L403&gt;=7,SMALL(E403:K403,3),"0")</f>
        <v>0</v>
      </c>
      <c r="N403" s="12">
        <f t="shared" ref="N403" si="403">SUM(E403:K403)-M403</f>
        <v>23</v>
      </c>
      <c r="O403" s="2"/>
      <c r="P403" s="2">
        <f t="shared" ref="P403" si="404">N403+O403</f>
        <v>23</v>
      </c>
    </row>
    <row r="404" spans="1:16">
      <c r="A404" s="36"/>
      <c r="B404" s="73" t="s">
        <v>408</v>
      </c>
      <c r="C404" s="73" t="s">
        <v>36</v>
      </c>
      <c r="D404" s="99">
        <v>2004</v>
      </c>
      <c r="E404" s="12"/>
      <c r="F404" s="12"/>
      <c r="G404" s="12"/>
      <c r="H404" s="12"/>
      <c r="I404" s="12"/>
      <c r="J404" s="96">
        <v>23</v>
      </c>
      <c r="K404" s="54"/>
      <c r="L404" s="12">
        <f>COUNTIF(E404:K404,"&gt;=1")</f>
        <v>1</v>
      </c>
      <c r="M404" s="12">
        <f>IF(L404&gt;=5,MIN(E404:K404),"0")+IF(L404&gt;=6,SMALL(E404:K404,2),"0")+IF(L404&gt;=7,SMALL(E404:K404,3),"0")</f>
        <v>0</v>
      </c>
      <c r="N404" s="12">
        <f>SUM(E404:K404)-M404</f>
        <v>23</v>
      </c>
      <c r="O404" s="2"/>
      <c r="P404" s="2">
        <f>N404+O404</f>
        <v>23</v>
      </c>
    </row>
    <row r="405" spans="1:16">
      <c r="A405" s="36"/>
      <c r="B405" s="46" t="s">
        <v>371</v>
      </c>
      <c r="C405" s="4" t="s">
        <v>370</v>
      </c>
      <c r="D405" s="98">
        <v>2004</v>
      </c>
      <c r="E405" s="12"/>
      <c r="F405" s="12"/>
      <c r="G405" s="12"/>
      <c r="H405" s="12"/>
      <c r="I405" s="12">
        <v>21</v>
      </c>
      <c r="J405" s="96"/>
      <c r="K405" s="54"/>
      <c r="L405" s="12">
        <f t="shared" ref="L405" si="405">COUNTIF(E405:K405,"&gt;=1")</f>
        <v>1</v>
      </c>
      <c r="M405" s="12">
        <f t="shared" ref="M405" si="406">IF(L405&gt;=5,MIN(E405:K405),"0")+IF(L405&gt;=6,SMALL(E405:K405,2),"0")+IF(L405&gt;=7,SMALL(E405:K405,3),"0")</f>
        <v>0</v>
      </c>
      <c r="N405" s="12">
        <f t="shared" ref="N405" si="407">SUM(E405:K405)-M405</f>
        <v>21</v>
      </c>
      <c r="O405" s="2"/>
      <c r="P405" s="2">
        <f t="shared" ref="P405" si="408">N405+O405</f>
        <v>21</v>
      </c>
    </row>
    <row r="406" spans="1:16">
      <c r="A406" s="36"/>
      <c r="B406" s="97" t="s">
        <v>409</v>
      </c>
      <c r="C406" s="97" t="s">
        <v>36</v>
      </c>
      <c r="D406" s="99">
        <v>2005</v>
      </c>
      <c r="E406" s="12"/>
      <c r="F406" s="12"/>
      <c r="G406" s="12"/>
      <c r="H406" s="12"/>
      <c r="I406" s="12"/>
      <c r="J406" s="96">
        <v>20</v>
      </c>
      <c r="K406" s="54"/>
      <c r="L406" s="12">
        <f>COUNTIF(E406:K406,"&gt;=1")</f>
        <v>1</v>
      </c>
      <c r="M406" s="12">
        <f>IF(L406&gt;=5,MIN(E406:K406),"0")+IF(L406&gt;=6,SMALL(E406:K406,2),"0")+IF(L406&gt;=7,SMALL(E406:K406,3),"0")</f>
        <v>0</v>
      </c>
      <c r="N406" s="12">
        <f>SUM(E406:K406)-M406</f>
        <v>20</v>
      </c>
      <c r="O406" s="2"/>
      <c r="P406" s="2">
        <f>N406+O406</f>
        <v>20</v>
      </c>
    </row>
    <row r="407" spans="1:16">
      <c r="A407" s="36"/>
      <c r="B407" s="73" t="s">
        <v>410</v>
      </c>
      <c r="C407" s="97" t="s">
        <v>36</v>
      </c>
      <c r="D407" s="99">
        <v>2005</v>
      </c>
      <c r="E407" s="12"/>
      <c r="F407" s="12"/>
      <c r="G407" s="12"/>
      <c r="H407" s="12"/>
      <c r="I407" s="12"/>
      <c r="J407" s="96">
        <v>19</v>
      </c>
      <c r="K407" s="54"/>
      <c r="L407" s="12">
        <f t="shared" ref="L407" si="409">COUNTIF(E407:K407,"&gt;=1")</f>
        <v>1</v>
      </c>
      <c r="M407" s="12">
        <f t="shared" ref="M407" si="410">IF(L407&gt;=5,MIN(E407:K407),"0")+IF(L407&gt;=6,SMALL(E407:K407,2),"0")+IF(L407&gt;=7,SMALL(E407:K407,3),"0")</f>
        <v>0</v>
      </c>
      <c r="N407" s="12">
        <f t="shared" ref="N407" si="411">SUM(E407:K407)-M407</f>
        <v>19</v>
      </c>
      <c r="O407" s="2"/>
      <c r="P407" s="2">
        <f t="shared" ref="P407" si="412">N407+O407</f>
        <v>19</v>
      </c>
    </row>
    <row r="408" spans="1:16">
      <c r="A408" s="36"/>
      <c r="B408" s="71" t="s">
        <v>324</v>
      </c>
      <c r="C408" s="48" t="s">
        <v>117</v>
      </c>
      <c r="D408" s="36">
        <v>2005</v>
      </c>
      <c r="E408" s="12"/>
      <c r="F408" s="12"/>
      <c r="G408" s="12"/>
      <c r="H408" s="12">
        <v>17</v>
      </c>
      <c r="I408" s="12"/>
      <c r="J408" s="96"/>
      <c r="K408" s="54"/>
      <c r="L408" s="12">
        <f t="shared" ref="L408:L414" si="413">COUNTIF(E408:K408,"&gt;=1")</f>
        <v>1</v>
      </c>
      <c r="M408" s="12">
        <f t="shared" ref="M408:M414" si="414">IF(L408&gt;=5,MIN(E408:K408),"0")+IF(L408&gt;=6,SMALL(E408:K408,2),"0")+IF(L408&gt;=7,SMALL(E408:K408,3),"0")</f>
        <v>0</v>
      </c>
      <c r="N408" s="12">
        <f t="shared" ref="N408:N414" si="415">SUM(E408:K408)-M408</f>
        <v>17</v>
      </c>
      <c r="O408" s="2"/>
      <c r="P408" s="2">
        <f t="shared" ref="P408:P414" si="416">N408+O408</f>
        <v>17</v>
      </c>
    </row>
    <row r="409" spans="1:16">
      <c r="A409" s="36"/>
      <c r="B409" s="71" t="s">
        <v>325</v>
      </c>
      <c r="C409" s="46" t="s">
        <v>233</v>
      </c>
      <c r="D409" s="44">
        <v>2004</v>
      </c>
      <c r="E409" s="12"/>
      <c r="F409" s="12"/>
      <c r="G409" s="12"/>
      <c r="H409" s="12">
        <v>16</v>
      </c>
      <c r="I409" s="12"/>
      <c r="J409" s="96"/>
      <c r="K409" s="54"/>
      <c r="L409" s="12">
        <f t="shared" si="413"/>
        <v>1</v>
      </c>
      <c r="M409" s="12">
        <f t="shared" si="414"/>
        <v>0</v>
      </c>
      <c r="N409" s="12">
        <f t="shared" si="415"/>
        <v>16</v>
      </c>
      <c r="O409" s="2"/>
      <c r="P409" s="2">
        <f t="shared" si="416"/>
        <v>16</v>
      </c>
    </row>
    <row r="410" spans="1:16">
      <c r="A410" s="36"/>
      <c r="B410" s="46" t="s">
        <v>326</v>
      </c>
      <c r="C410" s="46" t="s">
        <v>36</v>
      </c>
      <c r="D410" s="44">
        <v>2005</v>
      </c>
      <c r="E410" s="12"/>
      <c r="F410" s="12"/>
      <c r="G410" s="12"/>
      <c r="H410" s="12">
        <v>14</v>
      </c>
      <c r="I410" s="12"/>
      <c r="J410" s="96"/>
      <c r="K410" s="54"/>
      <c r="L410" s="12">
        <f t="shared" si="413"/>
        <v>1</v>
      </c>
      <c r="M410" s="12">
        <f t="shared" si="414"/>
        <v>0</v>
      </c>
      <c r="N410" s="12">
        <f t="shared" si="415"/>
        <v>14</v>
      </c>
      <c r="O410" s="2"/>
      <c r="P410" s="2">
        <f t="shared" si="416"/>
        <v>14</v>
      </c>
    </row>
    <row r="411" spans="1:16">
      <c r="A411" s="36"/>
      <c r="B411" s="71" t="s">
        <v>327</v>
      </c>
      <c r="C411" s="97" t="s">
        <v>98</v>
      </c>
      <c r="D411" s="98">
        <v>2004</v>
      </c>
      <c r="E411" s="12"/>
      <c r="F411" s="12"/>
      <c r="G411" s="12"/>
      <c r="H411" s="12">
        <v>12</v>
      </c>
      <c r="I411" s="12"/>
      <c r="J411" s="96"/>
      <c r="K411" s="54"/>
      <c r="L411" s="12">
        <f t="shared" si="413"/>
        <v>1</v>
      </c>
      <c r="M411" s="12">
        <f t="shared" si="414"/>
        <v>0</v>
      </c>
      <c r="N411" s="12">
        <f t="shared" si="415"/>
        <v>12</v>
      </c>
      <c r="O411" s="2"/>
      <c r="P411" s="2">
        <f t="shared" si="416"/>
        <v>12</v>
      </c>
    </row>
    <row r="412" spans="1:16">
      <c r="A412" s="36"/>
      <c r="B412" s="71" t="s">
        <v>328</v>
      </c>
      <c r="C412" s="46" t="s">
        <v>229</v>
      </c>
      <c r="D412" s="98">
        <v>2004</v>
      </c>
      <c r="E412" s="12"/>
      <c r="F412" s="12"/>
      <c r="G412" s="12"/>
      <c r="H412" s="12">
        <v>11</v>
      </c>
      <c r="I412" s="12"/>
      <c r="J412" s="96"/>
      <c r="K412" s="54"/>
      <c r="L412" s="12">
        <f t="shared" si="413"/>
        <v>1</v>
      </c>
      <c r="M412" s="12">
        <f t="shared" si="414"/>
        <v>0</v>
      </c>
      <c r="N412" s="12">
        <f t="shared" si="415"/>
        <v>11</v>
      </c>
      <c r="O412" s="2"/>
      <c r="P412" s="2">
        <f t="shared" si="416"/>
        <v>11</v>
      </c>
    </row>
    <row r="413" spans="1:16">
      <c r="A413" s="36"/>
      <c r="B413" s="71" t="s">
        <v>329</v>
      </c>
      <c r="C413" s="97" t="s">
        <v>85</v>
      </c>
      <c r="D413" s="36">
        <v>2005</v>
      </c>
      <c r="E413" s="12"/>
      <c r="F413" s="12"/>
      <c r="G413" s="12"/>
      <c r="H413" s="12">
        <v>10</v>
      </c>
      <c r="I413" s="12"/>
      <c r="J413" s="96"/>
      <c r="K413" s="54"/>
      <c r="L413" s="12">
        <f t="shared" si="413"/>
        <v>1</v>
      </c>
      <c r="M413" s="12">
        <f t="shared" si="414"/>
        <v>0</v>
      </c>
      <c r="N413" s="12">
        <f t="shared" si="415"/>
        <v>10</v>
      </c>
      <c r="O413" s="2"/>
      <c r="P413" s="2">
        <f t="shared" si="416"/>
        <v>10</v>
      </c>
    </row>
    <row r="414" spans="1:16">
      <c r="A414" s="36"/>
      <c r="B414" s="71" t="s">
        <v>330</v>
      </c>
      <c r="C414" s="97" t="s">
        <v>85</v>
      </c>
      <c r="D414" s="98">
        <v>2004</v>
      </c>
      <c r="E414" s="12"/>
      <c r="F414" s="12"/>
      <c r="G414" s="12"/>
      <c r="H414" s="12">
        <v>9</v>
      </c>
      <c r="I414" s="12"/>
      <c r="J414" s="96"/>
      <c r="K414" s="54"/>
      <c r="L414" s="12">
        <f t="shared" si="413"/>
        <v>1</v>
      </c>
      <c r="M414" s="12">
        <f t="shared" si="414"/>
        <v>0</v>
      </c>
      <c r="N414" s="12">
        <f t="shared" si="415"/>
        <v>9</v>
      </c>
      <c r="O414" s="2"/>
      <c r="P414" s="2">
        <f t="shared" si="416"/>
        <v>9</v>
      </c>
    </row>
    <row r="415" spans="1:16">
      <c r="A415" s="36"/>
      <c r="B415" s="4"/>
      <c r="C415" s="4"/>
      <c r="D415" s="36"/>
      <c r="E415" s="12"/>
      <c r="F415" s="12"/>
      <c r="G415" s="12"/>
      <c r="H415" s="12"/>
      <c r="I415" s="12"/>
      <c r="J415" s="12"/>
      <c r="K415" s="12"/>
      <c r="L415" s="12">
        <f t="shared" ref="L415" si="417">COUNTIF(E415:K415,"&gt;=1")</f>
        <v>0</v>
      </c>
      <c r="M415" s="12">
        <f t="shared" ref="M415" si="418">IF(L415&gt;=5,MIN(E415:K415),"0")+IF(L415&gt;=6,SMALL(E415:K415,2),"0")+IF(L415&gt;=7,SMALL(E415:K415,3),"0")</f>
        <v>0</v>
      </c>
      <c r="N415" s="12">
        <f t="shared" ref="N415" si="419">SUM(E415:K415)-M415</f>
        <v>0</v>
      </c>
      <c r="O415" s="2"/>
      <c r="P415" s="2">
        <f t="shared" ref="P415" si="420">N415+O415</f>
        <v>0</v>
      </c>
    </row>
    <row r="416" spans="1:16">
      <c r="A416" s="36"/>
      <c r="B416" s="4"/>
      <c r="C416" s="4"/>
      <c r="D416" s="36"/>
      <c r="E416" s="12"/>
      <c r="F416" s="12"/>
      <c r="G416" s="12"/>
      <c r="H416" s="12"/>
      <c r="I416" s="12"/>
      <c r="J416" s="12"/>
      <c r="K416" s="12"/>
      <c r="L416" s="12">
        <f t="shared" ref="L416" si="421">COUNTIF(E416:K416,"&gt;=1")</f>
        <v>0</v>
      </c>
      <c r="M416" s="12">
        <f t="shared" ref="M416" si="422">IF(L416&gt;=5,MIN(E416:K416),"0")+IF(L416&gt;=6,SMALL(E416:K416,2),"0")+IF(L416&gt;=7,SMALL(E416:K416,3),"0")</f>
        <v>0</v>
      </c>
      <c r="N416" s="12">
        <f t="shared" ref="N416" si="423">SUM(E416:K416)-M416</f>
        <v>0</v>
      </c>
      <c r="O416" s="2"/>
      <c r="P416" s="2">
        <f t="shared" ref="P416" si="424">N416+O416</f>
        <v>0</v>
      </c>
    </row>
    <row r="417" spans="1:16">
      <c r="A417" s="36"/>
      <c r="B417" s="4"/>
      <c r="C417" s="4"/>
      <c r="D417" s="36"/>
      <c r="E417" s="12"/>
      <c r="F417" s="12"/>
      <c r="G417" s="12"/>
      <c r="H417" s="12"/>
      <c r="I417" s="12"/>
      <c r="J417" s="12"/>
      <c r="K417" s="12"/>
      <c r="L417" s="12">
        <f t="shared" si="385"/>
        <v>0</v>
      </c>
      <c r="M417" s="12">
        <f t="shared" si="386"/>
        <v>0</v>
      </c>
      <c r="N417" s="12">
        <f t="shared" si="387"/>
        <v>0</v>
      </c>
      <c r="O417" s="2"/>
      <c r="P417" s="2">
        <f t="shared" si="388"/>
        <v>0</v>
      </c>
    </row>
    <row r="418" spans="1:16">
      <c r="A418" s="10"/>
      <c r="B418" s="11"/>
      <c r="C418" s="11"/>
      <c r="D418" s="38"/>
      <c r="E418" s="14"/>
      <c r="F418" s="5"/>
      <c r="G418" s="14"/>
      <c r="H418" s="5"/>
      <c r="I418" s="5"/>
      <c r="J418" s="5"/>
      <c r="K418" s="5"/>
      <c r="L418" s="5"/>
      <c r="M418" s="5"/>
      <c r="N418" s="5"/>
      <c r="O418" s="5"/>
      <c r="P418" s="5"/>
    </row>
    <row r="419" spans="1:16">
      <c r="A419" s="10"/>
      <c r="B419" s="11"/>
      <c r="C419" s="11"/>
      <c r="D419" s="38"/>
      <c r="E419" s="14"/>
      <c r="F419" s="5"/>
      <c r="G419" s="14"/>
      <c r="H419" s="5"/>
      <c r="I419" s="5"/>
      <c r="J419" s="5"/>
      <c r="K419" s="5"/>
      <c r="L419" s="5"/>
      <c r="M419" s="5"/>
      <c r="N419" s="5"/>
      <c r="O419" s="5"/>
      <c r="P419" s="5"/>
    </row>
  </sheetData>
  <sortState ref="B42:P49">
    <sortCondition descending="1" ref="P497:P504"/>
  </sortState>
  <mergeCells count="12">
    <mergeCell ref="C2:J9"/>
    <mergeCell ref="A387:D387"/>
    <mergeCell ref="A369:D369"/>
    <mergeCell ref="A327:D327"/>
    <mergeCell ref="A277:D277"/>
    <mergeCell ref="A230:D230"/>
    <mergeCell ref="A10:P10"/>
    <mergeCell ref="A12:D12"/>
    <mergeCell ref="A54:D54"/>
    <mergeCell ref="A187:D187"/>
    <mergeCell ref="A146:D146"/>
    <mergeCell ref="A101:D101"/>
  </mergeCells>
  <printOptions horizontalCentered="1"/>
  <pageMargins left="0.19685039370078741" right="0.19685039370078741" top="0.27559055118110237" bottom="0.27559055118110237" header="0.31496062992125984" footer="0.31496062992125984"/>
  <pageSetup paperSize="9" scale="95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18"/>
  <sheetViews>
    <sheetView zoomScale="90" zoomScaleNormal="90" workbookViewId="0">
      <selection activeCell="C2" sqref="C2:K9"/>
    </sheetView>
  </sheetViews>
  <sheetFormatPr defaultRowHeight="14.25"/>
  <cols>
    <col min="1" max="1" width="4.625" customWidth="1"/>
    <col min="2" max="2" width="32.625" customWidth="1"/>
    <col min="3" max="3" width="6.625" customWidth="1"/>
    <col min="4" max="4" width="7.375" customWidth="1"/>
    <col min="5" max="5" width="6.625" customWidth="1"/>
    <col min="6" max="6" width="7.375" customWidth="1"/>
    <col min="7" max="7" width="6.625" customWidth="1"/>
    <col min="8" max="8" width="7.375" customWidth="1"/>
    <col min="9" max="9" width="6.625" customWidth="1"/>
    <col min="10" max="10" width="7.375" customWidth="1"/>
    <col min="11" max="11" width="6.625" customWidth="1"/>
    <col min="12" max="12" width="7.375" customWidth="1"/>
    <col min="13" max="13" width="6.625" customWidth="1"/>
    <col min="14" max="14" width="7.375" customWidth="1"/>
    <col min="15" max="15" width="6.625" customWidth="1"/>
    <col min="16" max="17" width="7.375" customWidth="1"/>
  </cols>
  <sheetData>
    <row r="1" spans="1:18" s="1" customFormat="1" ht="14.25" customHeight="1">
      <c r="G1" s="18"/>
    </row>
    <row r="2" spans="1:18" s="1" customFormat="1" ht="14.25" customHeight="1">
      <c r="C2" s="111" t="s">
        <v>412</v>
      </c>
      <c r="D2" s="111"/>
      <c r="E2" s="111"/>
      <c r="F2" s="111"/>
      <c r="G2" s="111"/>
      <c r="H2" s="111"/>
      <c r="I2" s="111"/>
      <c r="J2" s="111"/>
      <c r="K2" s="111"/>
      <c r="L2" s="26"/>
      <c r="M2" s="26"/>
      <c r="N2" s="26"/>
      <c r="O2" s="26"/>
      <c r="P2" s="26"/>
      <c r="Q2" s="26"/>
      <c r="R2" s="26"/>
    </row>
    <row r="3" spans="1:18" s="1" customFormat="1" ht="14.25" customHeight="1">
      <c r="C3" s="111"/>
      <c r="D3" s="111"/>
      <c r="E3" s="111"/>
      <c r="F3" s="111"/>
      <c r="G3" s="111"/>
      <c r="H3" s="111"/>
      <c r="I3" s="111"/>
      <c r="J3" s="111"/>
      <c r="K3" s="111"/>
      <c r="L3" s="26"/>
      <c r="M3" s="26"/>
      <c r="N3" s="26"/>
      <c r="O3" s="26"/>
      <c r="P3" s="26"/>
      <c r="Q3" s="26"/>
      <c r="R3" s="26"/>
    </row>
    <row r="4" spans="1:18" s="1" customFormat="1" ht="14.25" customHeight="1">
      <c r="C4" s="111"/>
      <c r="D4" s="111"/>
      <c r="E4" s="111"/>
      <c r="F4" s="111"/>
      <c r="G4" s="111"/>
      <c r="H4" s="111"/>
      <c r="I4" s="111"/>
      <c r="J4" s="111"/>
      <c r="K4" s="111"/>
      <c r="L4" s="26"/>
      <c r="M4" s="26"/>
      <c r="N4" s="26"/>
      <c r="O4" s="26"/>
      <c r="P4" s="26"/>
      <c r="Q4" s="26"/>
      <c r="R4" s="26"/>
    </row>
    <row r="5" spans="1:18" s="1" customFormat="1" ht="14.25" customHeight="1">
      <c r="C5" s="111"/>
      <c r="D5" s="111"/>
      <c r="E5" s="111"/>
      <c r="F5" s="111"/>
      <c r="G5" s="111"/>
      <c r="H5" s="111"/>
      <c r="I5" s="111"/>
      <c r="J5" s="111"/>
      <c r="K5" s="111"/>
      <c r="L5" s="26"/>
      <c r="M5" s="26"/>
      <c r="N5" s="26"/>
      <c r="O5" s="26"/>
      <c r="P5" s="26"/>
      <c r="Q5" s="26"/>
      <c r="R5" s="26"/>
    </row>
    <row r="6" spans="1:18" s="1" customFormat="1" ht="14.25" customHeight="1">
      <c r="C6" s="111"/>
      <c r="D6" s="111"/>
      <c r="E6" s="111"/>
      <c r="F6" s="111"/>
      <c r="G6" s="111"/>
      <c r="H6" s="111"/>
      <c r="I6" s="111"/>
      <c r="J6" s="111"/>
      <c r="K6" s="111"/>
      <c r="L6" s="26"/>
      <c r="M6" s="26"/>
      <c r="N6" s="26"/>
      <c r="O6" s="26"/>
      <c r="P6" s="26"/>
      <c r="Q6" s="26"/>
      <c r="R6" s="26"/>
    </row>
    <row r="7" spans="1:18" s="1" customFormat="1" ht="14.25" customHeight="1">
      <c r="C7" s="111"/>
      <c r="D7" s="111"/>
      <c r="E7" s="111"/>
      <c r="F7" s="111"/>
      <c r="G7" s="111"/>
      <c r="H7" s="111"/>
      <c r="I7" s="111"/>
      <c r="J7" s="111"/>
      <c r="K7" s="111"/>
      <c r="L7" s="26"/>
      <c r="M7" s="26"/>
      <c r="N7" s="26"/>
      <c r="O7" s="26"/>
      <c r="P7" s="26"/>
      <c r="Q7" s="26"/>
      <c r="R7" s="26"/>
    </row>
    <row r="8" spans="1:18" s="1" customFormat="1" ht="14.25" customHeight="1">
      <c r="C8" s="111"/>
      <c r="D8" s="111"/>
      <c r="E8" s="111"/>
      <c r="F8" s="111"/>
      <c r="G8" s="111"/>
      <c r="H8" s="111"/>
      <c r="I8" s="111"/>
      <c r="J8" s="111"/>
      <c r="K8" s="111"/>
      <c r="L8" s="26"/>
      <c r="M8" s="26"/>
      <c r="N8" s="26"/>
      <c r="O8" s="26"/>
      <c r="P8" s="26"/>
      <c r="Q8" s="26"/>
      <c r="R8" s="26"/>
    </row>
    <row r="9" spans="1:18" s="1" customFormat="1" ht="14.25" customHeight="1">
      <c r="C9" s="111"/>
      <c r="D9" s="111"/>
      <c r="E9" s="111"/>
      <c r="F9" s="111"/>
      <c r="G9" s="111"/>
      <c r="H9" s="111"/>
      <c r="I9" s="111"/>
      <c r="J9" s="111"/>
      <c r="K9" s="111"/>
      <c r="L9" s="8"/>
      <c r="M9" s="8"/>
      <c r="N9" s="8"/>
      <c r="O9" s="8"/>
      <c r="P9" s="8"/>
      <c r="Q9" s="8"/>
    </row>
    <row r="10" spans="1:18" s="1" customFormat="1" ht="15.75" customHeight="1">
      <c r="A10" s="113" t="s">
        <v>20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6"/>
      <c r="R10" s="16"/>
    </row>
    <row r="11" spans="1:18" s="1" customFormat="1" ht="15">
      <c r="C11" s="23"/>
      <c r="D11" s="23"/>
      <c r="E11" s="23"/>
      <c r="F11" s="23"/>
      <c r="G11" s="17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8" s="1" customFormat="1" ht="18.75" customHeight="1">
      <c r="A12" s="112" t="s">
        <v>22</v>
      </c>
      <c r="B12" s="112"/>
      <c r="C12" s="28"/>
      <c r="D12" s="28"/>
      <c r="F12" s="18"/>
    </row>
    <row r="13" spans="1:18" ht="15">
      <c r="A13" s="2" t="s">
        <v>1</v>
      </c>
      <c r="B13" s="2" t="s">
        <v>0</v>
      </c>
      <c r="C13" s="114" t="s">
        <v>3</v>
      </c>
      <c r="D13" s="114"/>
      <c r="E13" s="114" t="s">
        <v>4</v>
      </c>
      <c r="F13" s="114"/>
      <c r="G13" s="114" t="s">
        <v>5</v>
      </c>
      <c r="H13" s="114"/>
      <c r="I13" s="114" t="s">
        <v>6</v>
      </c>
      <c r="J13" s="114"/>
      <c r="K13" s="114" t="s">
        <v>10</v>
      </c>
      <c r="L13" s="114"/>
      <c r="M13" s="114" t="s">
        <v>32</v>
      </c>
      <c r="N13" s="114"/>
      <c r="O13" s="114" t="s">
        <v>33</v>
      </c>
      <c r="P13" s="114"/>
    </row>
    <row r="14" spans="1:18" ht="60">
      <c r="A14" s="2"/>
      <c r="B14" s="2"/>
      <c r="C14" s="22" t="s">
        <v>14</v>
      </c>
      <c r="D14" s="32" t="s">
        <v>15</v>
      </c>
      <c r="E14" s="22" t="s">
        <v>14</v>
      </c>
      <c r="F14" s="32" t="s">
        <v>15</v>
      </c>
      <c r="G14" s="22" t="s">
        <v>14</v>
      </c>
      <c r="H14" s="32" t="s">
        <v>15</v>
      </c>
      <c r="I14" s="22" t="s">
        <v>14</v>
      </c>
      <c r="J14" s="32" t="s">
        <v>15</v>
      </c>
      <c r="K14" s="22" t="s">
        <v>14</v>
      </c>
      <c r="L14" s="32" t="s">
        <v>15</v>
      </c>
      <c r="M14" s="22" t="s">
        <v>14</v>
      </c>
      <c r="N14" s="32" t="s">
        <v>15</v>
      </c>
      <c r="O14" s="22" t="s">
        <v>14</v>
      </c>
      <c r="P14" s="32" t="s">
        <v>15</v>
      </c>
    </row>
    <row r="15" spans="1:18" ht="15">
      <c r="A15" s="62"/>
      <c r="B15" s="80" t="s">
        <v>36</v>
      </c>
      <c r="C15" s="15">
        <f>SUM('Classifica Individuale'!E14,'Classifica Individuale'!E15,'Classifica Individuale'!E16)</f>
        <v>82</v>
      </c>
      <c r="D15" s="27">
        <v>30</v>
      </c>
      <c r="E15" s="12">
        <f>SUM('Classifica Individuale'!F14,'Classifica Individuale'!F15,'Classifica Individuale'!F16)</f>
        <v>80</v>
      </c>
      <c r="F15" s="27">
        <v>30</v>
      </c>
      <c r="G15" s="12">
        <f>SUM('Classifica Individuale'!G14,'Classifica Individuale'!G15,'Classifica Individuale'!G16,'Classifica Individuale'!G19)</f>
        <v>103</v>
      </c>
      <c r="H15" s="27">
        <v>30</v>
      </c>
      <c r="I15" s="12">
        <f>SUM('Classifica Individuale'!H14,'Classifica Individuale'!H15,'Classifica Individuale'!H16,'Classifica Individuale'!H19)</f>
        <v>82</v>
      </c>
      <c r="J15" s="27">
        <v>30</v>
      </c>
      <c r="K15" s="12">
        <f>SUM('Classifica Individuale'!I14,'Classifica Individuale'!I15,'Classifica Individuale'!I16,'Classifica Individuale'!I19)</f>
        <v>78</v>
      </c>
      <c r="L15" s="27">
        <v>30</v>
      </c>
      <c r="M15" s="12">
        <f>SUM('Classifica Individuale'!J14,'Classifica Individuale'!J15,'Classifica Individuale'!J16,'Classifica Individuale'!J19,'Classifica Individuale'!J24,'Classifica Individuale'!J36,'Classifica Individuale'!J44,'Classifica Individuale'!J46)</f>
        <v>168</v>
      </c>
      <c r="N15" s="27">
        <v>30</v>
      </c>
      <c r="O15" s="12">
        <f>SUM('Classifica Individuale'!K14,'Classifica Individuale'!K15,'Classifica Individuale'!K16,'Classifica Individuale'!K19,'Classifica Individuale'!K24,'Classifica Individuale'!K36,'Classifica Individuale'!K44,'Classifica Individuale'!K46)</f>
        <v>82</v>
      </c>
      <c r="P15" s="27">
        <v>30</v>
      </c>
      <c r="Q15">
        <f t="shared" ref="Q15:Q16" si="0">D15+F15+H15+J15+L15+N15+P15</f>
        <v>210</v>
      </c>
    </row>
    <row r="16" spans="1:18" ht="15" customHeight="1">
      <c r="A16" s="63"/>
      <c r="B16" s="47" t="s">
        <v>110</v>
      </c>
      <c r="C16" s="15"/>
      <c r="D16" s="27"/>
      <c r="E16" s="12">
        <f>SUM('Classifica Individuale'!F17,'Classifica Individuale'!F18)</f>
        <v>45</v>
      </c>
      <c r="F16" s="27">
        <v>27</v>
      </c>
      <c r="G16" s="12">
        <f>SUM('Classifica Individuale'!G17,'Classifica Individuale'!G18)</f>
        <v>43</v>
      </c>
      <c r="H16" s="27">
        <v>27</v>
      </c>
      <c r="I16" s="12">
        <f>SUM('Classifica Individuale'!H17,'Classifica Individuale'!H18)</f>
        <v>43</v>
      </c>
      <c r="J16" s="27">
        <v>25</v>
      </c>
      <c r="K16" s="12"/>
      <c r="L16" s="27"/>
      <c r="M16" s="12">
        <f>SUM('Classifica Individuale'!J17,'Classifica Individuale'!J18)</f>
        <v>44</v>
      </c>
      <c r="N16" s="27">
        <v>27</v>
      </c>
      <c r="O16" s="12">
        <f>SUM('Classifica Individuale'!K17,'Classifica Individuale'!K18)</f>
        <v>23</v>
      </c>
      <c r="P16" s="27">
        <v>25</v>
      </c>
      <c r="Q16">
        <f t="shared" si="0"/>
        <v>131</v>
      </c>
    </row>
    <row r="17" spans="1:17" ht="15" customHeight="1">
      <c r="A17" s="63"/>
      <c r="B17" s="82" t="s">
        <v>85</v>
      </c>
      <c r="C17" s="15"/>
      <c r="D17" s="27"/>
      <c r="E17" s="12"/>
      <c r="F17" s="27"/>
      <c r="G17" s="12"/>
      <c r="H17" s="27"/>
      <c r="I17" s="12"/>
      <c r="J17" s="27"/>
      <c r="K17" s="12">
        <f>SUM('Classifica Individuale'!I35,'Classifica Individuale'!I38,'Classifica Individuale'!I21)</f>
        <v>51</v>
      </c>
      <c r="L17" s="27">
        <v>27</v>
      </c>
      <c r="M17" s="12"/>
      <c r="N17" s="27"/>
      <c r="O17" s="12">
        <f>SUM('Classifica Individuale'!K27,'Classifica Individuale'!K32,'Classifica Individuale'!K35,'Classifica Individuale'!K38,'Classifica Individuale'!K21)</f>
        <v>60</v>
      </c>
      <c r="P17" s="27">
        <v>27</v>
      </c>
      <c r="Q17">
        <f>D17+F17+H17+J17+L17+N17+P17</f>
        <v>54</v>
      </c>
    </row>
    <row r="18" spans="1:17" ht="15" customHeight="1">
      <c r="A18" s="63"/>
      <c r="B18" s="81" t="s">
        <v>233</v>
      </c>
      <c r="C18" s="15"/>
      <c r="D18" s="27"/>
      <c r="E18" s="12"/>
      <c r="F18" s="27"/>
      <c r="G18" s="12"/>
      <c r="H18" s="27"/>
      <c r="I18" s="12">
        <f>SUM('Classifica Individuale'!H20)</f>
        <v>17</v>
      </c>
      <c r="J18" s="27">
        <v>20</v>
      </c>
      <c r="K18" s="12">
        <f>SUM('Classifica Individuale'!I20,'Classifica Individuale'!I22)</f>
        <v>48</v>
      </c>
      <c r="L18" s="27">
        <v>25</v>
      </c>
      <c r="M18" s="12"/>
      <c r="N18" s="27"/>
      <c r="O18" s="12"/>
      <c r="P18" s="27"/>
      <c r="Q18">
        <f t="shared" ref="Q18:Q21" si="1">D18+F18+H18+J18+L18+N18+P18</f>
        <v>45</v>
      </c>
    </row>
    <row r="19" spans="1:17" ht="15" customHeight="1">
      <c r="A19" s="63"/>
      <c r="B19" s="81" t="s">
        <v>44</v>
      </c>
      <c r="C19" s="15"/>
      <c r="D19" s="27"/>
      <c r="E19" s="12">
        <f>SUM('Classifica Individuale'!F37)</f>
        <v>17</v>
      </c>
      <c r="F19" s="27">
        <v>21</v>
      </c>
      <c r="G19" s="12"/>
      <c r="H19" s="27"/>
      <c r="I19" s="12">
        <f>SUM('Classifica Individuale'!H37,'Classifica Individuale'!H48)</f>
        <v>12</v>
      </c>
      <c r="J19" s="27">
        <v>19</v>
      </c>
      <c r="K19" s="12"/>
      <c r="L19" s="27"/>
      <c r="M19" s="12"/>
      <c r="N19" s="27"/>
      <c r="O19" s="12"/>
      <c r="P19" s="27"/>
      <c r="Q19">
        <f t="shared" si="1"/>
        <v>40</v>
      </c>
    </row>
    <row r="20" spans="1:17" ht="15" customHeight="1">
      <c r="A20" s="63"/>
      <c r="B20" s="4" t="s">
        <v>39</v>
      </c>
      <c r="C20" s="15">
        <f>SUM('Classifica Individuale'!E23)</f>
        <v>23</v>
      </c>
      <c r="D20" s="27">
        <v>27</v>
      </c>
      <c r="E20" s="12"/>
      <c r="F20" s="27"/>
      <c r="G20" s="12"/>
      <c r="H20" s="27"/>
      <c r="I20" s="12"/>
      <c r="J20" s="27"/>
      <c r="K20" s="12"/>
      <c r="L20" s="27"/>
      <c r="M20" s="12"/>
      <c r="N20" s="27"/>
      <c r="O20" s="12"/>
      <c r="P20" s="27"/>
      <c r="Q20">
        <f t="shared" si="1"/>
        <v>27</v>
      </c>
    </row>
    <row r="21" spans="1:17" ht="15">
      <c r="A21" s="63"/>
      <c r="B21" s="48" t="s">
        <v>228</v>
      </c>
      <c r="C21" s="15"/>
      <c r="D21" s="27"/>
      <c r="E21" s="15"/>
      <c r="F21" s="27"/>
      <c r="G21" s="12"/>
      <c r="H21" s="27"/>
      <c r="I21" s="12">
        <f>SUM('Classifica Individuale'!H26,'Classifica Individuale'!H43,'Classifica Individuale'!H45)</f>
        <v>50</v>
      </c>
      <c r="J21" s="27">
        <v>27</v>
      </c>
      <c r="K21" s="12"/>
      <c r="L21" s="27"/>
      <c r="M21" s="12"/>
      <c r="N21" s="27"/>
      <c r="O21" s="12"/>
      <c r="P21" s="27"/>
      <c r="Q21">
        <f t="shared" si="1"/>
        <v>27</v>
      </c>
    </row>
    <row r="22" spans="1:17" ht="15">
      <c r="A22" s="64"/>
      <c r="B22" s="47" t="s">
        <v>103</v>
      </c>
      <c r="C22" s="15"/>
      <c r="D22" s="27"/>
      <c r="E22" s="15">
        <f>SUM('Classifica Individuale'!F29,'Classifica Individuale'!F33)</f>
        <v>37</v>
      </c>
      <c r="F22" s="27">
        <v>25</v>
      </c>
      <c r="G22" s="12"/>
      <c r="H22" s="27"/>
      <c r="I22" s="12"/>
      <c r="J22" s="27"/>
      <c r="K22" s="12"/>
      <c r="L22" s="27"/>
      <c r="M22" s="12"/>
      <c r="N22" s="27"/>
      <c r="O22" s="12"/>
      <c r="P22" s="27"/>
      <c r="Q22">
        <f>D22+F22+H22+J22+L22+N22+P22</f>
        <v>25</v>
      </c>
    </row>
    <row r="23" spans="1:17" ht="15" customHeight="1">
      <c r="A23" s="63"/>
      <c r="B23" s="80" t="s">
        <v>375</v>
      </c>
      <c r="C23" s="15"/>
      <c r="D23" s="27"/>
      <c r="E23" s="12"/>
      <c r="F23" s="27"/>
      <c r="G23" s="12"/>
      <c r="H23" s="27"/>
      <c r="I23" s="12"/>
      <c r="J23" s="27"/>
      <c r="K23" s="12"/>
      <c r="L23" s="27"/>
      <c r="M23" s="12">
        <f>SUM('Classifica Individuale'!J39,'Classifica Individuale'!J42)</f>
        <v>33</v>
      </c>
      <c r="N23" s="27">
        <v>25</v>
      </c>
      <c r="O23" s="12"/>
      <c r="P23" s="27"/>
      <c r="Q23">
        <f t="shared" ref="Q23" si="2">D23+F23+H23+J23+L23+N23+P23</f>
        <v>25</v>
      </c>
    </row>
    <row r="24" spans="1:17" ht="15">
      <c r="A24" s="67"/>
      <c r="B24" s="83" t="s">
        <v>111</v>
      </c>
      <c r="C24" s="15"/>
      <c r="D24" s="27"/>
      <c r="E24" s="15">
        <f>SUM('Classifica Individuale'!F25)</f>
        <v>21</v>
      </c>
      <c r="F24" s="27">
        <v>23</v>
      </c>
      <c r="G24" s="12"/>
      <c r="H24" s="27"/>
      <c r="I24" s="12"/>
      <c r="J24" s="27"/>
      <c r="K24" s="12"/>
      <c r="L24" s="27"/>
      <c r="M24" s="12"/>
      <c r="N24" s="27"/>
      <c r="O24" s="12"/>
      <c r="P24" s="27"/>
      <c r="Q24">
        <f>D24+F24+H24+J24+L24+N24+P24</f>
        <v>23</v>
      </c>
    </row>
    <row r="25" spans="1:17" ht="15">
      <c r="A25" s="63"/>
      <c r="B25" s="81" t="s">
        <v>229</v>
      </c>
      <c r="C25" s="15"/>
      <c r="D25" s="27"/>
      <c r="E25" s="15"/>
      <c r="F25" s="27"/>
      <c r="G25" s="12"/>
      <c r="H25" s="27"/>
      <c r="I25" s="12">
        <f>SUM('Classifica Individuale'!H30,'Classifica Individuale'!H34)</f>
        <v>37</v>
      </c>
      <c r="J25" s="27">
        <v>23</v>
      </c>
      <c r="K25" s="12"/>
      <c r="L25" s="27"/>
      <c r="M25" s="12"/>
      <c r="N25" s="27"/>
      <c r="O25" s="12"/>
      <c r="P25" s="27"/>
      <c r="Q25">
        <f>D25+F25+H25+J25+L25+N25+P25</f>
        <v>23</v>
      </c>
    </row>
    <row r="26" spans="1:17" ht="15" customHeight="1">
      <c r="A26" s="63"/>
      <c r="B26" s="81" t="s">
        <v>262</v>
      </c>
      <c r="C26" s="15"/>
      <c r="D26" s="27"/>
      <c r="E26" s="12"/>
      <c r="F26" s="27"/>
      <c r="G26" s="12"/>
      <c r="H26" s="27"/>
      <c r="I26" s="12"/>
      <c r="J26" s="27"/>
      <c r="K26" s="12">
        <f>SUM('Classifica Individuale'!I28,'Classifica Individuale'!I31)</f>
        <v>39</v>
      </c>
      <c r="L26" s="27">
        <v>23</v>
      </c>
      <c r="M26" s="12"/>
      <c r="N26" s="27"/>
      <c r="O26" s="12"/>
      <c r="P26" s="27"/>
      <c r="Q26">
        <f>D26+F26+H26+J26+L26+N26+P26</f>
        <v>23</v>
      </c>
    </row>
    <row r="27" spans="1:17" ht="15" customHeight="1">
      <c r="A27" s="63"/>
      <c r="B27" s="4" t="s">
        <v>225</v>
      </c>
      <c r="C27" s="15"/>
      <c r="D27" s="27"/>
      <c r="E27" s="12"/>
      <c r="F27" s="27"/>
      <c r="G27" s="12"/>
      <c r="H27" s="27"/>
      <c r="I27" s="12">
        <f>SUM('Classifica Individuale'!H41,'Classifica Individuale'!H47)</f>
        <v>29</v>
      </c>
      <c r="J27" s="27">
        <v>21</v>
      </c>
      <c r="K27" s="12"/>
      <c r="L27" s="27"/>
      <c r="M27" s="12"/>
      <c r="N27" s="27"/>
      <c r="O27" s="12"/>
      <c r="P27" s="27"/>
      <c r="Q27">
        <f t="shared" ref="Q27" si="3">D27+F27+H27+J27+L27+N27+P27</f>
        <v>21</v>
      </c>
    </row>
    <row r="28" spans="1:17" ht="15" customHeight="1">
      <c r="A28" s="63"/>
      <c r="B28" s="49" t="s">
        <v>100</v>
      </c>
      <c r="C28" s="15"/>
      <c r="D28" s="27"/>
      <c r="E28" s="12">
        <f>SUM('Classifica Individuale'!F40)</f>
        <v>16</v>
      </c>
      <c r="F28" s="27">
        <v>20</v>
      </c>
      <c r="G28" s="12"/>
      <c r="H28" s="27"/>
      <c r="I28" s="12"/>
      <c r="J28" s="27"/>
      <c r="K28" s="12"/>
      <c r="L28" s="27"/>
      <c r="M28" s="12"/>
      <c r="N28" s="27"/>
      <c r="O28" s="12"/>
      <c r="P28" s="27"/>
      <c r="Q28">
        <f>D28+F28+H28+J28+L28+N28+P28</f>
        <v>20</v>
      </c>
    </row>
    <row r="29" spans="1:17" ht="15" customHeight="1">
      <c r="A29" s="63"/>
      <c r="B29" s="80"/>
      <c r="C29" s="15"/>
      <c r="D29" s="27"/>
      <c r="E29" s="12"/>
      <c r="F29" s="27"/>
      <c r="G29" s="12"/>
      <c r="H29" s="27"/>
      <c r="I29" s="12"/>
      <c r="J29" s="27"/>
      <c r="K29" s="12"/>
      <c r="L29" s="27"/>
      <c r="M29" s="12"/>
      <c r="N29" s="27"/>
      <c r="O29" s="12"/>
      <c r="P29" s="27"/>
      <c r="Q29">
        <f t="shared" ref="Q29" si="4">D29+F29+H29+J29+L29+N29+P29</f>
        <v>0</v>
      </c>
    </row>
    <row r="30" spans="1:17" ht="15" customHeight="1">
      <c r="A30" s="63"/>
      <c r="B30" s="80"/>
      <c r="C30" s="15"/>
      <c r="D30" s="27"/>
      <c r="E30" s="12"/>
      <c r="F30" s="27"/>
      <c r="G30" s="12"/>
      <c r="H30" s="27"/>
      <c r="I30" s="12"/>
      <c r="J30" s="27"/>
      <c r="K30" s="12"/>
      <c r="L30" s="27"/>
      <c r="M30" s="12"/>
      <c r="N30" s="27"/>
      <c r="O30" s="12"/>
      <c r="P30" s="27"/>
      <c r="Q30">
        <f t="shared" ref="Q30" si="5">D30+F30+H30+J30+L30+N30+P30</f>
        <v>0</v>
      </c>
    </row>
    <row r="31" spans="1:17" ht="15" customHeight="1">
      <c r="A31" s="63"/>
      <c r="B31" s="80"/>
      <c r="C31" s="15"/>
      <c r="D31" s="27"/>
      <c r="E31" s="12"/>
      <c r="F31" s="27"/>
      <c r="G31" s="12"/>
      <c r="H31" s="27"/>
      <c r="I31" s="12"/>
      <c r="J31" s="27"/>
      <c r="K31" s="12"/>
      <c r="L31" s="27"/>
      <c r="M31" s="12"/>
      <c r="N31" s="27"/>
      <c r="O31" s="12"/>
      <c r="P31" s="27"/>
      <c r="Q31">
        <f t="shared" ref="Q31" si="6">D31+F31+H31+J31+L31+N31+P31</f>
        <v>0</v>
      </c>
    </row>
    <row r="32" spans="1:17" s="31" customFormat="1" ht="18.75" customHeight="1">
      <c r="A32" s="115" t="s">
        <v>23</v>
      </c>
      <c r="B32" s="115"/>
      <c r="C32" s="29"/>
      <c r="D32" s="29"/>
      <c r="E32" s="1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7" ht="15">
      <c r="A33" s="59" t="s">
        <v>1</v>
      </c>
      <c r="B33" s="59" t="s">
        <v>0</v>
      </c>
      <c r="C33" s="114" t="s">
        <v>3</v>
      </c>
      <c r="D33" s="114"/>
      <c r="E33" s="114" t="s">
        <v>4</v>
      </c>
      <c r="F33" s="114"/>
      <c r="G33" s="114" t="s">
        <v>5</v>
      </c>
      <c r="H33" s="114"/>
      <c r="I33" s="114" t="s">
        <v>6</v>
      </c>
      <c r="J33" s="114"/>
      <c r="K33" s="114" t="s">
        <v>10</v>
      </c>
      <c r="L33" s="114"/>
      <c r="M33" s="114" t="s">
        <v>32</v>
      </c>
      <c r="N33" s="114"/>
      <c r="O33" s="114" t="s">
        <v>33</v>
      </c>
      <c r="P33" s="114"/>
    </row>
    <row r="34" spans="1:17" ht="60">
      <c r="A34" s="59"/>
      <c r="B34" s="59"/>
      <c r="C34" s="22" t="s">
        <v>14</v>
      </c>
      <c r="D34" s="32" t="s">
        <v>15</v>
      </c>
      <c r="E34" s="22" t="s">
        <v>14</v>
      </c>
      <c r="F34" s="32" t="s">
        <v>15</v>
      </c>
      <c r="G34" s="22" t="s">
        <v>14</v>
      </c>
      <c r="H34" s="32" t="s">
        <v>15</v>
      </c>
      <c r="I34" s="22" t="s">
        <v>14</v>
      </c>
      <c r="J34" s="32" t="s">
        <v>15</v>
      </c>
      <c r="K34" s="22" t="s">
        <v>14</v>
      </c>
      <c r="L34" s="32" t="s">
        <v>15</v>
      </c>
      <c r="M34" s="22" t="s">
        <v>14</v>
      </c>
      <c r="N34" s="32" t="s">
        <v>15</v>
      </c>
      <c r="O34" s="22" t="s">
        <v>14</v>
      </c>
      <c r="P34" s="32" t="s">
        <v>15</v>
      </c>
    </row>
    <row r="35" spans="1:17" ht="15">
      <c r="A35" s="65"/>
      <c r="B35" s="80" t="s">
        <v>36</v>
      </c>
      <c r="C35" s="12">
        <f>SUM('Classifica Individuale'!E56)</f>
        <v>30</v>
      </c>
      <c r="D35" s="27">
        <v>27</v>
      </c>
      <c r="E35" s="12">
        <f>SUM('Classifica Individuale'!F56,'Classifica Individuale'!F58)</f>
        <v>51</v>
      </c>
      <c r="F35" s="27">
        <v>30</v>
      </c>
      <c r="G35" s="12">
        <f>SUM('Classifica Individuale'!G56,'Classifica Individuale'!G58,'Classifica Individuale'!G61,'Classifica Individuale'!G74,'Classifica Individuale'!G59,'Classifica Individuale'!G82,'Classifica Individuale'!G91)</f>
        <v>153</v>
      </c>
      <c r="H35" s="27">
        <v>30</v>
      </c>
      <c r="I35" s="12">
        <f>SUM('Classifica Individuale'!H56,'Classifica Individuale'!H58,'Classifica Individuale'!H61,'Classifica Individuale'!H59,'Classifica Individuale'!H74,'Classifica Individuale'!H82,'Classifica Individuale'!H91)</f>
        <v>92</v>
      </c>
      <c r="J35" s="27">
        <v>30</v>
      </c>
      <c r="K35" s="12">
        <f>SUM('Classifica Individuale'!I56,'Classifica Individuale'!I58,'Classifica Individuale'!I61,'Classifica Individuale'!I59,'Classifica Individuale'!I74,'Classifica Individuale'!I82,'Classifica Individuale'!I91)</f>
        <v>27</v>
      </c>
      <c r="L35" s="27">
        <v>25</v>
      </c>
      <c r="M35" s="12">
        <f>SUM('Classifica Individuale'!J56,'Classifica Individuale'!J58,'Classifica Individuale'!J59,'Classifica Individuale'!J61,'Classifica Individuale'!J74,'Classifica Individuale'!J76,'Classifica Individuale'!J82,'Classifica Individuale'!J84,'Classifica Individuale'!J86,'Classifica Individuale'!J90,'Classifica Individuale'!J91)</f>
        <v>143</v>
      </c>
      <c r="N35" s="27">
        <v>30</v>
      </c>
      <c r="O35" s="12">
        <f>SUM('Classifica Individuale'!K56,'Classifica Individuale'!K58,'Classifica Individuale'!K59,'Classifica Individuale'!K61,'Classifica Individuale'!K74,'Classifica Individuale'!K76,'Classifica Individuale'!K82,'Classifica Individuale'!K84,'Classifica Individuale'!K86,'Classifica Individuale'!K90,'Classifica Individuale'!K91)</f>
        <v>30</v>
      </c>
      <c r="P35" s="27">
        <v>30</v>
      </c>
      <c r="Q35">
        <f t="shared" ref="Q35:Q36" si="7">D35+F35+H35+J35+L35+N35+P35</f>
        <v>202</v>
      </c>
    </row>
    <row r="36" spans="1:17" ht="15">
      <c r="A36" s="65"/>
      <c r="B36" s="81" t="s">
        <v>44</v>
      </c>
      <c r="C36" s="12">
        <f>SUM('Classifica Individuale'!E57)</f>
        <v>25</v>
      </c>
      <c r="D36" s="27">
        <v>23</v>
      </c>
      <c r="E36" s="12">
        <f>SUM('Classifica Individuale'!F57)</f>
        <v>27</v>
      </c>
      <c r="F36" s="27">
        <v>23</v>
      </c>
      <c r="G36" s="12">
        <f>SUM('Classifica Individuale'!G57)</f>
        <v>25</v>
      </c>
      <c r="H36" s="27">
        <v>25</v>
      </c>
      <c r="I36" s="12">
        <f>SUM('Classifica Individuale'!H57)</f>
        <v>25</v>
      </c>
      <c r="J36" s="27">
        <v>23</v>
      </c>
      <c r="K36" s="12">
        <f>SUM('Classifica Individuale'!I57)</f>
        <v>25</v>
      </c>
      <c r="L36" s="27">
        <v>23</v>
      </c>
      <c r="M36" s="12">
        <f>SUM('Classifica Individuale'!J57)</f>
        <v>25</v>
      </c>
      <c r="N36" s="27">
        <v>25</v>
      </c>
      <c r="O36" s="12">
        <f>SUM('Classifica Individuale'!K57)</f>
        <v>25</v>
      </c>
      <c r="P36" s="27">
        <v>25</v>
      </c>
      <c r="Q36">
        <f t="shared" si="7"/>
        <v>167</v>
      </c>
    </row>
    <row r="37" spans="1:17" ht="15">
      <c r="A37" s="65"/>
      <c r="B37" s="82" t="s">
        <v>85</v>
      </c>
      <c r="C37" s="12"/>
      <c r="D37" s="27"/>
      <c r="E37" s="12"/>
      <c r="F37" s="27"/>
      <c r="G37" s="12">
        <f>SUM('Classifica Individuale'!G67)</f>
        <v>15</v>
      </c>
      <c r="H37" s="27">
        <v>23</v>
      </c>
      <c r="I37" s="12">
        <f>SUM('Classifica Individuale'!H65,'Classifica Individuale'!H67)</f>
        <v>16</v>
      </c>
      <c r="J37" s="27">
        <v>19</v>
      </c>
      <c r="K37" s="12">
        <f>SUM('Classifica Individuale'!I65,'Classifica Individuale'!I67,'Classifica Individuale'!I60,'Classifica Individuale'!I75:I78,'Classifica Individuale'!I78,'Classifica Individuale'!I80)</f>
        <v>149</v>
      </c>
      <c r="L37" s="27">
        <v>30</v>
      </c>
      <c r="M37" s="12"/>
      <c r="N37" s="27"/>
      <c r="O37" s="12">
        <f>SUM('Classifica Individuale'!K60,'Classifica Individuale'!K65,'Classifica Individuale'!K67,'Classifica Individuale'!K75,'Classifica Individuale'!K78,'Classifica Individuale'!K80)</f>
        <v>27</v>
      </c>
      <c r="P37" s="27">
        <v>27</v>
      </c>
      <c r="Q37">
        <f>D37+F37+H37+J37+L37+N37+P37</f>
        <v>99</v>
      </c>
    </row>
    <row r="38" spans="1:17" ht="15">
      <c r="A38" s="65"/>
      <c r="B38" s="47" t="s">
        <v>152</v>
      </c>
      <c r="C38" s="12"/>
      <c r="D38" s="27"/>
      <c r="E38" s="12"/>
      <c r="F38" s="27"/>
      <c r="G38" s="12">
        <f>SUM('Classifica Individuale'!G62,'Classifica Individuale'!G66)</f>
        <v>38</v>
      </c>
      <c r="H38" s="27">
        <v>27</v>
      </c>
      <c r="I38" s="12"/>
      <c r="J38" s="27"/>
      <c r="K38" s="12"/>
      <c r="L38" s="27"/>
      <c r="M38" s="12">
        <f>SUM('Classifica Individuale'!J62,'Classifica Individuale'!J66)</f>
        <v>42</v>
      </c>
      <c r="N38" s="27">
        <v>27</v>
      </c>
      <c r="O38" s="12"/>
      <c r="P38" s="27"/>
      <c r="Q38">
        <f t="shared" ref="Q38" si="8">D38+F38+H38+J38+L38+N38+P38</f>
        <v>54</v>
      </c>
    </row>
    <row r="39" spans="1:17" ht="15">
      <c r="A39" s="65"/>
      <c r="B39" s="81" t="s">
        <v>70</v>
      </c>
      <c r="C39" s="12"/>
      <c r="D39" s="27"/>
      <c r="E39" s="12">
        <f>SUM('Classifica Individuale'!F64,'Classifica Individuale'!F68)</f>
        <v>30</v>
      </c>
      <c r="F39" s="27">
        <v>25</v>
      </c>
      <c r="G39" s="12"/>
      <c r="H39" s="27"/>
      <c r="I39" s="12">
        <f>SUM('Classifica Individuale'!H64,'Classifica Individuale'!H68,'Classifica Individuale'!H95)</f>
        <v>46</v>
      </c>
      <c r="J39" s="27">
        <v>27</v>
      </c>
      <c r="K39" s="12"/>
      <c r="L39" s="27"/>
      <c r="M39" s="12"/>
      <c r="N39" s="27"/>
      <c r="O39" s="12"/>
      <c r="P39" s="27"/>
      <c r="Q39">
        <f>D39+F39+H39+J39+L39+N39+P39</f>
        <v>52</v>
      </c>
    </row>
    <row r="40" spans="1:17" ht="15">
      <c r="A40" s="65"/>
      <c r="B40" s="82" t="s">
        <v>98</v>
      </c>
      <c r="C40" s="12"/>
      <c r="D40" s="27"/>
      <c r="E40" s="12"/>
      <c r="F40" s="27"/>
      <c r="G40" s="12"/>
      <c r="H40" s="27"/>
      <c r="I40" s="12">
        <f>SUM('Classifica Individuale'!H63)</f>
        <v>20</v>
      </c>
      <c r="J40" s="27">
        <v>21</v>
      </c>
      <c r="K40" s="12"/>
      <c r="L40" s="27"/>
      <c r="M40" s="12">
        <f>SUM('Classifica Individuale'!J63)</f>
        <v>21</v>
      </c>
      <c r="N40" s="27">
        <v>23</v>
      </c>
      <c r="O40" s="12"/>
      <c r="P40" s="27"/>
      <c r="Q40">
        <f>D40+F40+H40+J40+L40+N40+P40</f>
        <v>44</v>
      </c>
    </row>
    <row r="41" spans="1:17" ht="15">
      <c r="A41" s="65"/>
      <c r="B41" s="4" t="s">
        <v>45</v>
      </c>
      <c r="C41" s="12">
        <f>SUM('Classifica Individuale'!E72,'Classifica Individuale'!E77)</f>
        <v>44</v>
      </c>
      <c r="D41" s="27">
        <v>30</v>
      </c>
      <c r="E41" s="12"/>
      <c r="F41" s="27"/>
      <c r="G41" s="12"/>
      <c r="H41" s="27"/>
      <c r="I41" s="12"/>
      <c r="J41" s="27"/>
      <c r="K41" s="12"/>
      <c r="L41" s="27"/>
      <c r="M41" s="12"/>
      <c r="N41" s="27"/>
      <c r="O41" s="12"/>
      <c r="P41" s="27"/>
      <c r="Q41">
        <f>D41+F41+H41+J41+L41+N41+P41</f>
        <v>30</v>
      </c>
    </row>
    <row r="42" spans="1:17" ht="15">
      <c r="A42" s="65"/>
      <c r="B42" s="50" t="s">
        <v>107</v>
      </c>
      <c r="C42" s="12"/>
      <c r="D42" s="27"/>
      <c r="E42" s="12">
        <f>SUM('Classifica Individuale'!F79,'Classifica Individuale'!F94)</f>
        <v>33</v>
      </c>
      <c r="F42" s="27">
        <v>27</v>
      </c>
      <c r="G42" s="12"/>
      <c r="H42" s="27"/>
      <c r="I42" s="12"/>
      <c r="J42" s="27"/>
      <c r="K42" s="12"/>
      <c r="L42" s="27"/>
      <c r="M42" s="12"/>
      <c r="N42" s="27"/>
      <c r="O42" s="12"/>
      <c r="P42" s="27"/>
      <c r="Q42">
        <f>D42+F42+H42+J42+L42+N42+P42</f>
        <v>27</v>
      </c>
    </row>
    <row r="43" spans="1:17" ht="15">
      <c r="A43" s="65"/>
      <c r="B43" s="82" t="s">
        <v>59</v>
      </c>
      <c r="C43" s="12"/>
      <c r="D43" s="27"/>
      <c r="E43" s="12"/>
      <c r="F43" s="27"/>
      <c r="G43" s="12"/>
      <c r="H43" s="27"/>
      <c r="I43" s="12"/>
      <c r="J43" s="27"/>
      <c r="K43" s="12">
        <f>SUM('Classifica Individuale'!I83,'Classifica Individuale'!I89)</f>
        <v>36</v>
      </c>
      <c r="L43" s="27">
        <v>27</v>
      </c>
      <c r="M43" s="12"/>
      <c r="N43" s="27"/>
      <c r="O43" s="12"/>
      <c r="P43" s="27"/>
      <c r="Q43">
        <f t="shared" ref="Q43:Q46" si="9">D43+F43+H43+J43+L43+N43+P43</f>
        <v>27</v>
      </c>
    </row>
    <row r="44" spans="1:17" ht="15">
      <c r="A44" s="65"/>
      <c r="B44" s="4" t="s">
        <v>225</v>
      </c>
      <c r="C44" s="12">
        <f>SUM('Classifica Individuale'!E69)</f>
        <v>27</v>
      </c>
      <c r="D44" s="27">
        <v>25</v>
      </c>
      <c r="E44" s="12"/>
      <c r="F44" s="27"/>
      <c r="G44" s="12"/>
      <c r="H44" s="27"/>
      <c r="I44" s="12"/>
      <c r="J44" s="27"/>
      <c r="K44" s="12"/>
      <c r="L44" s="27"/>
      <c r="M44" s="12"/>
      <c r="N44" s="27"/>
      <c r="O44" s="12"/>
      <c r="P44" s="27"/>
      <c r="Q44">
        <f t="shared" si="9"/>
        <v>25</v>
      </c>
    </row>
    <row r="45" spans="1:17" ht="15">
      <c r="A45" s="65"/>
      <c r="B45" s="81" t="s">
        <v>229</v>
      </c>
      <c r="C45" s="12"/>
      <c r="D45" s="27"/>
      <c r="E45" s="12"/>
      <c r="F45" s="27"/>
      <c r="G45" s="12"/>
      <c r="H45" s="27"/>
      <c r="I45" s="12">
        <f>SUM('Classifica Individuale'!H70,'Classifica Individuale'!H93)</f>
        <v>42</v>
      </c>
      <c r="J45" s="27">
        <v>25</v>
      </c>
      <c r="K45" s="12"/>
      <c r="L45" s="27"/>
      <c r="M45" s="12"/>
      <c r="N45" s="27"/>
      <c r="O45" s="12"/>
      <c r="P45" s="27"/>
      <c r="Q45">
        <f t="shared" si="9"/>
        <v>25</v>
      </c>
    </row>
    <row r="46" spans="1:17" ht="15">
      <c r="A46" s="65"/>
      <c r="B46" s="49" t="s">
        <v>100</v>
      </c>
      <c r="C46" s="12"/>
      <c r="D46" s="27"/>
      <c r="E46" s="12">
        <f>SUM('Classifica Individuale'!F71)</f>
        <v>25</v>
      </c>
      <c r="F46" s="27">
        <v>21</v>
      </c>
      <c r="G46" s="12"/>
      <c r="H46" s="27"/>
      <c r="I46" s="12"/>
      <c r="J46" s="27"/>
      <c r="K46" s="12"/>
      <c r="L46" s="27"/>
      <c r="M46" s="12"/>
      <c r="N46" s="27"/>
      <c r="O46" s="12"/>
      <c r="P46" s="27"/>
      <c r="Q46">
        <f t="shared" si="9"/>
        <v>21</v>
      </c>
    </row>
    <row r="47" spans="1:17" ht="15">
      <c r="A47" s="65"/>
      <c r="B47" s="47" t="s">
        <v>117</v>
      </c>
      <c r="C47" s="12"/>
      <c r="D47" s="27"/>
      <c r="E47" s="12">
        <f>SUM('Classifica Individuale'!F73)</f>
        <v>23</v>
      </c>
      <c r="F47" s="27">
        <v>20</v>
      </c>
      <c r="G47" s="12"/>
      <c r="H47" s="27"/>
      <c r="I47" s="12"/>
      <c r="J47" s="27"/>
      <c r="K47" s="12"/>
      <c r="L47" s="27"/>
      <c r="M47" s="12"/>
      <c r="N47" s="27"/>
      <c r="O47" s="12"/>
      <c r="P47" s="27"/>
      <c r="Q47">
        <f t="shared" ref="Q47:Q52" si="10">D47+F47+H47+J47+L47+N47+P47</f>
        <v>20</v>
      </c>
    </row>
    <row r="48" spans="1:17" ht="15">
      <c r="A48" s="65"/>
      <c r="B48" s="48" t="s">
        <v>228</v>
      </c>
      <c r="C48" s="12"/>
      <c r="D48" s="27"/>
      <c r="E48" s="12"/>
      <c r="F48" s="27"/>
      <c r="G48" s="12"/>
      <c r="H48" s="27"/>
      <c r="I48" s="12">
        <f>SUM('Classifica Individuale'!H88)</f>
        <v>17</v>
      </c>
      <c r="J48" s="27">
        <v>20</v>
      </c>
      <c r="K48" s="12"/>
      <c r="L48" s="27"/>
      <c r="M48" s="12"/>
      <c r="N48" s="27"/>
      <c r="O48" s="12"/>
      <c r="P48" s="27"/>
      <c r="Q48">
        <f t="shared" si="10"/>
        <v>20</v>
      </c>
    </row>
    <row r="49" spans="1:17" ht="15">
      <c r="A49" s="65"/>
      <c r="B49" s="48" t="s">
        <v>122</v>
      </c>
      <c r="C49" s="12"/>
      <c r="D49" s="27"/>
      <c r="E49" s="12">
        <f>SUM('Classifica Individuale'!F81)</f>
        <v>19</v>
      </c>
      <c r="F49" s="27">
        <v>19</v>
      </c>
      <c r="G49" s="12"/>
      <c r="H49" s="27"/>
      <c r="I49" s="12"/>
      <c r="J49" s="27"/>
      <c r="K49" s="12"/>
      <c r="L49" s="27"/>
      <c r="M49" s="12"/>
      <c r="N49" s="27"/>
      <c r="O49" s="12"/>
      <c r="P49" s="27"/>
      <c r="Q49">
        <f t="shared" si="10"/>
        <v>19</v>
      </c>
    </row>
    <row r="50" spans="1:17" ht="15">
      <c r="A50" s="65"/>
      <c r="B50" s="61" t="s">
        <v>123</v>
      </c>
      <c r="C50" s="12"/>
      <c r="D50" s="27"/>
      <c r="E50" s="12">
        <f>SUM('Classifica Individuale'!F85)</f>
        <v>18</v>
      </c>
      <c r="F50" s="27">
        <v>18</v>
      </c>
      <c r="G50" s="12"/>
      <c r="H50" s="27"/>
      <c r="I50" s="12"/>
      <c r="J50" s="27"/>
      <c r="K50" s="12"/>
      <c r="L50" s="27"/>
      <c r="M50" s="12"/>
      <c r="N50" s="27"/>
      <c r="O50" s="12"/>
      <c r="P50" s="27"/>
      <c r="Q50">
        <f t="shared" si="10"/>
        <v>18</v>
      </c>
    </row>
    <row r="51" spans="1:17" ht="15">
      <c r="A51" s="65"/>
      <c r="B51" s="47" t="s">
        <v>103</v>
      </c>
      <c r="C51" s="12"/>
      <c r="D51" s="27"/>
      <c r="E51" s="12">
        <f>SUM('Classifica Individuale'!F87)</f>
        <v>17</v>
      </c>
      <c r="F51" s="27">
        <v>17</v>
      </c>
      <c r="G51" s="12"/>
      <c r="H51" s="27"/>
      <c r="I51" s="12"/>
      <c r="J51" s="27"/>
      <c r="K51" s="12"/>
      <c r="L51" s="27"/>
      <c r="M51" s="12"/>
      <c r="N51" s="27"/>
      <c r="O51" s="12"/>
      <c r="P51" s="27"/>
      <c r="Q51">
        <f t="shared" si="10"/>
        <v>17</v>
      </c>
    </row>
    <row r="52" spans="1:17" ht="15">
      <c r="A52" s="65"/>
      <c r="B52" s="4" t="s">
        <v>105</v>
      </c>
      <c r="C52" s="12"/>
      <c r="D52" s="27"/>
      <c r="E52" s="12">
        <f>SUM('Classifica Individuale'!F92)</f>
        <v>15</v>
      </c>
      <c r="F52" s="27">
        <v>16</v>
      </c>
      <c r="G52" s="12"/>
      <c r="H52" s="27"/>
      <c r="I52" s="12"/>
      <c r="J52" s="27"/>
      <c r="K52" s="12"/>
      <c r="L52" s="27"/>
      <c r="M52" s="12"/>
      <c r="N52" s="27"/>
      <c r="O52" s="12"/>
      <c r="P52" s="27"/>
      <c r="Q52">
        <f t="shared" si="10"/>
        <v>16</v>
      </c>
    </row>
    <row r="53" spans="1:17" ht="15">
      <c r="A53" s="65"/>
      <c r="B53" s="4"/>
      <c r="C53" s="12"/>
      <c r="D53" s="27"/>
      <c r="E53" s="12"/>
      <c r="F53" s="27"/>
      <c r="G53" s="12"/>
      <c r="H53" s="27"/>
      <c r="I53" s="12"/>
      <c r="J53" s="27"/>
      <c r="K53" s="19"/>
      <c r="L53" s="30"/>
      <c r="M53" s="19"/>
      <c r="N53" s="30"/>
      <c r="O53" s="19"/>
      <c r="P53" s="30"/>
      <c r="Q53">
        <f t="shared" ref="Q53" si="11">D53+F53+H53+J53+L53+N53+P53</f>
        <v>0</v>
      </c>
    </row>
    <row r="54" spans="1:17" ht="15">
      <c r="A54" s="65"/>
      <c r="B54" s="4"/>
      <c r="C54" s="12"/>
      <c r="D54" s="27"/>
      <c r="E54" s="12"/>
      <c r="F54" s="27"/>
      <c r="G54" s="12"/>
      <c r="H54" s="27"/>
      <c r="I54" s="12"/>
      <c r="J54" s="27"/>
      <c r="K54" s="19"/>
      <c r="L54" s="30"/>
      <c r="M54" s="19"/>
      <c r="N54" s="30"/>
      <c r="O54" s="19"/>
      <c r="P54" s="30"/>
      <c r="Q54">
        <f t="shared" ref="Q54:Q55" si="12">D54+F54+H54+J54+L54+N54+P54</f>
        <v>0</v>
      </c>
    </row>
    <row r="55" spans="1:17" ht="15">
      <c r="A55" s="65"/>
      <c r="B55" s="4"/>
      <c r="C55" s="12"/>
      <c r="D55" s="27"/>
      <c r="E55" s="12"/>
      <c r="F55" s="27"/>
      <c r="G55" s="12"/>
      <c r="H55" s="27"/>
      <c r="I55" s="12"/>
      <c r="J55" s="27"/>
      <c r="K55" s="19"/>
      <c r="L55" s="30"/>
      <c r="M55" s="19"/>
      <c r="N55" s="30"/>
      <c r="O55" s="19"/>
      <c r="P55" s="30"/>
      <c r="Q55">
        <f t="shared" si="12"/>
        <v>0</v>
      </c>
    </row>
    <row r="56" spans="1:17" ht="18.75" customHeight="1">
      <c r="A56" s="115" t="s">
        <v>24</v>
      </c>
      <c r="B56" s="115"/>
      <c r="C56" s="29"/>
      <c r="D56" s="29"/>
    </row>
    <row r="57" spans="1:17" ht="15">
      <c r="A57" s="59" t="s">
        <v>1</v>
      </c>
      <c r="B57" s="59" t="s">
        <v>0</v>
      </c>
      <c r="C57" s="114" t="s">
        <v>3</v>
      </c>
      <c r="D57" s="114"/>
      <c r="E57" s="114" t="s">
        <v>4</v>
      </c>
      <c r="F57" s="114"/>
      <c r="G57" s="114" t="s">
        <v>5</v>
      </c>
      <c r="H57" s="114"/>
      <c r="I57" s="114" t="s">
        <v>6</v>
      </c>
      <c r="J57" s="114"/>
      <c r="K57" s="114" t="s">
        <v>10</v>
      </c>
      <c r="L57" s="114"/>
      <c r="M57" s="114" t="s">
        <v>32</v>
      </c>
      <c r="N57" s="114"/>
      <c r="O57" s="114" t="s">
        <v>33</v>
      </c>
      <c r="P57" s="114"/>
    </row>
    <row r="58" spans="1:17" ht="60">
      <c r="A58" s="59"/>
      <c r="B58" s="59"/>
      <c r="C58" s="22" t="s">
        <v>14</v>
      </c>
      <c r="D58" s="32" t="s">
        <v>15</v>
      </c>
      <c r="E58" s="22" t="s">
        <v>14</v>
      </c>
      <c r="F58" s="32" t="s">
        <v>15</v>
      </c>
      <c r="G58" s="22" t="s">
        <v>14</v>
      </c>
      <c r="H58" s="32" t="s">
        <v>15</v>
      </c>
      <c r="I58" s="22" t="s">
        <v>14</v>
      </c>
      <c r="J58" s="32" t="s">
        <v>15</v>
      </c>
      <c r="K58" s="22" t="s">
        <v>14</v>
      </c>
      <c r="L58" s="32" t="s">
        <v>15</v>
      </c>
      <c r="M58" s="22" t="s">
        <v>14</v>
      </c>
      <c r="N58" s="32" t="s">
        <v>15</v>
      </c>
      <c r="O58" s="22" t="s">
        <v>14</v>
      </c>
      <c r="P58" s="32" t="s">
        <v>15</v>
      </c>
    </row>
    <row r="59" spans="1:17" ht="15">
      <c r="A59" s="64"/>
      <c r="B59" s="48" t="s">
        <v>44</v>
      </c>
      <c r="C59" s="15">
        <f>SUM('Classifica Individuale'!E103,'Classifica Individuale'!E105,'Classifica Individuale'!E107)</f>
        <v>66</v>
      </c>
      <c r="D59" s="27">
        <v>30</v>
      </c>
      <c r="E59" s="15">
        <f>SUM('Classifica Individuale'!F103,'Classifica Individuale'!F105,'Classifica Individuale'!F107,'Classifica Individuale'!F138)</f>
        <v>70</v>
      </c>
      <c r="F59" s="27">
        <v>27</v>
      </c>
      <c r="G59" s="15">
        <f>SUM('Classifica Individuale'!G103,'Classifica Individuale'!G105,'Classifica Individuale'!G107,'Classifica Individuale'!G138)</f>
        <v>67</v>
      </c>
      <c r="H59" s="27">
        <v>27</v>
      </c>
      <c r="I59" s="15">
        <f>SUM('Classifica Individuale'!H103,'Classifica Individuale'!H105,'Classifica Individuale'!H107,'Classifica Individuale'!H116,'Classifica Individuale'!H138)</f>
        <v>70</v>
      </c>
      <c r="J59" s="27">
        <v>30</v>
      </c>
      <c r="K59" s="12">
        <f>SUM('Classifica Individuale'!I103,'Classifica Individuale'!I105,'Classifica Individuale'!I107,'Classifica Individuale'!I115,'Classifica Individuale'!I116,'Classifica Individuale'!I138)</f>
        <v>84</v>
      </c>
      <c r="L59" s="27">
        <v>30</v>
      </c>
      <c r="M59" s="12">
        <f>SUM('Classifica Individuale'!J103,'Classifica Individuale'!J105,'Classifica Individuale'!J107,'Classifica Individuale'!J115,'Classifica Individuale'!J116,'Classifica Individuale'!J138)</f>
        <v>92</v>
      </c>
      <c r="N59" s="27">
        <v>27</v>
      </c>
      <c r="O59" s="12">
        <f>SUM('Classifica Individuale'!K103,'Classifica Individuale'!K105,'Classifica Individuale'!K107,'Classifica Individuale'!K115,'Classifica Individuale'!K116,'Classifica Individuale'!K138)</f>
        <v>74</v>
      </c>
      <c r="P59" s="27">
        <v>30</v>
      </c>
      <c r="Q59">
        <f>D59+F59+H59+J59+L59+N59+P59</f>
        <v>201</v>
      </c>
    </row>
    <row r="60" spans="1:17" ht="15">
      <c r="A60" s="63"/>
      <c r="B60" s="4" t="s">
        <v>36</v>
      </c>
      <c r="C60" s="15">
        <f>SUM('Classifica Individuale'!E104,'Classifica Individuale'!E106)</f>
        <v>43</v>
      </c>
      <c r="D60" s="27">
        <v>27</v>
      </c>
      <c r="E60" s="12">
        <f>SUM('Classifica Individuale'!F104,'Classifica Individuale'!F106,'Classifica Individuale'!F108,'Classifica Individuale'!F109)</f>
        <v>81</v>
      </c>
      <c r="F60" s="27">
        <v>30</v>
      </c>
      <c r="G60" s="12">
        <f>SUM('Classifica Individuale'!G104,'Classifica Individuale'!G108,'Classifica Individuale'!G106,'Classifica Individuale'!G109,'Classifica Individuale'!G126)</f>
        <v>85</v>
      </c>
      <c r="H60" s="27">
        <v>30</v>
      </c>
      <c r="I60" s="12">
        <f>SUM('Classifica Individuale'!H104,'Classifica Individuale'!H108,'Classifica Individuale'!H106,'Classifica Individuale'!H109,'Classifica Individuale'!H126)</f>
        <v>68</v>
      </c>
      <c r="J60" s="27">
        <v>27</v>
      </c>
      <c r="K60" s="12">
        <f>SUM('Classifica Individuale'!I104,'Classifica Individuale'!I106,'Classifica Individuale'!I108,'Classifica Individuale'!I109,'Classifica Individuale'!I126)</f>
        <v>48</v>
      </c>
      <c r="L60" s="27">
        <v>25</v>
      </c>
      <c r="M60" s="12">
        <f>SUM('Classifica Individuale'!J104,'Classifica Individuale'!J108,'Classifica Individuale'!J106,'Classifica Individuale'!J109,'Classifica Individuale'!J126,'Classifica Individuale'!J131,'Classifica Individuale'!J136)</f>
        <v>116</v>
      </c>
      <c r="N60" s="27">
        <v>30</v>
      </c>
      <c r="O60" s="12">
        <f>SUM('Classifica Individuale'!K104,'Classifica Individuale'!K106,'Classifica Individuale'!K108,'Classifica Individuale'!K109,'Classifica Individuale'!K126,'Classifica Individuale'!K131,'Classifica Individuale'!K136)</f>
        <v>47</v>
      </c>
      <c r="P60" s="27">
        <v>27</v>
      </c>
      <c r="Q60">
        <f>D60+F60+H60+J60+L60+N60+P60</f>
        <v>196</v>
      </c>
    </row>
    <row r="61" spans="1:17" ht="15">
      <c r="A61" s="63"/>
      <c r="B61" s="47" t="s">
        <v>152</v>
      </c>
      <c r="C61" s="15"/>
      <c r="D61" s="27"/>
      <c r="E61" s="12"/>
      <c r="F61" s="27"/>
      <c r="G61" s="12">
        <f>SUM('Classifica Individuale'!G121,'Classifica Individuale'!G112)</f>
        <v>48</v>
      </c>
      <c r="H61" s="27">
        <v>25</v>
      </c>
      <c r="I61" s="12"/>
      <c r="J61" s="27"/>
      <c r="K61" s="12"/>
      <c r="L61" s="27"/>
      <c r="M61" s="12">
        <f>SUM('Classifica Individuale'!J112,'Classifica Individuale'!J119,'Classifica Individuale'!J121)</f>
        <v>50</v>
      </c>
      <c r="N61" s="27">
        <v>25</v>
      </c>
      <c r="O61" s="12"/>
      <c r="P61" s="27"/>
      <c r="Q61">
        <f t="shared" ref="Q61" si="13">D61+F61+H61+J61+L61+N61+P61</f>
        <v>50</v>
      </c>
    </row>
    <row r="62" spans="1:17" ht="15">
      <c r="A62" s="63"/>
      <c r="B62" s="82" t="s">
        <v>85</v>
      </c>
      <c r="C62" s="15"/>
      <c r="D62" s="27"/>
      <c r="E62" s="12"/>
      <c r="F62" s="27"/>
      <c r="G62" s="12"/>
      <c r="H62" s="27"/>
      <c r="I62" s="12"/>
      <c r="J62" s="27"/>
      <c r="K62" s="12">
        <f>SUM('Classifica Individuale'!I125,'Classifica Individuale'!I113)</f>
        <v>37</v>
      </c>
      <c r="L62" s="27">
        <v>23</v>
      </c>
      <c r="M62" s="12"/>
      <c r="N62" s="27"/>
      <c r="O62" s="12">
        <f>SUM('Classifica Individuale'!K113,'Classifica Individuale'!K125)</f>
        <v>25</v>
      </c>
      <c r="P62" s="27">
        <v>25</v>
      </c>
      <c r="Q62">
        <f>D62+F62+H62+J62+L62+N62+P62</f>
        <v>48</v>
      </c>
    </row>
    <row r="63" spans="1:17" ht="15">
      <c r="A63" s="63"/>
      <c r="B63" s="4" t="s">
        <v>45</v>
      </c>
      <c r="C63" s="15">
        <f>SUM('Classifica Individuale'!E111)</f>
        <v>23</v>
      </c>
      <c r="D63" s="27">
        <v>23</v>
      </c>
      <c r="E63" s="12"/>
      <c r="F63" s="27"/>
      <c r="G63" s="12"/>
      <c r="H63" s="27"/>
      <c r="I63" s="12">
        <f>SUM('Classifica Individuale'!H111)</f>
        <v>25</v>
      </c>
      <c r="J63" s="27">
        <v>21</v>
      </c>
      <c r="K63" s="12"/>
      <c r="L63" s="27"/>
      <c r="M63" s="12"/>
      <c r="N63" s="27"/>
      <c r="O63" s="12"/>
      <c r="P63" s="27"/>
      <c r="Q63">
        <f t="shared" ref="Q63" si="14">D63+F63+H63+J63+L63+N63+P63</f>
        <v>44</v>
      </c>
    </row>
    <row r="64" spans="1:17" ht="15">
      <c r="A64" s="63"/>
      <c r="B64" s="81" t="s">
        <v>233</v>
      </c>
      <c r="C64" s="15"/>
      <c r="D64" s="27"/>
      <c r="E64" s="12"/>
      <c r="F64" s="27"/>
      <c r="G64" s="12"/>
      <c r="H64" s="27"/>
      <c r="I64" s="12">
        <f>SUM('Classifica Individuale'!H110)</f>
        <v>27</v>
      </c>
      <c r="J64" s="27">
        <v>23</v>
      </c>
      <c r="K64" s="12">
        <f>SUM('Classifica Individuale'!I110)</f>
        <v>27</v>
      </c>
      <c r="L64" s="27">
        <v>21</v>
      </c>
      <c r="M64" s="12"/>
      <c r="N64" s="27"/>
      <c r="O64" s="12"/>
      <c r="P64" s="27"/>
      <c r="Q64">
        <f t="shared" ref="Q64:Q69" si="15">D64+F64+H64+J64+L64+N64+P64</f>
        <v>44</v>
      </c>
    </row>
    <row r="65" spans="1:17" ht="15">
      <c r="A65" s="63"/>
      <c r="B65" s="58" t="s">
        <v>100</v>
      </c>
      <c r="C65" s="15"/>
      <c r="D65" s="27"/>
      <c r="E65" s="12">
        <f>SUM('Classifica Individuale'!F132,'Classifica Individuale'!F118)</f>
        <v>33</v>
      </c>
      <c r="F65" s="27">
        <v>23</v>
      </c>
      <c r="G65" s="12"/>
      <c r="H65" s="27"/>
      <c r="I65" s="12">
        <f>SUM('Classifica Individuale'!H118)</f>
        <v>14</v>
      </c>
      <c r="J65" s="27">
        <v>17</v>
      </c>
      <c r="K65" s="12"/>
      <c r="L65" s="27"/>
      <c r="M65" s="12"/>
      <c r="N65" s="27"/>
      <c r="O65" s="12"/>
      <c r="P65" s="27"/>
      <c r="Q65">
        <f t="shared" si="15"/>
        <v>40</v>
      </c>
    </row>
    <row r="66" spans="1:17" ht="15">
      <c r="A66" s="63"/>
      <c r="B66" s="81" t="s">
        <v>147</v>
      </c>
      <c r="C66" s="15"/>
      <c r="D66" s="27"/>
      <c r="E66" s="12">
        <f>SUM('Classifica Individuale'!F114)</f>
        <v>20</v>
      </c>
      <c r="F66" s="27">
        <v>21</v>
      </c>
      <c r="G66" s="12"/>
      <c r="H66" s="27"/>
      <c r="I66" s="12">
        <f>SUM('Classifica Individuale'!H114)</f>
        <v>20</v>
      </c>
      <c r="J66" s="27">
        <v>19</v>
      </c>
      <c r="K66" s="12"/>
      <c r="L66" s="27"/>
      <c r="M66" s="12"/>
      <c r="N66" s="27"/>
      <c r="O66" s="12"/>
      <c r="P66" s="27"/>
      <c r="Q66">
        <f t="shared" si="15"/>
        <v>40</v>
      </c>
    </row>
    <row r="67" spans="1:17" ht="15">
      <c r="A67" s="63"/>
      <c r="B67" s="47" t="s">
        <v>117</v>
      </c>
      <c r="C67" s="15"/>
      <c r="D67" s="27"/>
      <c r="E67" s="12">
        <f>SUM('Classifica Individuale'!F122)</f>
        <v>14</v>
      </c>
      <c r="F67" s="27">
        <v>19</v>
      </c>
      <c r="G67" s="12"/>
      <c r="H67" s="27"/>
      <c r="I67" s="12">
        <f>SUM('Classifica Individuale'!H122)</f>
        <v>12</v>
      </c>
      <c r="J67" s="27">
        <v>16</v>
      </c>
      <c r="K67" s="12"/>
      <c r="L67" s="27"/>
      <c r="M67" s="12"/>
      <c r="N67" s="27"/>
      <c r="O67" s="12"/>
      <c r="P67" s="27"/>
      <c r="Q67">
        <f t="shared" si="15"/>
        <v>35</v>
      </c>
    </row>
    <row r="68" spans="1:17" ht="15">
      <c r="A68" s="63"/>
      <c r="B68" s="82" t="s">
        <v>59</v>
      </c>
      <c r="C68" s="15"/>
      <c r="D68" s="27"/>
      <c r="E68" s="12"/>
      <c r="F68" s="27"/>
      <c r="G68" s="12"/>
      <c r="H68" s="27"/>
      <c r="I68" s="12"/>
      <c r="J68" s="27"/>
      <c r="K68" s="12">
        <f>SUM('Classifica Individuale'!I127,'Classifica Individuale'!I134,'Classifica Individuale'!I135,'Classifica Individuale'!I137)</f>
        <v>62</v>
      </c>
      <c r="L68" s="27">
        <v>27</v>
      </c>
      <c r="M68" s="12"/>
      <c r="N68" s="27"/>
      <c r="O68" s="12"/>
      <c r="P68" s="27"/>
      <c r="Q68">
        <f t="shared" si="15"/>
        <v>27</v>
      </c>
    </row>
    <row r="69" spans="1:17" ht="15">
      <c r="A69" s="63"/>
      <c r="B69" s="4" t="s">
        <v>49</v>
      </c>
      <c r="C69" s="15">
        <f>SUM('Classifica Individuale'!E117)</f>
        <v>30</v>
      </c>
      <c r="D69" s="27">
        <v>25</v>
      </c>
      <c r="E69" s="12"/>
      <c r="F69" s="27"/>
      <c r="G69" s="12"/>
      <c r="H69" s="27"/>
      <c r="I69" s="12"/>
      <c r="J69" s="27"/>
      <c r="K69" s="12"/>
      <c r="L69" s="27"/>
      <c r="M69" s="12"/>
      <c r="N69" s="27"/>
      <c r="O69" s="12"/>
      <c r="P69" s="27"/>
      <c r="Q69">
        <f t="shared" si="15"/>
        <v>25</v>
      </c>
    </row>
    <row r="70" spans="1:17" ht="15">
      <c r="A70" s="63"/>
      <c r="B70" s="48" t="s">
        <v>126</v>
      </c>
      <c r="C70" s="15"/>
      <c r="D70" s="27"/>
      <c r="E70" s="12">
        <f>SUM('Classifica Individuale'!F120,'Classifica Individuale'!F128)</f>
        <v>46</v>
      </c>
      <c r="F70" s="27">
        <v>25</v>
      </c>
      <c r="G70" s="12"/>
      <c r="H70" s="27"/>
      <c r="I70" s="12"/>
      <c r="J70" s="27"/>
      <c r="K70" s="12"/>
      <c r="L70" s="27"/>
      <c r="M70" s="12"/>
      <c r="N70" s="27"/>
      <c r="O70" s="12"/>
      <c r="P70" s="27"/>
      <c r="Q70">
        <f t="shared" ref="Q70" si="16">D70+F70+H70+J70+L70+N70+P70</f>
        <v>25</v>
      </c>
    </row>
    <row r="71" spans="1:17" ht="15">
      <c r="A71" s="63"/>
      <c r="B71" s="81" t="s">
        <v>229</v>
      </c>
      <c r="C71" s="15"/>
      <c r="D71" s="27"/>
      <c r="E71" s="12"/>
      <c r="F71" s="27"/>
      <c r="G71" s="12"/>
      <c r="H71" s="27"/>
      <c r="I71" s="12">
        <f>SUM('Classifica Individuale'!H130,'Classifica Individuale'!H140)</f>
        <v>28</v>
      </c>
      <c r="J71" s="27">
        <v>25</v>
      </c>
      <c r="K71" s="12"/>
      <c r="L71" s="27"/>
      <c r="M71" s="12"/>
      <c r="N71" s="27"/>
      <c r="O71" s="12"/>
      <c r="P71" s="27"/>
      <c r="Q71">
        <f>D71+F71+H71+J71+L71+N71+P71</f>
        <v>25</v>
      </c>
    </row>
    <row r="72" spans="1:17" ht="15">
      <c r="A72" s="63"/>
      <c r="B72" s="4" t="s">
        <v>225</v>
      </c>
      <c r="C72" s="15">
        <f>SUM('Classifica Individuale'!E123)</f>
        <v>21</v>
      </c>
      <c r="D72" s="27">
        <v>21</v>
      </c>
      <c r="E72" s="12"/>
      <c r="F72" s="27"/>
      <c r="G72" s="12"/>
      <c r="H72" s="27"/>
      <c r="I72" s="12"/>
      <c r="J72" s="27"/>
      <c r="K72" s="12"/>
      <c r="L72" s="27"/>
      <c r="M72" s="12"/>
      <c r="N72" s="27"/>
      <c r="O72" s="12"/>
      <c r="P72" s="27"/>
      <c r="Q72">
        <f>D72+F72+H72+J72+L72+N72+P72</f>
        <v>21</v>
      </c>
    </row>
    <row r="73" spans="1:17" ht="15">
      <c r="A73" s="64"/>
      <c r="B73" s="50" t="s">
        <v>131</v>
      </c>
      <c r="C73" s="15"/>
      <c r="D73" s="27"/>
      <c r="E73" s="12">
        <f>SUM('Classifica Individuale'!F129)</f>
        <v>18</v>
      </c>
      <c r="F73" s="27">
        <v>20</v>
      </c>
      <c r="G73" s="12"/>
      <c r="H73" s="27"/>
      <c r="I73" s="12"/>
      <c r="J73" s="27"/>
      <c r="K73" s="12"/>
      <c r="L73" s="27"/>
      <c r="M73" s="12"/>
      <c r="N73" s="27"/>
      <c r="O73" s="12"/>
      <c r="P73" s="27"/>
      <c r="Q73">
        <f>D73+F73+H73+J73+L73+N73+P73</f>
        <v>20</v>
      </c>
    </row>
    <row r="74" spans="1:17" ht="15">
      <c r="A74" s="63"/>
      <c r="B74" s="82" t="s">
        <v>98</v>
      </c>
      <c r="C74" s="15"/>
      <c r="D74" s="27"/>
      <c r="E74" s="12"/>
      <c r="F74" s="27"/>
      <c r="G74" s="12"/>
      <c r="H74" s="27"/>
      <c r="I74" s="12">
        <f>SUM('Classifica Individuale'!H124)</f>
        <v>21</v>
      </c>
      <c r="J74" s="27">
        <v>20</v>
      </c>
      <c r="K74" s="12"/>
      <c r="L74" s="27"/>
      <c r="M74" s="12"/>
      <c r="N74" s="27"/>
      <c r="O74" s="12"/>
      <c r="P74" s="27"/>
      <c r="Q74">
        <f>D74+F74+H74+J74+L74+N74+P74</f>
        <v>20</v>
      </c>
    </row>
    <row r="75" spans="1:17" ht="15">
      <c r="A75" s="63"/>
      <c r="B75" s="81" t="s">
        <v>347</v>
      </c>
      <c r="C75" s="15"/>
      <c r="D75" s="27"/>
      <c r="E75" s="12"/>
      <c r="F75" s="27"/>
      <c r="G75" s="12"/>
      <c r="H75" s="27"/>
      <c r="I75" s="12"/>
      <c r="J75" s="27"/>
      <c r="K75" s="12">
        <f>SUM('Classifica Individuale'!I139)</f>
        <v>12</v>
      </c>
      <c r="L75" s="27">
        <v>20</v>
      </c>
      <c r="M75" s="12"/>
      <c r="N75" s="27"/>
      <c r="O75" s="12"/>
      <c r="P75" s="27"/>
      <c r="Q75">
        <f t="shared" ref="Q75" si="17">D75+F75+H75+J75+L75+N75+P75</f>
        <v>20</v>
      </c>
    </row>
    <row r="76" spans="1:17" ht="15" customHeight="1">
      <c r="A76" s="63"/>
      <c r="B76" s="49" t="s">
        <v>250</v>
      </c>
      <c r="C76" s="15"/>
      <c r="D76" s="27"/>
      <c r="E76" s="12"/>
      <c r="F76" s="27"/>
      <c r="G76" s="12"/>
      <c r="H76" s="27"/>
      <c r="I76" s="12">
        <f>SUM('Classifica Individuale'!H133)</f>
        <v>15</v>
      </c>
      <c r="J76" s="27">
        <v>18</v>
      </c>
      <c r="K76" s="12"/>
      <c r="L76" s="27"/>
      <c r="M76" s="12"/>
      <c r="N76" s="27"/>
      <c r="O76" s="12"/>
      <c r="P76" s="27"/>
      <c r="Q76">
        <f>D76+F76+H76+J76+L76+N76+P76</f>
        <v>18</v>
      </c>
    </row>
    <row r="77" spans="1:17" ht="15" customHeight="1">
      <c r="A77" s="63"/>
      <c r="B77" s="4"/>
      <c r="C77" s="15"/>
      <c r="D77" s="27"/>
      <c r="E77" s="12"/>
      <c r="F77" s="27"/>
      <c r="G77" s="12"/>
      <c r="H77" s="27"/>
      <c r="I77" s="12"/>
      <c r="J77" s="27"/>
      <c r="K77" s="12"/>
      <c r="L77" s="27"/>
      <c r="M77" s="12"/>
      <c r="N77" s="27"/>
      <c r="O77" s="12"/>
      <c r="P77" s="27"/>
      <c r="Q77">
        <f t="shared" ref="Q77" si="18">D77+F77+H77+J77+L77+N77+P77</f>
        <v>0</v>
      </c>
    </row>
    <row r="78" spans="1:17" ht="15" customHeight="1">
      <c r="A78" s="63"/>
      <c r="B78" s="4"/>
      <c r="C78" s="15"/>
      <c r="D78" s="27"/>
      <c r="E78" s="12"/>
      <c r="F78" s="27"/>
      <c r="G78" s="12"/>
      <c r="H78" s="27"/>
      <c r="I78" s="12"/>
      <c r="J78" s="27"/>
      <c r="K78" s="12"/>
      <c r="L78" s="27"/>
      <c r="M78" s="12"/>
      <c r="N78" s="27"/>
      <c r="O78" s="12"/>
      <c r="P78" s="27"/>
      <c r="Q78">
        <f t="shared" ref="Q78" si="19">D78+F78+H78+J78+L78+N78+P78</f>
        <v>0</v>
      </c>
    </row>
    <row r="79" spans="1:17" ht="15" customHeight="1">
      <c r="A79" s="63"/>
      <c r="B79" s="4"/>
      <c r="C79" s="15"/>
      <c r="D79" s="27"/>
      <c r="E79" s="12"/>
      <c r="F79" s="27"/>
      <c r="G79" s="12"/>
      <c r="H79" s="27"/>
      <c r="I79" s="12"/>
      <c r="J79" s="27"/>
      <c r="K79" s="12"/>
      <c r="L79" s="27"/>
      <c r="M79" s="12"/>
      <c r="N79" s="27"/>
      <c r="O79" s="12"/>
      <c r="P79" s="27"/>
      <c r="Q79">
        <f t="shared" ref="Q79" si="20">D79+F79+H79+J79+L79+N79+P79</f>
        <v>0</v>
      </c>
    </row>
    <row r="80" spans="1:17" ht="18.75" customHeight="1">
      <c r="A80" s="115" t="s">
        <v>25</v>
      </c>
      <c r="B80" s="115"/>
    </row>
    <row r="81" spans="1:17" ht="15">
      <c r="A81" s="59" t="s">
        <v>1</v>
      </c>
      <c r="B81" s="59" t="s">
        <v>0</v>
      </c>
      <c r="C81" s="114" t="s">
        <v>3</v>
      </c>
      <c r="D81" s="114"/>
      <c r="E81" s="114" t="s">
        <v>4</v>
      </c>
      <c r="F81" s="114"/>
      <c r="G81" s="114" t="s">
        <v>5</v>
      </c>
      <c r="H81" s="114"/>
      <c r="I81" s="114" t="s">
        <v>6</v>
      </c>
      <c r="J81" s="114"/>
      <c r="K81" s="114" t="s">
        <v>10</v>
      </c>
      <c r="L81" s="114"/>
      <c r="M81" s="114" t="s">
        <v>32</v>
      </c>
      <c r="N81" s="114"/>
      <c r="O81" s="114" t="s">
        <v>33</v>
      </c>
      <c r="P81" s="114"/>
    </row>
    <row r="82" spans="1:17" ht="60">
      <c r="A82" s="59"/>
      <c r="B82" s="59"/>
      <c r="C82" s="22" t="s">
        <v>14</v>
      </c>
      <c r="D82" s="32" t="s">
        <v>15</v>
      </c>
      <c r="E82" s="22" t="s">
        <v>14</v>
      </c>
      <c r="F82" s="32" t="s">
        <v>15</v>
      </c>
      <c r="G82" s="22" t="s">
        <v>14</v>
      </c>
      <c r="H82" s="32" t="s">
        <v>15</v>
      </c>
      <c r="I82" s="22" t="s">
        <v>14</v>
      </c>
      <c r="J82" s="32" t="s">
        <v>15</v>
      </c>
      <c r="K82" s="22" t="s">
        <v>14</v>
      </c>
      <c r="L82" s="32" t="s">
        <v>15</v>
      </c>
      <c r="M82" s="22" t="s">
        <v>14</v>
      </c>
      <c r="N82" s="32" t="s">
        <v>15</v>
      </c>
      <c r="O82" s="22" t="s">
        <v>14</v>
      </c>
      <c r="P82" s="32" t="s">
        <v>15</v>
      </c>
    </row>
    <row r="83" spans="1:17" ht="15">
      <c r="A83" s="64"/>
      <c r="B83" s="4" t="s">
        <v>36</v>
      </c>
      <c r="C83" s="15">
        <f>SUM('Classifica Individuale'!E153,'Classifica Individuale'!E150)</f>
        <v>50</v>
      </c>
      <c r="D83" s="27">
        <v>30</v>
      </c>
      <c r="E83" s="12">
        <f>SUM('Classifica Individuale'!F150,'Classifica Individuale'!F153,'Classifica Individuale'!F149,'Classifica Individuale'!F165)</f>
        <v>65</v>
      </c>
      <c r="F83" s="27">
        <v>30</v>
      </c>
      <c r="G83" s="12">
        <f>SUM('Classifica Individuale'!G150,'Classifica Individuale'!G149,'Classifica Individuale'!G153,'Classifica Individuale'!G158,'Classifica Individuale'!G165,'Classifica Individuale'!G154)</f>
        <v>89</v>
      </c>
      <c r="H83" s="27">
        <v>30</v>
      </c>
      <c r="I83" s="12">
        <f>SUM('Classifica Individuale'!H149,'Classifica Individuale'!H150,'Classifica Individuale'!H153,'Classifica Individuale'!H154,'Classifica Individuale'!H156,'Classifica Individuale'!H158,'Classifica Individuale'!H165,'Classifica Individuale'!H179)</f>
        <v>108</v>
      </c>
      <c r="J83" s="27">
        <v>30</v>
      </c>
      <c r="K83" s="12"/>
      <c r="L83" s="27"/>
      <c r="M83" s="12">
        <f>SUM('Classifica Individuale'!J149,'Classifica Individuale'!J150,'Classifica Individuale'!J153,'Classifica Individuale'!J154,'Classifica Individuale'!J158,'Classifica Individuale'!J156,'Classifica Individuale'!J165,'Classifica Individuale'!J169,'Classifica Individuale'!J174,'Classifica Individuale'!J178,'Classifica Individuale'!J179)</f>
        <v>129</v>
      </c>
      <c r="N83" s="27">
        <v>30</v>
      </c>
      <c r="O83" s="12">
        <f>SUM('Classifica Individuale'!K149,'Classifica Individuale'!K150,'Classifica Individuale'!K153,'Classifica Individuale'!K154,'Classifica Individuale'!K156,'Classifica Individuale'!K158,'Classifica Individuale'!K165,'Classifica Individuale'!K169,'Classifica Individuale'!K174,'Classifica Individuale'!K178,'Classifica Individuale'!K179)</f>
        <v>50</v>
      </c>
      <c r="P83" s="27">
        <v>30</v>
      </c>
      <c r="Q83">
        <f t="shared" ref="Q83:Q99" si="21">D83+F83+H83+J83+L83+N83+P83</f>
        <v>180</v>
      </c>
    </row>
    <row r="84" spans="1:17" ht="15">
      <c r="A84" s="63"/>
      <c r="B84" s="81" t="s">
        <v>165</v>
      </c>
      <c r="C84" s="15"/>
      <c r="D84" s="27"/>
      <c r="E84" s="12">
        <f>SUM('Classifica Individuale'!F148)</f>
        <v>30</v>
      </c>
      <c r="F84" s="27">
        <v>25</v>
      </c>
      <c r="G84" s="12">
        <f>SUM('Classifica Individuale'!G148)</f>
        <v>27</v>
      </c>
      <c r="H84" s="27">
        <v>25</v>
      </c>
      <c r="I84" s="12">
        <f>SUM('Classifica Individuale'!H148)</f>
        <v>30</v>
      </c>
      <c r="J84" s="27">
        <v>23</v>
      </c>
      <c r="K84" s="12">
        <f>SUM('Classifica Individuale'!I148)</f>
        <v>30</v>
      </c>
      <c r="L84" s="27">
        <v>27</v>
      </c>
      <c r="M84" s="12">
        <f>SUM('Classifica Individuale'!J148)</f>
        <v>27</v>
      </c>
      <c r="N84" s="27">
        <v>23</v>
      </c>
      <c r="O84" s="12">
        <f>SUM('Classifica Individuale'!K148)</f>
        <v>30</v>
      </c>
      <c r="P84" s="27">
        <v>27</v>
      </c>
      <c r="Q84">
        <f>D84+F84+H84+J84+L84+N84+P84</f>
        <v>150</v>
      </c>
    </row>
    <row r="85" spans="1:17" ht="15">
      <c r="A85" s="63"/>
      <c r="B85" s="82" t="s">
        <v>85</v>
      </c>
      <c r="C85" s="15"/>
      <c r="D85" s="27"/>
      <c r="E85" s="12"/>
      <c r="F85" s="27"/>
      <c r="G85" s="12">
        <f>SUM('Classifica Individuale'!G151)</f>
        <v>19</v>
      </c>
      <c r="H85" s="27">
        <v>23</v>
      </c>
      <c r="I85" s="12">
        <f>SUM('Classifica Individuale'!H151)</f>
        <v>16</v>
      </c>
      <c r="J85" s="27">
        <v>21</v>
      </c>
      <c r="K85" s="12">
        <f>SUM('Classifica Individuale'!I151)</f>
        <v>25</v>
      </c>
      <c r="L85" s="27">
        <v>25</v>
      </c>
      <c r="M85" s="12"/>
      <c r="N85" s="27"/>
      <c r="O85" s="12">
        <f>SUM('Classifica Individuale'!K151)</f>
        <v>21</v>
      </c>
      <c r="P85" s="27">
        <v>23</v>
      </c>
      <c r="Q85">
        <f t="shared" ref="Q85" si="22">D85+F85+H85+J85+L85+N85+P85</f>
        <v>92</v>
      </c>
    </row>
    <row r="86" spans="1:17" ht="15">
      <c r="A86" s="63"/>
      <c r="B86" s="82" t="s">
        <v>98</v>
      </c>
      <c r="C86" s="15"/>
      <c r="D86" s="27"/>
      <c r="E86" s="12"/>
      <c r="F86" s="27"/>
      <c r="G86" s="12">
        <f>SUM('Classifica Individuale'!G152)</f>
        <v>30</v>
      </c>
      <c r="H86" s="27">
        <v>27</v>
      </c>
      <c r="I86" s="12">
        <f>SUM('Classifica Individuale'!H152,'Classifica Individuale'!H155,'Classifica Individuale'!H170,'Classifica Individuale'!H172)</f>
        <v>81</v>
      </c>
      <c r="J86" s="27">
        <v>27</v>
      </c>
      <c r="K86" s="12"/>
      <c r="L86" s="27"/>
      <c r="M86" s="12">
        <f>SUM('Classifica Individuale'!J152,'Classifica Individuale'!J155,'Classifica Individuale'!J170,'Classifica Individuale'!J171,'Classifica Individuale'!J172)</f>
        <v>73</v>
      </c>
      <c r="N86" s="27">
        <v>27</v>
      </c>
      <c r="O86" s="12"/>
      <c r="P86" s="27"/>
      <c r="Q86">
        <f>D86+F86+H86+J86+L86+N86+P86</f>
        <v>81</v>
      </c>
    </row>
    <row r="87" spans="1:17" ht="15">
      <c r="A87" s="63"/>
      <c r="B87" s="81" t="s">
        <v>59</v>
      </c>
      <c r="C87" s="15">
        <f>SUM('Classifica Individuale'!E148)</f>
        <v>30</v>
      </c>
      <c r="D87" s="27">
        <v>27</v>
      </c>
      <c r="E87" s="12"/>
      <c r="F87" s="27"/>
      <c r="G87" s="12"/>
      <c r="H87" s="27"/>
      <c r="I87" s="12"/>
      <c r="J87" s="27"/>
      <c r="K87" s="12">
        <f>SUM('Classifica Individuale'!I160,'Classifica Individuale'!I164)</f>
        <v>50</v>
      </c>
      <c r="L87" s="27">
        <v>30</v>
      </c>
      <c r="M87" s="12"/>
      <c r="N87" s="27"/>
      <c r="O87" s="12"/>
      <c r="P87" s="27"/>
      <c r="Q87">
        <f>D87+F87+H87+J87+L87+N87+P87</f>
        <v>57</v>
      </c>
    </row>
    <row r="88" spans="1:17" ht="15" customHeight="1">
      <c r="A88" s="63"/>
      <c r="B88" s="48" t="s">
        <v>44</v>
      </c>
      <c r="C88" s="15"/>
      <c r="D88" s="27"/>
      <c r="E88" s="12"/>
      <c r="F88" s="27"/>
      <c r="G88" s="12"/>
      <c r="H88" s="27"/>
      <c r="I88" s="12"/>
      <c r="J88" s="27"/>
      <c r="K88" s="12"/>
      <c r="L88" s="27"/>
      <c r="M88" s="12">
        <f>SUM('Classifica Individuale'!J157)</f>
        <v>23</v>
      </c>
      <c r="N88" s="27">
        <v>21</v>
      </c>
      <c r="O88" s="12">
        <f>SUM('Classifica Individuale'!K157)</f>
        <v>25</v>
      </c>
      <c r="P88" s="27">
        <v>25</v>
      </c>
      <c r="Q88">
        <f>D88+F88+H88+J88+L88+N88+P88</f>
        <v>46</v>
      </c>
    </row>
    <row r="89" spans="1:17" ht="15">
      <c r="A89" s="63"/>
      <c r="B89" s="48" t="s">
        <v>107</v>
      </c>
      <c r="C89" s="15"/>
      <c r="D89" s="27"/>
      <c r="E89" s="12">
        <f>SUM('Classifica Individuale'!F159)</f>
        <v>18</v>
      </c>
      <c r="F89" s="27">
        <v>20</v>
      </c>
      <c r="G89" s="12"/>
      <c r="H89" s="27"/>
      <c r="I89" s="12">
        <f>SUM('Classifica Individuale'!H159)</f>
        <v>12</v>
      </c>
      <c r="J89" s="27">
        <v>20</v>
      </c>
      <c r="K89" s="12"/>
      <c r="L89" s="27"/>
      <c r="M89" s="12"/>
      <c r="N89" s="27"/>
      <c r="O89" s="12"/>
      <c r="P89" s="27"/>
      <c r="Q89">
        <f>D89+F89+H89+J89+L89+N89+P89</f>
        <v>40</v>
      </c>
    </row>
    <row r="90" spans="1:17" ht="15">
      <c r="A90" s="63"/>
      <c r="B90" s="47" t="s">
        <v>103</v>
      </c>
      <c r="C90" s="15"/>
      <c r="D90" s="27"/>
      <c r="E90" s="12">
        <f>SUM('Classifica Individuale'!F162,'Classifica Individuale'!F163)</f>
        <v>48</v>
      </c>
      <c r="F90" s="27">
        <v>27</v>
      </c>
      <c r="G90" s="12"/>
      <c r="H90" s="27"/>
      <c r="I90" s="12"/>
      <c r="J90" s="27"/>
      <c r="K90" s="12"/>
      <c r="L90" s="27"/>
      <c r="M90" s="12"/>
      <c r="N90" s="27"/>
      <c r="O90" s="12"/>
      <c r="P90" s="27"/>
      <c r="Q90">
        <f t="shared" ref="Q90" si="23">D90+F90+H90+J90+L90+N90+P90</f>
        <v>27</v>
      </c>
    </row>
    <row r="91" spans="1:17" ht="15">
      <c r="A91" s="63"/>
      <c r="B91" s="48" t="s">
        <v>62</v>
      </c>
      <c r="C91" s="15">
        <f>SUM('Classifica Individuale'!E161)</f>
        <v>25</v>
      </c>
      <c r="D91" s="27">
        <v>25</v>
      </c>
      <c r="E91" s="12"/>
      <c r="F91" s="27"/>
      <c r="G91" s="12"/>
      <c r="H91" s="27"/>
      <c r="I91" s="12"/>
      <c r="J91" s="27"/>
      <c r="K91" s="12"/>
      <c r="L91" s="27"/>
      <c r="M91" s="12"/>
      <c r="N91" s="27"/>
      <c r="O91" s="12"/>
      <c r="P91" s="27"/>
      <c r="Q91">
        <f>D91+F91+H91+J91+L91+N91+P91</f>
        <v>25</v>
      </c>
    </row>
    <row r="92" spans="1:17" ht="15" customHeight="1">
      <c r="A92" s="63"/>
      <c r="B92" s="81" t="s">
        <v>229</v>
      </c>
      <c r="C92" s="15"/>
      <c r="D92" s="27"/>
      <c r="E92" s="12"/>
      <c r="F92" s="27"/>
      <c r="G92" s="12"/>
      <c r="H92" s="27"/>
      <c r="I92" s="12">
        <f>SUM('Classifica Individuale'!H168,'Classifica Individuale'!H175)</f>
        <v>34</v>
      </c>
      <c r="J92" s="27">
        <v>25</v>
      </c>
      <c r="K92" s="12"/>
      <c r="L92" s="27"/>
      <c r="M92" s="12"/>
      <c r="N92" s="27"/>
      <c r="O92" s="12"/>
      <c r="P92" s="27"/>
      <c r="Q92">
        <f>D92+F92+H92+J92+L92+N92+P92</f>
        <v>25</v>
      </c>
    </row>
    <row r="93" spans="1:17" ht="15" customHeight="1">
      <c r="A93" s="63"/>
      <c r="B93" s="48" t="s">
        <v>152</v>
      </c>
      <c r="C93" s="15"/>
      <c r="D93" s="27"/>
      <c r="E93" s="12"/>
      <c r="F93" s="27"/>
      <c r="G93" s="12"/>
      <c r="H93" s="27"/>
      <c r="I93" s="12"/>
      <c r="J93" s="27"/>
      <c r="K93" s="12"/>
      <c r="L93" s="27"/>
      <c r="M93" s="12">
        <f>SUM('Classifica Individuale'!J176,'Classifica Individuale'!J177)</f>
        <v>29</v>
      </c>
      <c r="N93" s="27">
        <v>25</v>
      </c>
      <c r="O93" s="12"/>
      <c r="P93" s="27"/>
      <c r="Q93">
        <f t="shared" ref="Q93" si="24">D93+F93+H93+J93+L93+N93+P93</f>
        <v>25</v>
      </c>
    </row>
    <row r="94" spans="1:17" ht="15">
      <c r="A94" s="63"/>
      <c r="B94" s="48" t="s">
        <v>140</v>
      </c>
      <c r="C94" s="15"/>
      <c r="D94" s="27"/>
      <c r="E94" s="12">
        <f>SUM('Classifica Individuale'!F166)</f>
        <v>20</v>
      </c>
      <c r="F94" s="27">
        <v>23</v>
      </c>
      <c r="G94" s="12"/>
      <c r="H94" s="27"/>
      <c r="I94" s="12"/>
      <c r="J94" s="27"/>
      <c r="K94" s="12"/>
      <c r="L94" s="27"/>
      <c r="M94" s="12"/>
      <c r="N94" s="27"/>
      <c r="O94" s="12"/>
      <c r="P94" s="27"/>
      <c r="Q94">
        <f>D94+F94+H94+J94+L94+N94+P94</f>
        <v>23</v>
      </c>
    </row>
    <row r="95" spans="1:17" ht="15">
      <c r="A95" s="63"/>
      <c r="B95" s="4" t="s">
        <v>105</v>
      </c>
      <c r="C95" s="15"/>
      <c r="D95" s="27"/>
      <c r="E95" s="12">
        <f>SUM('Classifica Individuale'!F167)</f>
        <v>19</v>
      </c>
      <c r="F95" s="27">
        <v>21</v>
      </c>
      <c r="G95" s="12"/>
      <c r="H95" s="27"/>
      <c r="I95" s="12"/>
      <c r="J95" s="27"/>
      <c r="K95" s="12"/>
      <c r="L95" s="27"/>
      <c r="M95" s="12"/>
      <c r="N95" s="27"/>
      <c r="O95" s="12"/>
      <c r="P95" s="27"/>
      <c r="Q95">
        <f>D95+F95+H95+J95+L95+N95+P95</f>
        <v>21</v>
      </c>
    </row>
    <row r="96" spans="1:17" ht="15">
      <c r="A96" s="63"/>
      <c r="B96" s="58" t="s">
        <v>100</v>
      </c>
      <c r="C96" s="15"/>
      <c r="D96" s="27"/>
      <c r="E96" s="12">
        <f>SUM('Classifica Individuale'!F173)</f>
        <v>16</v>
      </c>
      <c r="F96" s="27">
        <v>19</v>
      </c>
      <c r="G96" s="12"/>
      <c r="H96" s="27"/>
      <c r="I96" s="12"/>
      <c r="J96" s="27"/>
      <c r="K96" s="12"/>
      <c r="L96" s="27"/>
      <c r="M96" s="12"/>
      <c r="N96" s="27"/>
      <c r="O96" s="12"/>
      <c r="P96" s="27"/>
      <c r="Q96">
        <f>D96+F96+H96+J96+L96+N96+P96</f>
        <v>19</v>
      </c>
    </row>
    <row r="97" spans="1:17" ht="15" customHeight="1">
      <c r="A97" s="63"/>
      <c r="B97" s="81"/>
      <c r="C97" s="15"/>
      <c r="D97" s="27"/>
      <c r="E97" s="12"/>
      <c r="F97" s="27"/>
      <c r="G97" s="12"/>
      <c r="H97" s="27"/>
      <c r="I97" s="12"/>
      <c r="J97" s="27"/>
      <c r="K97" s="12"/>
      <c r="L97" s="27"/>
      <c r="M97" s="12"/>
      <c r="N97" s="27"/>
      <c r="O97" s="12"/>
      <c r="P97" s="27"/>
      <c r="Q97">
        <f t="shared" ref="Q97" si="25">D97+F97+H97+J97+L97+N97+P97</f>
        <v>0</v>
      </c>
    </row>
    <row r="98" spans="1:17" ht="15" customHeight="1">
      <c r="A98" s="63"/>
      <c r="B98" s="81"/>
      <c r="C98" s="15"/>
      <c r="D98" s="27"/>
      <c r="E98" s="12"/>
      <c r="F98" s="27"/>
      <c r="G98" s="12"/>
      <c r="H98" s="27"/>
      <c r="I98" s="12"/>
      <c r="J98" s="27"/>
      <c r="K98" s="12"/>
      <c r="L98" s="27"/>
      <c r="M98" s="12"/>
      <c r="N98" s="27"/>
      <c r="O98" s="12"/>
      <c r="P98" s="27"/>
      <c r="Q98">
        <f t="shared" ref="Q98" si="26">D98+F98+H98+J98+L98+N98+P98</f>
        <v>0</v>
      </c>
    </row>
    <row r="99" spans="1:17" ht="15" customHeight="1">
      <c r="A99" s="63"/>
      <c r="B99" s="81"/>
      <c r="C99" s="15"/>
      <c r="D99" s="27"/>
      <c r="E99" s="12"/>
      <c r="F99" s="27"/>
      <c r="G99" s="12"/>
      <c r="H99" s="27"/>
      <c r="I99" s="12"/>
      <c r="J99" s="27"/>
      <c r="K99" s="12"/>
      <c r="L99" s="27"/>
      <c r="M99" s="12"/>
      <c r="N99" s="27"/>
      <c r="O99" s="12"/>
      <c r="P99" s="27"/>
      <c r="Q99">
        <f t="shared" si="21"/>
        <v>0</v>
      </c>
    </row>
    <row r="100" spans="1:17" ht="18.75" customHeight="1">
      <c r="A100" s="115" t="s">
        <v>26</v>
      </c>
      <c r="B100" s="115"/>
      <c r="C100" s="34"/>
      <c r="D100" s="34"/>
    </row>
    <row r="101" spans="1:17" ht="15">
      <c r="A101" s="59" t="s">
        <v>1</v>
      </c>
      <c r="B101" s="59" t="s">
        <v>0</v>
      </c>
      <c r="C101" s="114" t="s">
        <v>3</v>
      </c>
      <c r="D101" s="114"/>
      <c r="E101" s="114" t="s">
        <v>4</v>
      </c>
      <c r="F101" s="114"/>
      <c r="G101" s="114" t="s">
        <v>5</v>
      </c>
      <c r="H101" s="114"/>
      <c r="I101" s="114" t="s">
        <v>6</v>
      </c>
      <c r="J101" s="114"/>
      <c r="K101" s="114" t="s">
        <v>10</v>
      </c>
      <c r="L101" s="114"/>
      <c r="M101" s="114" t="s">
        <v>32</v>
      </c>
      <c r="N101" s="114"/>
      <c r="O101" s="114" t="s">
        <v>33</v>
      </c>
      <c r="P101" s="114"/>
    </row>
    <row r="102" spans="1:17" ht="60">
      <c r="A102" s="59"/>
      <c r="B102" s="59"/>
      <c r="C102" s="22" t="s">
        <v>14</v>
      </c>
      <c r="D102" s="32" t="s">
        <v>15</v>
      </c>
      <c r="E102" s="22" t="s">
        <v>14</v>
      </c>
      <c r="F102" s="32" t="s">
        <v>15</v>
      </c>
      <c r="G102" s="22" t="s">
        <v>14</v>
      </c>
      <c r="H102" s="32" t="s">
        <v>15</v>
      </c>
      <c r="I102" s="22" t="s">
        <v>14</v>
      </c>
      <c r="J102" s="32" t="s">
        <v>15</v>
      </c>
      <c r="K102" s="22" t="s">
        <v>14</v>
      </c>
      <c r="L102" s="32" t="s">
        <v>15</v>
      </c>
      <c r="M102" s="22" t="s">
        <v>14</v>
      </c>
      <c r="N102" s="32" t="s">
        <v>15</v>
      </c>
      <c r="O102" s="22" t="s">
        <v>14</v>
      </c>
      <c r="P102" s="32" t="s">
        <v>15</v>
      </c>
    </row>
    <row r="103" spans="1:17" ht="15" customHeight="1">
      <c r="A103" s="63"/>
      <c r="B103" s="4" t="s">
        <v>44</v>
      </c>
      <c r="C103" s="15">
        <f>SUM('Classifica Individuale'!E189,'Classifica Individuale'!E193,'Classifica Individuale'!E191)</f>
        <v>78</v>
      </c>
      <c r="D103" s="27">
        <v>30</v>
      </c>
      <c r="E103" s="12">
        <f>SUM('Classifica Individuale'!F189,'Classifica Individuale'!F193,'Classifica Individuale'!F191)</f>
        <v>73</v>
      </c>
      <c r="F103" s="27">
        <v>30</v>
      </c>
      <c r="G103" s="12">
        <f>SUM('Classifica Individuale'!G189,'Classifica Individuale'!G191,'Classifica Individuale'!G193,'Classifica Individuale'!G199,'Classifica Individuale'!G195)</f>
        <v>82</v>
      </c>
      <c r="H103" s="27">
        <v>27</v>
      </c>
      <c r="I103" s="12">
        <f>SUM('Classifica Individuale'!H189,'Classifica Individuale'!H193,'Classifica Individuale'!H191,'Classifica Individuale'!H199,'Classifica Individuale'!H195,'Classifica Individuale'!H220)</f>
        <v>71</v>
      </c>
      <c r="J103" s="27">
        <v>27</v>
      </c>
      <c r="K103" s="12">
        <f>SUM('Classifica Individuale'!I189,'Classifica Individuale'!I191,'Classifica Individuale'!I193,'Classifica Individuale'!I199,'Classifica Individuale'!I195,'Classifica Individuale'!I220)</f>
        <v>50</v>
      </c>
      <c r="L103" s="27">
        <v>30</v>
      </c>
      <c r="M103" s="12">
        <f>SUM('Classifica Individuale'!J189,'Classifica Individuale'!J193,'Classifica Individuale'!J191,'Classifica Individuale'!J195,'Classifica Individuale'!J199,'Classifica Individuale'!J220)</f>
        <v>85</v>
      </c>
      <c r="N103" s="27">
        <v>27</v>
      </c>
      <c r="O103" s="12">
        <f>SUM('Classifica Individuale'!K189,'Classifica Individuale'!K191,'Classifica Individuale'!K193,'Classifica Individuale'!K195,'Classifica Individuale'!K199,'Classifica Individuale'!K220)</f>
        <v>55</v>
      </c>
      <c r="P103" s="27">
        <v>30</v>
      </c>
      <c r="Q103">
        <f t="shared" ref="Q103:Q118" si="27">D103+F103+H103+J103+L103+N103+P103</f>
        <v>201</v>
      </c>
    </row>
    <row r="104" spans="1:17" ht="15" customHeight="1">
      <c r="A104" s="63"/>
      <c r="B104" s="81" t="s">
        <v>36</v>
      </c>
      <c r="C104" s="15">
        <f>SUM('Classifica Individuale'!E190)</f>
        <v>25</v>
      </c>
      <c r="D104" s="27">
        <v>27</v>
      </c>
      <c r="E104" s="12">
        <f>SUM('Classifica Individuale'!F190,'Classifica Individuale'!F192)</f>
        <v>50</v>
      </c>
      <c r="F104" s="27">
        <v>27</v>
      </c>
      <c r="G104" s="12">
        <f>SUM('Classifica Individuale'!G190,'Classifica Individuale'!G192,'Classifica Individuale'!G196,'Classifica Individuale'!G197,'Classifica Individuale'!G194)</f>
        <v>116</v>
      </c>
      <c r="H104" s="27">
        <v>30</v>
      </c>
      <c r="I104" s="12">
        <f>SUM('Classifica Individuale'!H190,'Classifica Individuale'!H192,'Classifica Individuale'!H196,'Classifica Individuale'!H197,'Classifica Individuale'!H194,'Classifica Individuale'!H215,'Classifica Individuale'!H198,'Classifica Individuale'!H217,'Classifica Individuale'!H218,'Classifica Individuale'!H219)</f>
        <v>157</v>
      </c>
      <c r="J104" s="27">
        <v>30</v>
      </c>
      <c r="K104" s="12">
        <f>SUM('Classifica Individuale'!I190,'Classifica Individuale'!I192,'Classifica Individuale'!I196,'Classifica Individuale'!I197,'Classifica Individuale'!I194,'Classifica Individuale'!I215,'Classifica Individuale'!I198,'Classifica Individuale'!I217,'Classifica Individuale'!I218,'Classifica Individuale'!I219)</f>
        <v>25</v>
      </c>
      <c r="L104" s="27">
        <v>25</v>
      </c>
      <c r="M104" s="12">
        <f>SUM('Classifica Individuale'!J192,'Classifica Individuale'!J190,'Classifica Individuale'!J196,'Classifica Individuale'!J194,'Classifica Individuale'!J197,'Classifica Individuale'!J198,'Classifica Individuale'!J206,'Classifica Individuale'!J216,'Classifica Individuale'!J215,'Classifica Individuale'!J217,'Classifica Individuale'!J218,'Classifica Individuale'!J219)</f>
        <v>125</v>
      </c>
      <c r="N104" s="27">
        <v>30</v>
      </c>
      <c r="O104" s="12">
        <f>SUM('Classifica Individuale'!K190,'Classifica Individuale'!K192,'Classifica Individuale'!K194,'Classifica Individuale'!K196,'Classifica Individuale'!K197,'Classifica Individuale'!K198,'Classifica Individuale'!K206,'Classifica Individuale'!K215,'Classifica Individuale'!K216,'Classifica Individuale'!K217,'Classifica Individuale'!K218,'Classifica Individuale'!K219)</f>
        <v>27</v>
      </c>
      <c r="P104" s="27">
        <v>27</v>
      </c>
      <c r="Q104">
        <f t="shared" si="27"/>
        <v>196</v>
      </c>
    </row>
    <row r="105" spans="1:17" ht="15" customHeight="1">
      <c r="A105" s="63"/>
      <c r="B105" s="47" t="s">
        <v>152</v>
      </c>
      <c r="C105" s="15"/>
      <c r="D105" s="27"/>
      <c r="E105" s="12"/>
      <c r="F105" s="27"/>
      <c r="G105" s="12">
        <f>SUM('Classifica Individuale'!G211)</f>
        <v>18</v>
      </c>
      <c r="H105" s="27">
        <v>25</v>
      </c>
      <c r="I105" s="12"/>
      <c r="J105" s="27"/>
      <c r="K105" s="12"/>
      <c r="L105" s="27"/>
      <c r="M105" s="12">
        <f>SUM('Classifica Individuale'!J211,'Classifica Individuale'!J212,'Classifica Individuale'!J213)</f>
        <v>35</v>
      </c>
      <c r="N105" s="27">
        <v>25</v>
      </c>
      <c r="O105" s="12"/>
      <c r="P105" s="27"/>
      <c r="Q105">
        <f t="shared" ref="Q105" si="28">D105+F105+H105+J105+L105+N105+P105</f>
        <v>50</v>
      </c>
    </row>
    <row r="106" spans="1:17" ht="15" customHeight="1">
      <c r="A106" s="63"/>
      <c r="B106" s="81" t="s">
        <v>262</v>
      </c>
      <c r="C106" s="15"/>
      <c r="D106" s="27"/>
      <c r="E106" s="12"/>
      <c r="F106" s="27"/>
      <c r="G106" s="12"/>
      <c r="H106" s="27"/>
      <c r="I106" s="12">
        <f>SUM('Classifica Individuale'!H208)</f>
        <v>21</v>
      </c>
      <c r="J106" s="27">
        <v>20</v>
      </c>
      <c r="K106" s="12">
        <f>SUM('Classifica Individuale'!I200,'Classifica Individuale'!I205,'Classifica Individuale'!I208)</f>
        <v>50</v>
      </c>
      <c r="L106" s="27">
        <v>27</v>
      </c>
      <c r="M106" s="12"/>
      <c r="N106" s="27"/>
      <c r="O106" s="12"/>
      <c r="P106" s="27"/>
      <c r="Q106">
        <f t="shared" ref="Q106:Q111" si="29">D106+F106+H106+J106+L106+N106+P106</f>
        <v>47</v>
      </c>
    </row>
    <row r="107" spans="1:17" ht="15" customHeight="1">
      <c r="A107" s="63"/>
      <c r="B107" s="49" t="s">
        <v>100</v>
      </c>
      <c r="C107" s="15"/>
      <c r="D107" s="27"/>
      <c r="E107" s="12">
        <f>SUM('Classifica Individuale'!F202)</f>
        <v>19</v>
      </c>
      <c r="F107" s="27">
        <v>21</v>
      </c>
      <c r="G107" s="12"/>
      <c r="H107" s="27"/>
      <c r="I107" s="12">
        <f>SUM('Classifica Individuale'!H202)</f>
        <v>4</v>
      </c>
      <c r="J107" s="27">
        <v>18</v>
      </c>
      <c r="K107" s="12"/>
      <c r="L107" s="27"/>
      <c r="M107" s="12"/>
      <c r="N107" s="27"/>
      <c r="O107" s="12"/>
      <c r="P107" s="27"/>
      <c r="Q107">
        <f t="shared" si="29"/>
        <v>39</v>
      </c>
    </row>
    <row r="108" spans="1:17" ht="15" customHeight="1">
      <c r="A108" s="63"/>
      <c r="B108" s="4" t="s">
        <v>67</v>
      </c>
      <c r="C108" s="15">
        <f>SUM('Classifica Individuale'!E203)</f>
        <v>23</v>
      </c>
      <c r="D108" s="27">
        <v>25</v>
      </c>
      <c r="E108" s="12"/>
      <c r="F108" s="27"/>
      <c r="G108" s="12"/>
      <c r="H108" s="27"/>
      <c r="I108" s="12"/>
      <c r="J108" s="27"/>
      <c r="K108" s="12"/>
      <c r="L108" s="27"/>
      <c r="M108" s="12"/>
      <c r="N108" s="27"/>
      <c r="O108" s="12"/>
      <c r="P108" s="27"/>
      <c r="Q108">
        <f t="shared" si="29"/>
        <v>25</v>
      </c>
    </row>
    <row r="109" spans="1:17" ht="15" customHeight="1">
      <c r="A109" s="65"/>
      <c r="B109" s="83" t="s">
        <v>111</v>
      </c>
      <c r="C109" s="15"/>
      <c r="D109" s="27"/>
      <c r="E109" s="12">
        <f>SUM('Classifica Individuale'!F207)</f>
        <v>21</v>
      </c>
      <c r="F109" s="27">
        <v>25</v>
      </c>
      <c r="G109" s="12"/>
      <c r="H109" s="27"/>
      <c r="I109" s="12"/>
      <c r="J109" s="27"/>
      <c r="K109" s="12"/>
      <c r="L109" s="27"/>
      <c r="M109" s="12"/>
      <c r="N109" s="27"/>
      <c r="O109" s="12"/>
      <c r="P109" s="27"/>
      <c r="Q109">
        <f t="shared" si="29"/>
        <v>25</v>
      </c>
    </row>
    <row r="110" spans="1:17" ht="15" customHeight="1">
      <c r="A110" s="63"/>
      <c r="B110" s="4" t="s">
        <v>225</v>
      </c>
      <c r="C110" s="15"/>
      <c r="D110" s="27"/>
      <c r="E110" s="12">
        <f>SUM('Classifica Individuale'!F201)</f>
        <v>0</v>
      </c>
      <c r="F110" s="27">
        <v>0</v>
      </c>
      <c r="G110" s="12"/>
      <c r="H110" s="27"/>
      <c r="I110" s="12">
        <f>SUM('Classifica Individuale'!H201,'Classifica Individuale'!H222)</f>
        <v>31</v>
      </c>
      <c r="J110" s="27">
        <v>25</v>
      </c>
      <c r="K110" s="12"/>
      <c r="L110" s="27"/>
      <c r="M110" s="12"/>
      <c r="N110" s="27"/>
      <c r="O110" s="12"/>
      <c r="P110" s="27"/>
      <c r="Q110">
        <f t="shared" si="29"/>
        <v>25</v>
      </c>
    </row>
    <row r="111" spans="1:17" ht="15" customHeight="1">
      <c r="A111" s="63"/>
      <c r="B111" s="81" t="s">
        <v>147</v>
      </c>
      <c r="C111" s="15"/>
      <c r="D111" s="27"/>
      <c r="E111" s="12">
        <f>SUM('Classifica Individuale'!F210)</f>
        <v>20</v>
      </c>
      <c r="F111" s="27">
        <v>23</v>
      </c>
      <c r="G111" s="12"/>
      <c r="H111" s="27"/>
      <c r="I111" s="12"/>
      <c r="J111" s="27"/>
      <c r="K111" s="12"/>
      <c r="L111" s="27"/>
      <c r="M111" s="12"/>
      <c r="N111" s="27"/>
      <c r="O111" s="12"/>
      <c r="P111" s="27"/>
      <c r="Q111">
        <f t="shared" si="29"/>
        <v>23</v>
      </c>
    </row>
    <row r="112" spans="1:17" ht="15" customHeight="1">
      <c r="A112" s="63"/>
      <c r="B112" s="4" t="s">
        <v>259</v>
      </c>
      <c r="C112" s="15"/>
      <c r="D112" s="27"/>
      <c r="E112" s="12"/>
      <c r="F112" s="27"/>
      <c r="G112" s="12"/>
      <c r="H112" s="27"/>
      <c r="I112" s="12">
        <f>SUM('Classifica Individuale'!H204)</f>
        <v>23</v>
      </c>
      <c r="J112" s="27">
        <v>23</v>
      </c>
      <c r="K112" s="12"/>
      <c r="L112" s="27"/>
      <c r="M112" s="12"/>
      <c r="N112" s="27"/>
      <c r="O112" s="12"/>
      <c r="P112" s="27"/>
      <c r="Q112">
        <f t="shared" ref="Q112" si="30">D112+F112+H112+J112+L112+N112+P112</f>
        <v>23</v>
      </c>
    </row>
    <row r="113" spans="1:17" ht="15" customHeight="1">
      <c r="A113" s="63"/>
      <c r="B113" s="4" t="s">
        <v>347</v>
      </c>
      <c r="C113" s="15"/>
      <c r="D113" s="27"/>
      <c r="E113" s="12"/>
      <c r="F113" s="27"/>
      <c r="G113" s="12"/>
      <c r="H113" s="27"/>
      <c r="I113" s="12"/>
      <c r="J113" s="27"/>
      <c r="K113" s="12">
        <f>SUM('Classifica Individuale'!I209)</f>
        <v>21</v>
      </c>
      <c r="L113" s="27">
        <v>23</v>
      </c>
      <c r="M113" s="12"/>
      <c r="N113" s="27"/>
      <c r="O113" s="12"/>
      <c r="P113" s="27"/>
      <c r="Q113">
        <f>D113+F113+H113+J113+L113+N113+P113</f>
        <v>23</v>
      </c>
    </row>
    <row r="114" spans="1:17" ht="15" customHeight="1">
      <c r="A114" s="63"/>
      <c r="B114" s="82" t="s">
        <v>98</v>
      </c>
      <c r="C114" s="15"/>
      <c r="D114" s="27"/>
      <c r="E114" s="12"/>
      <c r="F114" s="27"/>
      <c r="G114" s="12"/>
      <c r="H114" s="27"/>
      <c r="I114" s="12">
        <f>SUM('Classifica Individuale'!H214,'Classifica Individuale'!H221)</f>
        <v>23</v>
      </c>
      <c r="J114" s="27">
        <v>21</v>
      </c>
      <c r="K114" s="12"/>
      <c r="L114" s="27"/>
      <c r="M114" s="12"/>
      <c r="N114" s="27"/>
      <c r="O114" s="12"/>
      <c r="P114" s="27"/>
      <c r="Q114">
        <f t="shared" ref="Q114" si="31">D114+F114+H114+J114+L114+N114+P114</f>
        <v>21</v>
      </c>
    </row>
    <row r="115" spans="1:17" ht="15" customHeight="1">
      <c r="A115" s="63"/>
      <c r="B115" s="48" t="s">
        <v>228</v>
      </c>
      <c r="C115" s="15"/>
      <c r="D115" s="27"/>
      <c r="E115" s="12"/>
      <c r="F115" s="27"/>
      <c r="G115" s="12"/>
      <c r="H115" s="27"/>
      <c r="I115" s="12">
        <f>SUM('Classifica Individuale'!H223,'Classifica Individuale'!H224)</f>
        <v>6</v>
      </c>
      <c r="J115" s="27">
        <v>19</v>
      </c>
      <c r="K115" s="12"/>
      <c r="L115" s="27"/>
      <c r="M115" s="12"/>
      <c r="N115" s="27"/>
      <c r="O115" s="12"/>
      <c r="P115" s="27"/>
      <c r="Q115">
        <f>D115+F115+H115+J115+L115+N115+P115</f>
        <v>19</v>
      </c>
    </row>
    <row r="116" spans="1:17" ht="15" customHeight="1">
      <c r="A116" s="63"/>
      <c r="B116" s="4"/>
      <c r="C116" s="15"/>
      <c r="D116" s="27"/>
      <c r="E116" s="12"/>
      <c r="F116" s="27"/>
      <c r="G116" s="12"/>
      <c r="H116" s="27"/>
      <c r="I116" s="12"/>
      <c r="J116" s="27"/>
      <c r="K116" s="19"/>
      <c r="L116" s="30"/>
      <c r="M116" s="19"/>
      <c r="N116" s="30"/>
      <c r="O116" s="19"/>
      <c r="P116" s="30"/>
      <c r="Q116">
        <f t="shared" ref="Q116" si="32">D116+F116+H116+J116+L116+N116+P116</f>
        <v>0</v>
      </c>
    </row>
    <row r="117" spans="1:17" ht="15" customHeight="1">
      <c r="A117" s="63"/>
      <c r="B117" s="4"/>
      <c r="C117" s="15"/>
      <c r="D117" s="27"/>
      <c r="E117" s="12"/>
      <c r="F117" s="27"/>
      <c r="G117" s="12"/>
      <c r="H117" s="27"/>
      <c r="I117" s="12"/>
      <c r="J117" s="27"/>
      <c r="K117" s="19"/>
      <c r="L117" s="30"/>
      <c r="M117" s="19"/>
      <c r="N117" s="30"/>
      <c r="O117" s="19"/>
      <c r="P117" s="30"/>
      <c r="Q117">
        <f t="shared" ref="Q117" si="33">D117+F117+H117+J117+L117+N117+P117</f>
        <v>0</v>
      </c>
    </row>
    <row r="118" spans="1:17" ht="15" customHeight="1">
      <c r="A118" s="63"/>
      <c r="B118" s="51"/>
      <c r="C118" s="15"/>
      <c r="D118" s="27"/>
      <c r="E118" s="12"/>
      <c r="F118" s="27"/>
      <c r="G118" s="12"/>
      <c r="H118" s="27"/>
      <c r="I118" s="12"/>
      <c r="J118" s="27"/>
      <c r="K118" s="12"/>
      <c r="L118" s="27"/>
      <c r="M118" s="12"/>
      <c r="N118" s="27"/>
      <c r="O118" s="12"/>
      <c r="P118" s="27"/>
      <c r="Q118">
        <f t="shared" si="27"/>
        <v>0</v>
      </c>
    </row>
    <row r="119" spans="1:17" ht="18.75" customHeight="1">
      <c r="A119" s="115" t="s">
        <v>27</v>
      </c>
      <c r="B119" s="115"/>
      <c r="C119" s="34"/>
      <c r="D119" s="34"/>
    </row>
    <row r="120" spans="1:17" ht="15">
      <c r="A120" s="59" t="s">
        <v>1</v>
      </c>
      <c r="B120" s="59" t="s">
        <v>0</v>
      </c>
      <c r="C120" s="114" t="s">
        <v>3</v>
      </c>
      <c r="D120" s="114"/>
      <c r="E120" s="114" t="s">
        <v>4</v>
      </c>
      <c r="F120" s="114"/>
      <c r="G120" s="114" t="s">
        <v>5</v>
      </c>
      <c r="H120" s="114"/>
      <c r="I120" s="114" t="s">
        <v>6</v>
      </c>
      <c r="J120" s="114"/>
      <c r="K120" s="114" t="s">
        <v>10</v>
      </c>
      <c r="L120" s="114"/>
      <c r="M120" s="114" t="s">
        <v>32</v>
      </c>
      <c r="N120" s="114"/>
      <c r="O120" s="114" t="s">
        <v>33</v>
      </c>
      <c r="P120" s="114"/>
    </row>
    <row r="121" spans="1:17" ht="60">
      <c r="A121" s="59"/>
      <c r="B121" s="59"/>
      <c r="C121" s="22" t="s">
        <v>14</v>
      </c>
      <c r="D121" s="32" t="s">
        <v>15</v>
      </c>
      <c r="E121" s="22" t="s">
        <v>14</v>
      </c>
      <c r="F121" s="32" t="s">
        <v>15</v>
      </c>
      <c r="G121" s="22" t="s">
        <v>14</v>
      </c>
      <c r="H121" s="32" t="s">
        <v>15</v>
      </c>
      <c r="I121" s="22" t="s">
        <v>14</v>
      </c>
      <c r="J121" s="32" t="s">
        <v>15</v>
      </c>
      <c r="K121" s="22" t="s">
        <v>14</v>
      </c>
      <c r="L121" s="32" t="s">
        <v>15</v>
      </c>
      <c r="M121" s="22" t="s">
        <v>14</v>
      </c>
      <c r="N121" s="32" t="s">
        <v>15</v>
      </c>
      <c r="O121" s="22" t="s">
        <v>14</v>
      </c>
      <c r="P121" s="32" t="s">
        <v>15</v>
      </c>
    </row>
    <row r="122" spans="1:17" ht="15">
      <c r="A122" s="63"/>
      <c r="B122" s="4" t="s">
        <v>36</v>
      </c>
      <c r="C122" s="15">
        <f>SUM('Classifica Individuale'!E232,'Classifica Individuale'!E247)</f>
        <v>39</v>
      </c>
      <c r="D122" s="27">
        <v>25</v>
      </c>
      <c r="E122" s="12">
        <f>SUM('Classifica Individuale'!F232,'Classifica Individuale'!F233,'Classifica Individuale'!F247)</f>
        <v>52</v>
      </c>
      <c r="F122" s="27">
        <v>30</v>
      </c>
      <c r="G122" s="12">
        <f>SUM('Classifica Individuale'!G232,'Classifica Individuale'!G233,'Classifica Individuale'!G239,'Classifica Individuale'!G247,'Classifica Individuale'!G238,'Classifica Individuale'!G263,'Classifica Individuale'!G244,'Classifica Individuale'!G269)</f>
        <v>169</v>
      </c>
      <c r="H122" s="27">
        <v>30</v>
      </c>
      <c r="I122" s="12">
        <f>SUM('Classifica Individuale'!H232,'Classifica Individuale'!H233,'Classifica Individuale'!H238,'Classifica Individuale'!H239,'Classifica Individuale'!H247,'Classifica Individuale'!H263,'Classifica Individuale'!H244,'Classifica Individuale'!H243,'Classifica Individuale'!H269,'Classifica Individuale'!H249)</f>
        <v>117</v>
      </c>
      <c r="J122" s="27">
        <v>30</v>
      </c>
      <c r="K122" s="12">
        <f>SUM('Classifica Individuale'!I232,'Classifica Individuale'!I233,'Classifica Individuale'!I238,'Classifica Individuale'!I239,'Classifica Individuale'!I247,'Classifica Individuale'!I263,'Classifica Individuale'!I244,'Classifica Individuale'!I243,'Classifica Individuale'!I269,'Classifica Individuale'!I249)</f>
        <v>30</v>
      </c>
      <c r="L122" s="27">
        <v>30</v>
      </c>
      <c r="M122" s="12">
        <f>SUM('Classifica Individuale'!J232,'Classifica Individuale'!J233,'Classifica Individuale'!J238,'Classifica Individuale'!J239,'Classifica Individuale'!J244,'Classifica Individuale'!J247,'Classifica Individuale'!J249,'Classifica Individuale'!J260,'Classifica Individuale'!J263,'Classifica Individuale'!J243,'Classifica Individuale'!J269)</f>
        <v>108</v>
      </c>
      <c r="N122" s="27">
        <v>30</v>
      </c>
      <c r="O122" s="12">
        <f>SUM('Classifica Individuale'!K232,'Classifica Individuale'!K233,'Classifica Individuale'!K238,'Classifica Individuale'!K239,'Classifica Individuale'!K243,'Classifica Individuale'!K244,'Classifica Individuale'!K247,'Classifica Individuale'!K249,'Classifica Individuale'!K260,'Classifica Individuale'!K263,'Classifica Individuale'!K269)</f>
        <v>53</v>
      </c>
      <c r="P122" s="27">
        <v>30</v>
      </c>
      <c r="Q122">
        <f>D122+F122+H122+J122+L122+N122+P122</f>
        <v>205</v>
      </c>
    </row>
    <row r="123" spans="1:17" ht="15">
      <c r="A123" s="63"/>
      <c r="B123" s="81" t="s">
        <v>85</v>
      </c>
      <c r="C123" s="15"/>
      <c r="D123" s="27"/>
      <c r="E123" s="12"/>
      <c r="F123" s="27"/>
      <c r="G123" s="12">
        <f>SUM('Classifica Individuale'!G235)</f>
        <v>17</v>
      </c>
      <c r="H123" s="27">
        <v>23</v>
      </c>
      <c r="I123" s="12">
        <f>SUM('Classifica Individuale'!H235)</f>
        <v>16</v>
      </c>
      <c r="J123" s="27">
        <v>18</v>
      </c>
      <c r="K123" s="12">
        <f>SUM('Classifica Individuale'!I235)</f>
        <v>23</v>
      </c>
      <c r="L123" s="27">
        <v>23</v>
      </c>
      <c r="M123" s="12">
        <f>SUM('Classifica Individuale'!J235)</f>
        <v>19</v>
      </c>
      <c r="N123" s="27">
        <v>23</v>
      </c>
      <c r="O123" s="12">
        <f>SUM('Classifica Individuale'!K235,'Classifica Individuale'!K259)</f>
        <v>21</v>
      </c>
      <c r="P123" s="27">
        <v>23</v>
      </c>
      <c r="Q123">
        <f t="shared" ref="Q123" si="34">D123+F123+H123+J123+L123+N123+P123</f>
        <v>110</v>
      </c>
    </row>
    <row r="124" spans="1:17" ht="15">
      <c r="A124" s="63"/>
      <c r="B124" s="81" t="s">
        <v>98</v>
      </c>
      <c r="C124" s="15"/>
      <c r="D124" s="27"/>
      <c r="E124" s="12"/>
      <c r="F124" s="27"/>
      <c r="G124" s="12">
        <f>SUM('Classifica Individuale'!G234)</f>
        <v>21</v>
      </c>
      <c r="H124" s="27">
        <v>25</v>
      </c>
      <c r="I124" s="12">
        <f>SUM('Classifica Individuale'!H234)</f>
        <v>20</v>
      </c>
      <c r="J124" s="27">
        <v>20</v>
      </c>
      <c r="K124" s="12"/>
      <c r="L124" s="27"/>
      <c r="M124" s="12">
        <f>SUM('Classifica Individuale'!J234)</f>
        <v>25</v>
      </c>
      <c r="N124" s="27">
        <v>25</v>
      </c>
      <c r="O124" s="12">
        <f>SUM('Classifica Individuale'!K234)</f>
        <v>27</v>
      </c>
      <c r="P124" s="27">
        <v>27</v>
      </c>
      <c r="Q124">
        <f>D124+F124+H124+J124+L124+N124+P124</f>
        <v>97</v>
      </c>
    </row>
    <row r="125" spans="1:17" ht="15">
      <c r="A125" s="63"/>
      <c r="B125" s="47" t="s">
        <v>152</v>
      </c>
      <c r="C125" s="15"/>
      <c r="D125" s="27"/>
      <c r="E125" s="12">
        <f>SUM('Classifica Individuale'!F236)</f>
        <v>23</v>
      </c>
      <c r="F125" s="27">
        <v>23</v>
      </c>
      <c r="G125" s="12">
        <f>SUM('Classifica Individuale'!G236,'Classifica Individuale'!G242,'Classifica Individuale'!G246,'Classifica Individuale'!G255)</f>
        <v>63</v>
      </c>
      <c r="H125" s="27">
        <v>27</v>
      </c>
      <c r="I125" s="12"/>
      <c r="J125" s="27"/>
      <c r="K125" s="12"/>
      <c r="L125" s="27"/>
      <c r="M125" s="12">
        <f>SUM('Classifica Individuale'!J236,'Classifica Individuale'!J242,'Classifica Individuale'!J246,'Classifica Individuale'!J255,'Classifica Individuale'!J256,'Classifica Individuale'!J266)</f>
        <v>106</v>
      </c>
      <c r="N125" s="27">
        <v>27</v>
      </c>
      <c r="O125" s="12"/>
      <c r="P125" s="27"/>
      <c r="Q125">
        <f t="shared" ref="Q125" si="35">D125+F125+H125+J125+L125+N125+P125</f>
        <v>77</v>
      </c>
    </row>
    <row r="126" spans="1:17" ht="15">
      <c r="A126" s="63"/>
      <c r="B126" s="4" t="s">
        <v>225</v>
      </c>
      <c r="C126" s="15">
        <f>SUM('Classifica Individuale'!E253,'Classifica Individuale'!E257)</f>
        <v>46</v>
      </c>
      <c r="D126" s="27">
        <v>27</v>
      </c>
      <c r="E126" s="12"/>
      <c r="F126" s="27"/>
      <c r="G126" s="12"/>
      <c r="H126" s="27"/>
      <c r="I126" s="12">
        <f>SUM('Classifica Individuale'!H251,'Classifica Individuale'!H253,'Classifica Individuale'!H257)</f>
        <v>27</v>
      </c>
      <c r="J126" s="27">
        <v>23</v>
      </c>
      <c r="K126" s="12"/>
      <c r="L126" s="27"/>
      <c r="M126" s="12"/>
      <c r="N126" s="27"/>
      <c r="O126" s="12"/>
      <c r="P126" s="27"/>
      <c r="Q126">
        <f t="shared" ref="Q126:Q128" si="36">D126+F126+H126+J126+L126+N126+P126</f>
        <v>50</v>
      </c>
    </row>
    <row r="127" spans="1:17" ht="15">
      <c r="A127" s="63"/>
      <c r="B127" s="81" t="s">
        <v>70</v>
      </c>
      <c r="C127" s="15">
        <f>SUM('Classifica Individuale'!E237)</f>
        <v>30</v>
      </c>
      <c r="D127" s="27">
        <v>23</v>
      </c>
      <c r="E127" s="12">
        <f>SUM('Classifica Individuale'!F237)</f>
        <v>30</v>
      </c>
      <c r="F127" s="27">
        <v>25</v>
      </c>
      <c r="G127" s="12"/>
      <c r="H127" s="27"/>
      <c r="I127" s="12"/>
      <c r="J127" s="27"/>
      <c r="K127" s="12"/>
      <c r="L127" s="27"/>
      <c r="M127" s="12"/>
      <c r="N127" s="27"/>
      <c r="O127" s="12"/>
      <c r="P127" s="27"/>
      <c r="Q127">
        <f t="shared" si="36"/>
        <v>48</v>
      </c>
    </row>
    <row r="128" spans="1:17" ht="15">
      <c r="A128" s="63"/>
      <c r="B128" s="81" t="s">
        <v>62</v>
      </c>
      <c r="C128" s="15"/>
      <c r="D128" s="27"/>
      <c r="E128" s="12">
        <f>SUM('Classifica Individuale'!F245,'Classifica Individuale'!F248)</f>
        <v>38</v>
      </c>
      <c r="F128" s="27">
        <v>27</v>
      </c>
      <c r="G128" s="12"/>
      <c r="H128" s="27"/>
      <c r="I128" s="12">
        <f>SUM('Classifica Individuale'!H245,'Classifica Individuale'!H248)</f>
        <v>22</v>
      </c>
      <c r="J128" s="27">
        <v>21</v>
      </c>
      <c r="K128" s="12"/>
      <c r="L128" s="27"/>
      <c r="M128" s="12"/>
      <c r="N128" s="27"/>
      <c r="O128" s="12"/>
      <c r="P128" s="27"/>
      <c r="Q128">
        <f t="shared" si="36"/>
        <v>48</v>
      </c>
    </row>
    <row r="129" spans="1:17" ht="15">
      <c r="A129" s="64"/>
      <c r="B129" s="4" t="s">
        <v>49</v>
      </c>
      <c r="C129" s="15">
        <f>SUM('Classifica Individuale'!E241)</f>
        <v>20</v>
      </c>
      <c r="D129" s="27">
        <v>21</v>
      </c>
      <c r="E129" s="12"/>
      <c r="F129" s="27"/>
      <c r="G129" s="12"/>
      <c r="H129" s="27"/>
      <c r="I129" s="12"/>
      <c r="J129" s="27"/>
      <c r="K129" s="12"/>
      <c r="L129" s="27"/>
      <c r="M129" s="12"/>
      <c r="N129" s="27"/>
      <c r="O129" s="12">
        <f>SUM('Classifica Individuale'!K241)</f>
        <v>25</v>
      </c>
      <c r="P129" s="27">
        <v>25</v>
      </c>
      <c r="Q129">
        <f t="shared" ref="Q129" si="37">D129+F129+H129+J129+L129+N129+P129</f>
        <v>46</v>
      </c>
    </row>
    <row r="130" spans="1:17" ht="15">
      <c r="A130" s="67"/>
      <c r="B130" s="83" t="s">
        <v>111</v>
      </c>
      <c r="C130" s="15"/>
      <c r="D130" s="27"/>
      <c r="E130" s="12">
        <f>SUM('Classifica Individuale'!F240)</f>
        <v>17</v>
      </c>
      <c r="F130" s="27">
        <v>19</v>
      </c>
      <c r="G130" s="12"/>
      <c r="H130" s="27"/>
      <c r="I130" s="12">
        <f>SUM('Classifica Individuale'!H240)</f>
        <v>30</v>
      </c>
      <c r="J130" s="27">
        <v>25</v>
      </c>
      <c r="K130" s="12"/>
      <c r="L130" s="27"/>
      <c r="M130" s="12"/>
      <c r="N130" s="27"/>
      <c r="O130" s="12"/>
      <c r="P130" s="27"/>
      <c r="Q130">
        <f>D130+F130+H130+J130+L130+N130+P130</f>
        <v>44</v>
      </c>
    </row>
    <row r="131" spans="1:17" ht="15">
      <c r="A131" s="63"/>
      <c r="B131" s="4" t="s">
        <v>39</v>
      </c>
      <c r="C131" s="15">
        <f>SUM('Classifica Individuale'!E250,'Classifica Individuale'!E261)</f>
        <v>46</v>
      </c>
      <c r="D131" s="27">
        <v>30</v>
      </c>
      <c r="E131" s="12"/>
      <c r="F131" s="27"/>
      <c r="G131" s="12"/>
      <c r="H131" s="27"/>
      <c r="I131" s="12"/>
      <c r="J131" s="27"/>
      <c r="K131" s="12"/>
      <c r="L131" s="27"/>
      <c r="M131" s="12"/>
      <c r="N131" s="27"/>
      <c r="O131" s="12"/>
      <c r="P131" s="27"/>
      <c r="Q131">
        <f>D131+F131+H131+J131+L131+N131+P131</f>
        <v>30</v>
      </c>
    </row>
    <row r="132" spans="1:17" ht="15">
      <c r="A132" s="63"/>
      <c r="B132" s="81" t="s">
        <v>229</v>
      </c>
      <c r="C132" s="15"/>
      <c r="D132" s="27"/>
      <c r="E132" s="12"/>
      <c r="F132" s="27"/>
      <c r="G132" s="12"/>
      <c r="H132" s="27"/>
      <c r="I132" s="12">
        <f>SUM('Classifica Individuale'!H265,'Classifica Individuale'!H270)</f>
        <v>31</v>
      </c>
      <c r="J132" s="27">
        <v>27</v>
      </c>
      <c r="K132" s="12"/>
      <c r="L132" s="27"/>
      <c r="M132" s="12"/>
      <c r="N132" s="27"/>
      <c r="O132" s="12"/>
      <c r="P132" s="27"/>
      <c r="Q132">
        <f>D132+F132+H132+J132+L132+N132+P132</f>
        <v>27</v>
      </c>
    </row>
    <row r="133" spans="1:17" ht="15">
      <c r="A133" s="63"/>
      <c r="B133" s="81" t="s">
        <v>262</v>
      </c>
      <c r="C133" s="15"/>
      <c r="D133" s="27"/>
      <c r="E133" s="12"/>
      <c r="F133" s="27"/>
      <c r="G133" s="12"/>
      <c r="H133" s="27"/>
      <c r="I133" s="12"/>
      <c r="J133" s="27"/>
      <c r="K133" s="12">
        <f>SUM('Classifica Individuale'!I252)</f>
        <v>27</v>
      </c>
      <c r="L133" s="27">
        <v>27</v>
      </c>
      <c r="M133" s="12"/>
      <c r="N133" s="27"/>
      <c r="O133" s="12"/>
      <c r="P133" s="27"/>
      <c r="Q133">
        <f>D133+F133+H133+J133+L133+N133+P133</f>
        <v>27</v>
      </c>
    </row>
    <row r="134" spans="1:17" ht="15">
      <c r="A134" s="63"/>
      <c r="B134" s="57" t="s">
        <v>59</v>
      </c>
      <c r="C134" s="15"/>
      <c r="D134" s="27"/>
      <c r="E134" s="12"/>
      <c r="F134" s="27"/>
      <c r="G134" s="12"/>
      <c r="H134" s="27"/>
      <c r="I134" s="12"/>
      <c r="J134" s="27"/>
      <c r="K134" s="12">
        <f>SUM('Classifica Individuale'!I254)</f>
        <v>25</v>
      </c>
      <c r="L134" s="27">
        <v>25</v>
      </c>
      <c r="M134" s="12"/>
      <c r="N134" s="27"/>
      <c r="O134" s="12"/>
      <c r="P134" s="27"/>
      <c r="Q134">
        <f>D134+F134+H134+J134+L134+N134+P134</f>
        <v>25</v>
      </c>
    </row>
    <row r="135" spans="1:17" ht="15">
      <c r="A135" s="63"/>
      <c r="B135" s="48" t="s">
        <v>105</v>
      </c>
      <c r="C135" s="15"/>
      <c r="D135" s="27"/>
      <c r="E135" s="12">
        <f>SUM('Classifica Individuale'!F258)</f>
        <v>21</v>
      </c>
      <c r="F135" s="27">
        <v>21</v>
      </c>
      <c r="G135" s="12"/>
      <c r="H135" s="27"/>
      <c r="I135" s="12"/>
      <c r="J135" s="27"/>
      <c r="K135" s="12"/>
      <c r="L135" s="27"/>
      <c r="M135" s="12"/>
      <c r="N135" s="27"/>
      <c r="O135" s="12"/>
      <c r="P135" s="27"/>
      <c r="Q135">
        <f t="shared" ref="Q135:Q141" si="38">D135+F135+H135+J135+L135+N135+P135</f>
        <v>21</v>
      </c>
    </row>
    <row r="136" spans="1:17" ht="15">
      <c r="A136" s="63"/>
      <c r="B136" s="4" t="s">
        <v>53</v>
      </c>
      <c r="C136" s="15">
        <f>SUM('Classifica Individuale'!E264)</f>
        <v>18</v>
      </c>
      <c r="D136" s="27">
        <v>20</v>
      </c>
      <c r="E136" s="12"/>
      <c r="F136" s="27"/>
      <c r="G136" s="12"/>
      <c r="H136" s="27"/>
      <c r="I136" s="12"/>
      <c r="J136" s="27"/>
      <c r="K136" s="12"/>
      <c r="L136" s="27"/>
      <c r="M136" s="12"/>
      <c r="N136" s="27"/>
      <c r="O136" s="12"/>
      <c r="P136" s="27"/>
      <c r="Q136">
        <f t="shared" si="38"/>
        <v>20</v>
      </c>
    </row>
    <row r="137" spans="1:17" ht="15">
      <c r="A137" s="63"/>
      <c r="B137" s="58" t="s">
        <v>100</v>
      </c>
      <c r="C137" s="15"/>
      <c r="D137" s="27"/>
      <c r="E137" s="12">
        <f>SUM('Classifica Individuale'!F262)</f>
        <v>19</v>
      </c>
      <c r="F137" s="27">
        <v>20</v>
      </c>
      <c r="G137" s="12"/>
      <c r="H137" s="27"/>
      <c r="I137" s="12"/>
      <c r="J137" s="27"/>
      <c r="K137" s="12"/>
      <c r="L137" s="27"/>
      <c r="M137" s="12"/>
      <c r="N137" s="27"/>
      <c r="O137" s="12"/>
      <c r="P137" s="27"/>
      <c r="Q137">
        <f t="shared" si="38"/>
        <v>20</v>
      </c>
    </row>
    <row r="138" spans="1:17" ht="15">
      <c r="A138" s="63"/>
      <c r="B138" s="4" t="s">
        <v>45</v>
      </c>
      <c r="C138" s="15">
        <f>SUM('Classifica Individuale'!E267)</f>
        <v>17</v>
      </c>
      <c r="D138" s="27">
        <v>19</v>
      </c>
      <c r="E138" s="12"/>
      <c r="F138" s="27"/>
      <c r="G138" s="12"/>
      <c r="H138" s="27"/>
      <c r="I138" s="12"/>
      <c r="J138" s="27"/>
      <c r="K138" s="12"/>
      <c r="L138" s="27"/>
      <c r="M138" s="12"/>
      <c r="N138" s="27"/>
      <c r="O138" s="12"/>
      <c r="P138" s="27"/>
      <c r="Q138">
        <f t="shared" si="38"/>
        <v>19</v>
      </c>
    </row>
    <row r="139" spans="1:17" ht="15">
      <c r="A139" s="63"/>
      <c r="B139" s="48" t="s">
        <v>117</v>
      </c>
      <c r="C139" s="15"/>
      <c r="D139" s="27"/>
      <c r="E139" s="12"/>
      <c r="F139" s="27"/>
      <c r="G139" s="12"/>
      <c r="H139" s="27"/>
      <c r="I139" s="12">
        <f>SUM('Classifica Individuale'!H268)</f>
        <v>17</v>
      </c>
      <c r="J139" s="27">
        <v>19</v>
      </c>
      <c r="K139" s="12"/>
      <c r="L139" s="27"/>
      <c r="M139" s="12"/>
      <c r="N139" s="27"/>
      <c r="O139" s="12"/>
      <c r="P139" s="27"/>
      <c r="Q139">
        <f t="shared" si="38"/>
        <v>19</v>
      </c>
    </row>
    <row r="140" spans="1:17" ht="15">
      <c r="A140" s="63"/>
      <c r="B140" s="48" t="s">
        <v>228</v>
      </c>
      <c r="C140" s="15"/>
      <c r="D140" s="27"/>
      <c r="E140" s="12"/>
      <c r="F140" s="27"/>
      <c r="G140" s="12"/>
      <c r="H140" s="27"/>
      <c r="I140" s="12">
        <f>SUM('Classifica Individuale'!H271)</f>
        <v>11</v>
      </c>
      <c r="J140" s="27">
        <v>17</v>
      </c>
      <c r="K140" s="12"/>
      <c r="L140" s="27"/>
      <c r="M140" s="12"/>
      <c r="N140" s="27"/>
      <c r="O140" s="12"/>
      <c r="P140" s="27"/>
      <c r="Q140">
        <f t="shared" si="38"/>
        <v>17</v>
      </c>
    </row>
    <row r="141" spans="1:17" ht="15">
      <c r="A141" s="63"/>
      <c r="B141" s="4"/>
      <c r="C141" s="15"/>
      <c r="D141" s="27"/>
      <c r="E141" s="12"/>
      <c r="F141" s="27"/>
      <c r="G141" s="12"/>
      <c r="H141" s="27"/>
      <c r="I141" s="12"/>
      <c r="J141" s="27"/>
      <c r="K141" s="12"/>
      <c r="L141" s="27"/>
      <c r="M141" s="12"/>
      <c r="N141" s="27"/>
      <c r="O141" s="12"/>
      <c r="P141" s="27"/>
      <c r="Q141">
        <f t="shared" si="38"/>
        <v>0</v>
      </c>
    </row>
    <row r="142" spans="1:17" ht="15">
      <c r="A142" s="63"/>
      <c r="B142" s="4"/>
      <c r="C142" s="15"/>
      <c r="D142" s="27"/>
      <c r="E142" s="12"/>
      <c r="F142" s="27"/>
      <c r="G142" s="12"/>
      <c r="H142" s="27"/>
      <c r="I142" s="12"/>
      <c r="J142" s="27"/>
      <c r="K142" s="12"/>
      <c r="L142" s="27"/>
      <c r="M142" s="12"/>
      <c r="N142" s="27"/>
      <c r="O142" s="12"/>
      <c r="P142" s="27"/>
      <c r="Q142">
        <f t="shared" ref="Q142:Q143" si="39">D142+F142+H142+J142+L142+N142+P142</f>
        <v>0</v>
      </c>
    </row>
    <row r="143" spans="1:17" ht="15">
      <c r="A143" s="63"/>
      <c r="B143" s="4"/>
      <c r="C143" s="15"/>
      <c r="D143" s="27"/>
      <c r="E143" s="12"/>
      <c r="F143" s="27"/>
      <c r="G143" s="12"/>
      <c r="H143" s="27"/>
      <c r="I143" s="12"/>
      <c r="J143" s="27"/>
      <c r="K143" s="19"/>
      <c r="L143" s="30"/>
      <c r="M143" s="19"/>
      <c r="N143" s="30"/>
      <c r="O143" s="19"/>
      <c r="P143" s="30"/>
      <c r="Q143">
        <f t="shared" si="39"/>
        <v>0</v>
      </c>
    </row>
    <row r="144" spans="1:17" ht="18.75" customHeight="1">
      <c r="A144" s="115" t="s">
        <v>28</v>
      </c>
      <c r="B144" s="115"/>
      <c r="C144" s="34"/>
      <c r="D144" s="34"/>
    </row>
    <row r="145" spans="1:17" ht="15">
      <c r="A145" s="59" t="s">
        <v>1</v>
      </c>
      <c r="B145" s="59" t="s">
        <v>0</v>
      </c>
      <c r="C145" s="114" t="s">
        <v>3</v>
      </c>
      <c r="D145" s="114"/>
      <c r="E145" s="114" t="s">
        <v>4</v>
      </c>
      <c r="F145" s="114"/>
      <c r="G145" s="114" t="s">
        <v>5</v>
      </c>
      <c r="H145" s="114"/>
      <c r="I145" s="114" t="s">
        <v>6</v>
      </c>
      <c r="J145" s="114"/>
      <c r="K145" s="114" t="s">
        <v>10</v>
      </c>
      <c r="L145" s="114"/>
      <c r="M145" s="114" t="s">
        <v>32</v>
      </c>
      <c r="N145" s="114"/>
      <c r="O145" s="114" t="s">
        <v>33</v>
      </c>
      <c r="P145" s="114"/>
    </row>
    <row r="146" spans="1:17" ht="60">
      <c r="A146" s="59"/>
      <c r="B146" s="59"/>
      <c r="C146" s="22" t="s">
        <v>14</v>
      </c>
      <c r="D146" s="32" t="s">
        <v>15</v>
      </c>
      <c r="E146" s="22" t="s">
        <v>14</v>
      </c>
      <c r="F146" s="32" t="s">
        <v>15</v>
      </c>
      <c r="G146" s="22" t="s">
        <v>14</v>
      </c>
      <c r="H146" s="32" t="s">
        <v>15</v>
      </c>
      <c r="I146" s="22" t="s">
        <v>14</v>
      </c>
      <c r="J146" s="32" t="s">
        <v>15</v>
      </c>
      <c r="K146" s="22" t="s">
        <v>14</v>
      </c>
      <c r="L146" s="32" t="s">
        <v>15</v>
      </c>
      <c r="M146" s="22" t="s">
        <v>14</v>
      </c>
      <c r="N146" s="32" t="s">
        <v>15</v>
      </c>
      <c r="O146" s="22" t="s">
        <v>14</v>
      </c>
      <c r="P146" s="32" t="s">
        <v>15</v>
      </c>
    </row>
    <row r="147" spans="1:17" ht="15">
      <c r="A147" s="63"/>
      <c r="B147" s="52" t="s">
        <v>44</v>
      </c>
      <c r="C147" s="84">
        <f>SUM('Classifica Individuale'!E279,'Classifica Individuale'!E280)</f>
        <v>52</v>
      </c>
      <c r="D147" s="85">
        <v>27</v>
      </c>
      <c r="E147" s="86">
        <f>SUM('Classifica Individuale'!F279,'Classifica Individuale'!F280)</f>
        <v>48</v>
      </c>
      <c r="F147" s="85">
        <v>30</v>
      </c>
      <c r="G147" s="86">
        <f>SUM('Classifica Individuale'!G279,'Classifica Individuale'!G280)</f>
        <v>44</v>
      </c>
      <c r="H147" s="85">
        <v>25</v>
      </c>
      <c r="I147" s="86">
        <f>SUM('Classifica Individuale'!H279,'Classifica Individuale'!H280)</f>
        <v>25</v>
      </c>
      <c r="J147" s="85">
        <v>19</v>
      </c>
      <c r="K147" s="86">
        <f>SUM('Classifica Individuale'!I279,'Classifica Individuale'!I280)</f>
        <v>41</v>
      </c>
      <c r="L147" s="85">
        <v>25</v>
      </c>
      <c r="M147" s="86">
        <f>SUM('Classifica Individuale'!J279,'Classifica Individuale'!J280)</f>
        <v>44</v>
      </c>
      <c r="N147" s="85">
        <v>27</v>
      </c>
      <c r="O147" s="86">
        <f>SUM('Classifica Individuale'!K279,'Classifica Individuale'!K280)</f>
        <v>44</v>
      </c>
      <c r="P147" s="85">
        <v>27</v>
      </c>
      <c r="Q147">
        <f t="shared" ref="Q147" si="40">D147+F147+H147+J147+L147+N147+P147</f>
        <v>180</v>
      </c>
    </row>
    <row r="148" spans="1:17" ht="15">
      <c r="A148" s="63"/>
      <c r="B148" s="87" t="s">
        <v>85</v>
      </c>
      <c r="C148" s="84">
        <f>SUM('Classifica Individuale'!E285,'Classifica Individuale'!E286,'Classifica Individuale'!E283)</f>
        <v>64</v>
      </c>
      <c r="D148" s="85">
        <v>30</v>
      </c>
      <c r="E148" s="86"/>
      <c r="F148" s="85"/>
      <c r="G148" s="86">
        <f>SUM('Classifica Individuale'!G286,'Classifica Individuale'!G283,'Classifica Individuale'!G285)</f>
        <v>34</v>
      </c>
      <c r="H148" s="85">
        <v>23</v>
      </c>
      <c r="I148" s="86">
        <f>SUM('Classifica Individuale'!H286,'Classifica Individuale'!H283,'Classifica Individuale'!H285)</f>
        <v>2</v>
      </c>
      <c r="J148" s="85">
        <v>15</v>
      </c>
      <c r="K148" s="86">
        <f>SUM('Classifica Individuale'!I283,'Classifica Individuale'!I286,'Classifica Individuale'!I285,'Classifica Individuale'!I294)</f>
        <v>44</v>
      </c>
      <c r="L148" s="85">
        <v>27</v>
      </c>
      <c r="M148" s="86">
        <f>SUM('Classifica Individuale'!J283,'Classifica Individuale'!J286,'Classifica Individuale'!J285,'Classifica Individuale'!J294)</f>
        <v>34</v>
      </c>
      <c r="N148" s="85">
        <v>25</v>
      </c>
      <c r="O148" s="86">
        <f>SUM('Classifica Individuale'!K283,'Classifica Individuale'!K285,'Classifica Individuale'!K286,'Classifica Individuale'!K294)</f>
        <v>57</v>
      </c>
      <c r="P148" s="85">
        <v>30</v>
      </c>
      <c r="Q148">
        <f>D148+F148+H148+J148+L148+N148+P148</f>
        <v>150</v>
      </c>
    </row>
    <row r="149" spans="1:17" ht="15">
      <c r="A149" s="63"/>
      <c r="B149" s="52" t="s">
        <v>225</v>
      </c>
      <c r="C149" s="84">
        <f>SUM('Classifica Individuale'!E281)</f>
        <v>30</v>
      </c>
      <c r="D149" s="85">
        <v>25</v>
      </c>
      <c r="E149" s="86">
        <f>SUM('Classifica Individuale'!F281)</f>
        <v>30</v>
      </c>
      <c r="F149" s="85">
        <v>25</v>
      </c>
      <c r="G149" s="86"/>
      <c r="H149" s="85"/>
      <c r="I149" s="86">
        <f>SUM('Classifica Individuale'!H281,'Classifica Individuale'!H316,'Classifica Individuale'!H320,'Classifica Individuale'!H321)</f>
        <v>31</v>
      </c>
      <c r="J149" s="85">
        <v>20</v>
      </c>
      <c r="K149" s="86"/>
      <c r="L149" s="85"/>
      <c r="M149" s="86"/>
      <c r="N149" s="85"/>
      <c r="O149" s="86">
        <f>SUM('Classifica Individuale'!K281,'Classifica Individuale'!K316,'Classifica Individuale'!K320,'Classifica Individuale'!K321)</f>
        <v>25</v>
      </c>
      <c r="P149" s="85">
        <v>21</v>
      </c>
      <c r="Q149">
        <f>D149+F149+H149+J149+L149+N149+P149</f>
        <v>91</v>
      </c>
    </row>
    <row r="150" spans="1:17" ht="15">
      <c r="A150" s="63"/>
      <c r="B150" s="88" t="s">
        <v>262</v>
      </c>
      <c r="C150" s="84"/>
      <c r="D150" s="85"/>
      <c r="E150" s="86"/>
      <c r="F150" s="85"/>
      <c r="G150" s="86"/>
      <c r="H150" s="85"/>
      <c r="I150" s="86">
        <f>SUM('Classifica Individuale'!H287,'Classifica Individuale'!H289)</f>
        <v>57</v>
      </c>
      <c r="J150" s="85">
        <v>27</v>
      </c>
      <c r="K150" s="86">
        <f>SUM('Classifica Individuale'!I287,'Classifica Individuale'!I289,'Classifica Individuale'!I288,'Classifica Individuale'!I306,'Classifica Individuale'!I309)</f>
        <v>118</v>
      </c>
      <c r="L150" s="85">
        <v>30</v>
      </c>
      <c r="M150" s="86"/>
      <c r="N150" s="85"/>
      <c r="O150" s="86">
        <f>SUM('Classifica Individuale'!K287,'Classifica Individuale'!K288,'Classifica Individuale'!K289,'Classifica Individuale'!K306,'Classifica Individuale'!K309)</f>
        <v>30</v>
      </c>
      <c r="P150" s="85">
        <v>25</v>
      </c>
      <c r="Q150">
        <f>D150+F150+H150+J150+L150+N150+P150</f>
        <v>82</v>
      </c>
    </row>
    <row r="151" spans="1:17" ht="15">
      <c r="A151" s="63"/>
      <c r="B151" s="88" t="s">
        <v>36</v>
      </c>
      <c r="C151" s="84"/>
      <c r="D151" s="85"/>
      <c r="E151" s="86"/>
      <c r="F151" s="85"/>
      <c r="G151" s="86">
        <f>SUM('Classifica Individuale'!G284,'Classifica Individuale'!G300,'Classifica Individuale'!G293)</f>
        <v>62</v>
      </c>
      <c r="H151" s="85">
        <v>27</v>
      </c>
      <c r="I151" s="86">
        <f>SUM('Classifica Individuale'!H284,'Classifica Individuale'!H300,'Classifica Individuale'!H291,'Classifica Individuale'!H293,'Classifica Individuale'!H297)</f>
        <v>41</v>
      </c>
      <c r="J151" s="85">
        <v>23</v>
      </c>
      <c r="K151" s="86"/>
      <c r="L151" s="85"/>
      <c r="M151" s="86">
        <f>SUM('Classifica Individuale'!J284,'Classifica Individuale'!J291,'Classifica Individuale'!J293,'Classifica Individuale'!J297,'Classifica Individuale'!J300,'Classifica Individuale'!J302)</f>
        <v>108</v>
      </c>
      <c r="N151" s="85">
        <v>30</v>
      </c>
      <c r="O151" s="86"/>
      <c r="P151" s="85"/>
      <c r="Q151">
        <f>D151+F151+H151+J151+L151+N151+P151</f>
        <v>80</v>
      </c>
    </row>
    <row r="152" spans="1:17" ht="15">
      <c r="A152" s="63"/>
      <c r="B152" s="88" t="s">
        <v>210</v>
      </c>
      <c r="C152" s="84"/>
      <c r="D152" s="85"/>
      <c r="E152" s="86"/>
      <c r="F152" s="85"/>
      <c r="G152" s="86">
        <f>SUM('Classifica Individuale'!G282,'Classifica Individuale'!G290,'Classifica Individuale'!G304)</f>
        <v>76</v>
      </c>
      <c r="H152" s="85">
        <v>30</v>
      </c>
      <c r="I152" s="86">
        <f>SUM('Classifica Individuale'!H282,'Classifica Individuale'!H290,'Classifica Individuale'!H304)</f>
        <v>48</v>
      </c>
      <c r="J152" s="85">
        <v>25</v>
      </c>
      <c r="K152" s="86"/>
      <c r="L152" s="85"/>
      <c r="M152" s="86">
        <f>SUM('Classifica Individuale'!J282,'Classifica Individuale'!J290,'Classifica Individuale'!J304)</f>
        <v>30</v>
      </c>
      <c r="N152" s="85">
        <v>23</v>
      </c>
      <c r="O152" s="86"/>
      <c r="P152" s="85"/>
      <c r="Q152">
        <f t="shared" ref="Q152" si="41">D152+F152+H152+J152+L152+N152+P152</f>
        <v>78</v>
      </c>
    </row>
    <row r="153" spans="1:17" ht="15">
      <c r="A153" s="63"/>
      <c r="B153" s="89" t="s">
        <v>105</v>
      </c>
      <c r="C153" s="84"/>
      <c r="D153" s="85"/>
      <c r="E153" s="86">
        <f>SUM('Classifica Individuale'!F292,'Classifica Individuale'!F307)</f>
        <v>45</v>
      </c>
      <c r="F153" s="85">
        <v>27</v>
      </c>
      <c r="G153" s="86"/>
      <c r="H153" s="85"/>
      <c r="I153" s="86">
        <f>SUM('Classifica Individuale'!H292,'Classifica Individuale'!H307)</f>
        <v>16</v>
      </c>
      <c r="J153" s="85">
        <v>18</v>
      </c>
      <c r="K153" s="86"/>
      <c r="L153" s="85"/>
      <c r="M153" s="86"/>
      <c r="N153" s="85"/>
      <c r="O153" s="86"/>
      <c r="P153" s="85"/>
      <c r="Q153">
        <f t="shared" ref="Q153" si="42">D153+F153+H153+J153+L153+N153+P153</f>
        <v>45</v>
      </c>
    </row>
    <row r="154" spans="1:17" ht="15">
      <c r="A154" s="63"/>
      <c r="B154" s="88" t="s">
        <v>233</v>
      </c>
      <c r="C154" s="84"/>
      <c r="D154" s="85"/>
      <c r="E154" s="86"/>
      <c r="F154" s="85"/>
      <c r="G154" s="86"/>
      <c r="H154" s="85"/>
      <c r="I154" s="86">
        <f>SUM('Classifica Individuale'!H301,'Classifica Individuale'!H305)</f>
        <v>39</v>
      </c>
      <c r="J154" s="85">
        <v>21</v>
      </c>
      <c r="K154" s="86">
        <f>SUM('Classifica Individuale'!I298,'Classifica Individuale'!I301,'Classifica Individuale'!I305)</f>
        <v>23</v>
      </c>
      <c r="L154" s="85">
        <v>23</v>
      </c>
      <c r="M154" s="86"/>
      <c r="N154" s="85"/>
      <c r="O154" s="86"/>
      <c r="P154" s="85"/>
      <c r="Q154">
        <f t="shared" ref="Q154" si="43">D154+F154+H154+J154+L154+N154+P154</f>
        <v>44</v>
      </c>
    </row>
    <row r="155" spans="1:17" ht="15">
      <c r="A155" s="63"/>
      <c r="B155" s="88" t="s">
        <v>49</v>
      </c>
      <c r="C155" s="84"/>
      <c r="D155" s="85"/>
      <c r="E155" s="86"/>
      <c r="F155" s="85"/>
      <c r="G155" s="86"/>
      <c r="H155" s="85"/>
      <c r="I155" s="86">
        <f>SUM('Classifica Individuale'!H313)</f>
        <v>12</v>
      </c>
      <c r="J155" s="85">
        <v>17</v>
      </c>
      <c r="K155" s="86"/>
      <c r="L155" s="85"/>
      <c r="M155" s="86"/>
      <c r="N155" s="85"/>
      <c r="O155" s="86">
        <f>SUM('Classifica Individuale'!K296,'Classifica Individuale'!K313)</f>
        <v>27</v>
      </c>
      <c r="P155" s="85">
        <v>23</v>
      </c>
      <c r="Q155">
        <f t="shared" ref="Q155:Q160" si="44">D155+F155+H155+J155+L155+N155+P155</f>
        <v>40</v>
      </c>
    </row>
    <row r="156" spans="1:17" ht="15">
      <c r="A156" s="63"/>
      <c r="B156" s="90" t="s">
        <v>100</v>
      </c>
      <c r="C156" s="84"/>
      <c r="D156" s="85"/>
      <c r="E156" s="86">
        <f>SUM('Classifica Individuale'!F295)</f>
        <v>21</v>
      </c>
      <c r="F156" s="85">
        <v>23</v>
      </c>
      <c r="G156" s="86"/>
      <c r="H156" s="85"/>
      <c r="I156" s="86">
        <f>SUM('Classifica Individuale'!H295)</f>
        <v>9</v>
      </c>
      <c r="J156" s="85">
        <v>16</v>
      </c>
      <c r="K156" s="86"/>
      <c r="L156" s="85"/>
      <c r="M156" s="86"/>
      <c r="N156" s="85"/>
      <c r="O156" s="86"/>
      <c r="P156" s="85"/>
      <c r="Q156">
        <f t="shared" si="44"/>
        <v>39</v>
      </c>
    </row>
    <row r="157" spans="1:17" ht="15">
      <c r="A157" s="63"/>
      <c r="B157" s="90" t="s">
        <v>107</v>
      </c>
      <c r="C157" s="84"/>
      <c r="D157" s="85"/>
      <c r="E157" s="86">
        <f>SUM('Classifica Individuale'!F299)</f>
        <v>20</v>
      </c>
      <c r="F157" s="85">
        <v>21</v>
      </c>
      <c r="G157" s="86"/>
      <c r="H157" s="85"/>
      <c r="I157" s="86">
        <f>SUM('Classifica Individuale'!H299)</f>
        <v>1</v>
      </c>
      <c r="J157" s="85">
        <v>14</v>
      </c>
      <c r="K157" s="86"/>
      <c r="L157" s="85"/>
      <c r="M157" s="86"/>
      <c r="N157" s="85"/>
      <c r="O157" s="86"/>
      <c r="P157" s="85"/>
      <c r="Q157">
        <f t="shared" si="44"/>
        <v>35</v>
      </c>
    </row>
    <row r="158" spans="1:17" ht="15">
      <c r="A158" s="63"/>
      <c r="B158" s="88" t="s">
        <v>229</v>
      </c>
      <c r="C158" s="84"/>
      <c r="D158" s="85"/>
      <c r="E158" s="86"/>
      <c r="F158" s="85"/>
      <c r="G158" s="86"/>
      <c r="H158" s="85"/>
      <c r="I158" s="86">
        <f>SUM('Classifica Individuale'!H310,'Classifica Individuale'!H312,'Classifica Individuale'!H314,'Classifica Individuale'!H315,'Classifica Individuale'!H317,'Classifica Individuale'!H318,'Classifica Individuale'!H319)</f>
        <v>58</v>
      </c>
      <c r="J158" s="85">
        <v>30</v>
      </c>
      <c r="K158" s="86"/>
      <c r="L158" s="85"/>
      <c r="M158" s="86"/>
      <c r="N158" s="85"/>
      <c r="O158" s="86"/>
      <c r="P158" s="85"/>
      <c r="Q158">
        <f t="shared" si="44"/>
        <v>30</v>
      </c>
    </row>
    <row r="159" spans="1:17" ht="15">
      <c r="A159" s="63"/>
      <c r="B159" s="57" t="s">
        <v>59</v>
      </c>
      <c r="C159" s="84"/>
      <c r="D159" s="85"/>
      <c r="E159" s="86"/>
      <c r="F159" s="85"/>
      <c r="G159" s="86"/>
      <c r="H159" s="85"/>
      <c r="I159" s="86"/>
      <c r="J159" s="85"/>
      <c r="K159" s="86">
        <f>SUM('Classifica Individuale'!I308)</f>
        <v>18</v>
      </c>
      <c r="L159" s="85">
        <v>21</v>
      </c>
      <c r="M159" s="86"/>
      <c r="N159" s="85"/>
      <c r="O159" s="86"/>
      <c r="P159" s="85"/>
      <c r="Q159">
        <f t="shared" si="44"/>
        <v>21</v>
      </c>
    </row>
    <row r="160" spans="1:17" ht="15">
      <c r="A160" s="63"/>
      <c r="B160" s="91" t="s">
        <v>162</v>
      </c>
      <c r="C160" s="84"/>
      <c r="D160" s="85"/>
      <c r="E160" s="86">
        <f>SUM('Classifica Individuale'!F303)</f>
        <v>19</v>
      </c>
      <c r="F160" s="85">
        <v>20</v>
      </c>
      <c r="G160" s="86"/>
      <c r="H160" s="85"/>
      <c r="I160" s="86"/>
      <c r="J160" s="85"/>
      <c r="K160" s="86"/>
      <c r="L160" s="85"/>
      <c r="M160" s="86"/>
      <c r="N160" s="85"/>
      <c r="O160" s="86"/>
      <c r="P160" s="85"/>
      <c r="Q160">
        <f t="shared" si="44"/>
        <v>20</v>
      </c>
    </row>
    <row r="161" spans="1:17" ht="15">
      <c r="A161" s="63"/>
      <c r="B161" s="88" t="s">
        <v>347</v>
      </c>
      <c r="C161" s="84"/>
      <c r="D161" s="85"/>
      <c r="E161" s="86"/>
      <c r="F161" s="85"/>
      <c r="G161" s="86"/>
      <c r="H161" s="85"/>
      <c r="I161" s="86"/>
      <c r="J161" s="85"/>
      <c r="K161" s="86">
        <f>SUM('Classifica Individuale'!I311)</f>
        <v>14</v>
      </c>
      <c r="L161" s="85">
        <v>20</v>
      </c>
      <c r="M161" s="86"/>
      <c r="N161" s="85"/>
      <c r="O161" s="86"/>
      <c r="P161" s="85"/>
      <c r="Q161">
        <f t="shared" ref="Q161:Q163" si="45">D161+F161+H161+J161+L161+N161+P161</f>
        <v>20</v>
      </c>
    </row>
    <row r="162" spans="1:17" ht="15">
      <c r="A162" s="63"/>
      <c r="B162" s="47"/>
      <c r="C162" s="15"/>
      <c r="D162" s="27"/>
      <c r="E162" s="12"/>
      <c r="F162" s="27"/>
      <c r="G162" s="12"/>
      <c r="H162" s="27"/>
      <c r="I162" s="12"/>
      <c r="J162" s="27"/>
      <c r="K162" s="12"/>
      <c r="L162" s="27"/>
      <c r="M162" s="12"/>
      <c r="N162" s="27"/>
      <c r="O162" s="12"/>
      <c r="P162" s="27"/>
      <c r="Q162">
        <f t="shared" si="45"/>
        <v>0</v>
      </c>
    </row>
    <row r="163" spans="1:17" ht="15">
      <c r="A163" s="63"/>
      <c r="B163" s="47"/>
      <c r="C163" s="15"/>
      <c r="D163" s="27"/>
      <c r="E163" s="12"/>
      <c r="F163" s="27"/>
      <c r="G163" s="12"/>
      <c r="H163" s="27"/>
      <c r="I163" s="12"/>
      <c r="J163" s="27"/>
      <c r="K163" s="12"/>
      <c r="L163" s="27"/>
      <c r="M163" s="12"/>
      <c r="N163" s="27"/>
      <c r="O163" s="12"/>
      <c r="P163" s="27"/>
      <c r="Q163">
        <f t="shared" si="45"/>
        <v>0</v>
      </c>
    </row>
    <row r="164" spans="1:17" ht="15">
      <c r="A164" s="63"/>
      <c r="B164" s="47"/>
      <c r="C164" s="15"/>
      <c r="D164" s="27"/>
      <c r="E164" s="12"/>
      <c r="F164" s="27"/>
      <c r="G164" s="12"/>
      <c r="H164" s="27"/>
      <c r="I164" s="12"/>
      <c r="J164" s="27"/>
      <c r="K164" s="12"/>
      <c r="L164" s="27"/>
      <c r="M164" s="12"/>
      <c r="N164" s="27"/>
      <c r="O164" s="12"/>
      <c r="P164" s="27"/>
      <c r="Q164">
        <f t="shared" ref="Q164" si="46">D164+F164+H164+J164+L164+N164+P164</f>
        <v>0</v>
      </c>
    </row>
    <row r="165" spans="1:17" ht="18.75" customHeight="1">
      <c r="A165" s="115" t="s">
        <v>29</v>
      </c>
      <c r="B165" s="115"/>
      <c r="C165" s="34"/>
      <c r="D165" s="34"/>
    </row>
    <row r="166" spans="1:17" ht="15">
      <c r="A166" s="59" t="s">
        <v>1</v>
      </c>
      <c r="B166" s="59" t="s">
        <v>0</v>
      </c>
      <c r="C166" s="114" t="s">
        <v>3</v>
      </c>
      <c r="D166" s="114"/>
      <c r="E166" s="114" t="s">
        <v>4</v>
      </c>
      <c r="F166" s="114"/>
      <c r="G166" s="114" t="s">
        <v>5</v>
      </c>
      <c r="H166" s="114"/>
      <c r="I166" s="114" t="s">
        <v>6</v>
      </c>
      <c r="J166" s="114"/>
      <c r="K166" s="114" t="s">
        <v>10</v>
      </c>
      <c r="L166" s="114"/>
      <c r="M166" s="114" t="s">
        <v>32</v>
      </c>
      <c r="N166" s="114"/>
      <c r="O166" s="114" t="s">
        <v>33</v>
      </c>
      <c r="P166" s="114"/>
    </row>
    <row r="167" spans="1:17" ht="60">
      <c r="A167" s="59"/>
      <c r="B167" s="59"/>
      <c r="C167" s="22" t="s">
        <v>14</v>
      </c>
      <c r="D167" s="32" t="s">
        <v>15</v>
      </c>
      <c r="E167" s="22" t="s">
        <v>14</v>
      </c>
      <c r="F167" s="32" t="s">
        <v>15</v>
      </c>
      <c r="G167" s="22" t="s">
        <v>14</v>
      </c>
      <c r="H167" s="32" t="s">
        <v>15</v>
      </c>
      <c r="I167" s="22" t="s">
        <v>14</v>
      </c>
      <c r="J167" s="32" t="s">
        <v>15</v>
      </c>
      <c r="K167" s="22" t="s">
        <v>14</v>
      </c>
      <c r="L167" s="32" t="s">
        <v>15</v>
      </c>
      <c r="M167" s="22" t="s">
        <v>14</v>
      </c>
      <c r="N167" s="32" t="s">
        <v>15</v>
      </c>
      <c r="O167" s="22" t="s">
        <v>14</v>
      </c>
      <c r="P167" s="32" t="s">
        <v>15</v>
      </c>
    </row>
    <row r="168" spans="1:17" ht="15">
      <c r="A168" s="67"/>
      <c r="B168" s="52" t="s">
        <v>36</v>
      </c>
      <c r="C168" s="15">
        <f>SUM('Classifica Individuale'!E330,'Classifica Individuale'!E332)</f>
        <v>47</v>
      </c>
      <c r="D168" s="27">
        <v>30</v>
      </c>
      <c r="E168" s="12">
        <f>SUM('Classifica Individuale'!F330)</f>
        <v>27</v>
      </c>
      <c r="F168" s="27">
        <v>27</v>
      </c>
      <c r="G168" s="12">
        <f>SUM('Classifica Individuale'!G330,'Classifica Individuale'!G332)</f>
        <v>51</v>
      </c>
      <c r="H168" s="27">
        <v>30</v>
      </c>
      <c r="I168" s="12">
        <f>SUM('Classifica Individuale'!H330,'Classifica Individuale'!H332,'Classifica Individuale'!H338)</f>
        <v>15</v>
      </c>
      <c r="J168" s="27">
        <v>18</v>
      </c>
      <c r="K168" s="12">
        <f>SUM('Classifica Individuale'!I330,'Classifica Individuale'!I332,'Classifica Individuale'!I338)</f>
        <v>30</v>
      </c>
      <c r="L168" s="27">
        <v>30</v>
      </c>
      <c r="M168" s="12">
        <f>SUM('Classifica Individuale'!J330,'Classifica Individuale'!J332,'Classifica Individuale'!J338,'Classifica Individuale'!J350,'Classifica Individuale'!J356)</f>
        <v>105</v>
      </c>
      <c r="N168" s="27">
        <v>30</v>
      </c>
      <c r="O168" s="12"/>
      <c r="P168" s="27"/>
      <c r="Q168">
        <f t="shared" ref="Q168:Q188" si="47">D168+F168+H168+J168+L168+N168+P168</f>
        <v>165</v>
      </c>
    </row>
    <row r="169" spans="1:17" ht="15">
      <c r="A169" s="67"/>
      <c r="B169" s="81" t="s">
        <v>366</v>
      </c>
      <c r="C169" s="15"/>
      <c r="D169" s="27"/>
      <c r="E169" s="12">
        <f>SUM('Classifica Individuale'!F329)</f>
        <v>25</v>
      </c>
      <c r="F169" s="27">
        <v>25</v>
      </c>
      <c r="G169" s="12">
        <f>SUM('Classifica Individuale'!G329)</f>
        <v>25</v>
      </c>
      <c r="H169" s="27">
        <v>25</v>
      </c>
      <c r="I169" s="12">
        <f>SUM('Classifica Individuale'!H329,'Classifica Individuale'!H340)</f>
        <v>46</v>
      </c>
      <c r="J169" s="27">
        <v>25</v>
      </c>
      <c r="K169" s="12">
        <f>SUM('Classifica Individuale'!I329,'Classifica Individuale'!I340)</f>
        <v>27</v>
      </c>
      <c r="L169" s="27">
        <v>27</v>
      </c>
      <c r="M169" s="12">
        <f>SUM('Classifica Individuale'!J329,'Classifica Individuale'!J340)</f>
        <v>20</v>
      </c>
      <c r="N169" s="27">
        <v>21</v>
      </c>
      <c r="O169" s="12">
        <f>SUM('Classifica Individuale'!K329,'Classifica Individuale'!K340)</f>
        <v>30</v>
      </c>
      <c r="P169" s="27">
        <v>27</v>
      </c>
      <c r="Q169">
        <f t="shared" ref="Q169" si="48">D169+F169+H169+J169+L169+N169+P169</f>
        <v>150</v>
      </c>
    </row>
    <row r="170" spans="1:17" ht="15">
      <c r="A170" s="67"/>
      <c r="B170" s="87" t="s">
        <v>85</v>
      </c>
      <c r="C170" s="15">
        <f>SUM('Classifica Individuale'!E331)</f>
        <v>19</v>
      </c>
      <c r="D170" s="27">
        <v>20</v>
      </c>
      <c r="E170" s="12"/>
      <c r="F170" s="27"/>
      <c r="G170" s="12"/>
      <c r="H170" s="27"/>
      <c r="I170" s="12">
        <f>SUM('Classifica Individuale'!H331,'Classifica Individuale'!H334,'Classifica Individuale'!H361)</f>
        <v>34</v>
      </c>
      <c r="J170" s="27">
        <v>23</v>
      </c>
      <c r="K170" s="12">
        <f>SUM('Classifica Individuale'!I331,'Classifica Individuale'!I334,'Classifica Individuale'!I361)</f>
        <v>23</v>
      </c>
      <c r="L170" s="27">
        <v>23</v>
      </c>
      <c r="M170" s="12">
        <f>SUM('Classifica Individuale'!J331,'Classifica Individuale'!J334,'Classifica Individuale'!J361)</f>
        <v>30</v>
      </c>
      <c r="N170" s="27">
        <v>23</v>
      </c>
      <c r="O170" s="12">
        <f>SUM('Classifica Individuale'!K331,'Classifica Individuale'!K334,'Classifica Individuale'!K340,'Classifica Individuale'!K343,'Classifica Individuale'!K361)</f>
        <v>52</v>
      </c>
      <c r="P170" s="27">
        <v>30</v>
      </c>
      <c r="Q170">
        <f>D170+F170+H170+J170+L170+N170+P170</f>
        <v>119</v>
      </c>
    </row>
    <row r="171" spans="1:17" ht="15">
      <c r="A171" s="67"/>
      <c r="B171" s="81" t="s">
        <v>147</v>
      </c>
      <c r="C171" s="15"/>
      <c r="D171" s="27"/>
      <c r="E171" s="12">
        <f>SUM('Classifica Individuale'!F335)</f>
        <v>30</v>
      </c>
      <c r="F171" s="27">
        <v>30</v>
      </c>
      <c r="G171" s="12"/>
      <c r="H171" s="27"/>
      <c r="I171" s="12">
        <f>SUM('Classifica Individuale'!H335,'Classifica Individuale'!H342,'Classifica Individuale'!H357,'Classifica Individuale'!H358,'Classifica Individuale'!H360)</f>
        <v>74</v>
      </c>
      <c r="J171" s="27">
        <v>30</v>
      </c>
      <c r="K171" s="12"/>
      <c r="L171" s="27"/>
      <c r="M171" s="12"/>
      <c r="N171" s="27"/>
      <c r="O171" s="12"/>
      <c r="P171" s="27"/>
      <c r="Q171">
        <f>D171+F171+H171+J171+L171+N171+P171</f>
        <v>60</v>
      </c>
    </row>
    <row r="172" spans="1:17" ht="15">
      <c r="A172" s="67"/>
      <c r="B172" s="55" t="s">
        <v>152</v>
      </c>
      <c r="C172" s="15"/>
      <c r="D172" s="27"/>
      <c r="E172" s="12"/>
      <c r="F172" s="27"/>
      <c r="G172" s="12">
        <f>SUM('Classifica Individuale'!G333,'Classifica Individuale'!G337)</f>
        <v>50</v>
      </c>
      <c r="H172" s="27">
        <v>27</v>
      </c>
      <c r="I172" s="12"/>
      <c r="J172" s="27"/>
      <c r="K172" s="12"/>
      <c r="L172" s="27"/>
      <c r="M172" s="12">
        <f>SUM('Classifica Individuale'!J333,'Classifica Individuale'!J337)</f>
        <v>42</v>
      </c>
      <c r="N172" s="27">
        <v>27</v>
      </c>
      <c r="O172" s="12"/>
      <c r="P172" s="27"/>
      <c r="Q172">
        <f>D172+F172+H172+J172+L172+N172+P172</f>
        <v>54</v>
      </c>
    </row>
    <row r="173" spans="1:17" ht="15">
      <c r="A173" s="67"/>
      <c r="B173" s="81" t="s">
        <v>233</v>
      </c>
      <c r="C173" s="15"/>
      <c r="D173" s="27"/>
      <c r="E173" s="12"/>
      <c r="F173" s="27"/>
      <c r="G173" s="12"/>
      <c r="H173" s="27"/>
      <c r="I173" s="12">
        <f>SUM('Classifica Individuale'!H339,'Classifica Individuale'!H336,'Classifica Individuale'!H354)</f>
        <v>64</v>
      </c>
      <c r="J173" s="27">
        <v>27</v>
      </c>
      <c r="K173" s="12">
        <f>SUM('Classifica Individuale'!I336,'Classifica Individuale'!I339,'Classifica Individuale'!I354)</f>
        <v>25</v>
      </c>
      <c r="L173" s="27">
        <v>25</v>
      </c>
      <c r="M173" s="12"/>
      <c r="N173" s="27"/>
      <c r="O173" s="12"/>
      <c r="P173" s="27"/>
      <c r="Q173">
        <f>D173+F173+H173+J173+L173+N173+P173</f>
        <v>52</v>
      </c>
    </row>
    <row r="174" spans="1:17" ht="15">
      <c r="A174" s="67"/>
      <c r="B174" s="87" t="s">
        <v>59</v>
      </c>
      <c r="C174" s="15">
        <f>SUM('Classifica Individuale'!E329)</f>
        <v>30</v>
      </c>
      <c r="D174" s="27">
        <v>27</v>
      </c>
      <c r="E174" s="12"/>
      <c r="F174" s="27"/>
      <c r="G174" s="12"/>
      <c r="H174" s="27"/>
      <c r="I174" s="12"/>
      <c r="J174" s="27"/>
      <c r="K174" s="12"/>
      <c r="L174" s="27"/>
      <c r="M174" s="12"/>
      <c r="N174" s="27"/>
      <c r="O174" s="12"/>
      <c r="P174" s="27"/>
      <c r="Q174">
        <f>D174+F174+H174+J174+L174+N174+P174</f>
        <v>27</v>
      </c>
    </row>
    <row r="175" spans="1:17" ht="15">
      <c r="A175" s="65"/>
      <c r="B175" s="52" t="s">
        <v>39</v>
      </c>
      <c r="C175" s="15">
        <f>SUM('Classifica Individuale'!E341)</f>
        <v>25</v>
      </c>
      <c r="D175" s="27">
        <v>25</v>
      </c>
      <c r="E175" s="12"/>
      <c r="F175" s="27"/>
      <c r="G175" s="12"/>
      <c r="H175" s="27"/>
      <c r="I175" s="12"/>
      <c r="J175" s="27"/>
      <c r="K175" s="12"/>
      <c r="L175" s="27"/>
      <c r="M175" s="12"/>
      <c r="N175" s="27"/>
      <c r="O175" s="12"/>
      <c r="P175" s="27"/>
      <c r="Q175">
        <f t="shared" ref="Q175" si="49">D175+F175+H175+J175+L175+N175+P175</f>
        <v>25</v>
      </c>
    </row>
    <row r="176" spans="1:17" ht="15">
      <c r="A176" s="67"/>
      <c r="B176" s="73" t="s">
        <v>49</v>
      </c>
      <c r="C176" s="15"/>
      <c r="D176" s="27"/>
      <c r="E176" s="12"/>
      <c r="F176" s="27"/>
      <c r="G176" s="12"/>
      <c r="H176" s="27"/>
      <c r="I176" s="12"/>
      <c r="J176" s="27"/>
      <c r="K176" s="12"/>
      <c r="L176" s="27"/>
      <c r="M176" s="12">
        <f>SUM('Classifica Individuale'!J353,'Classifica Individuale'!J355)</f>
        <v>34</v>
      </c>
      <c r="N176" s="27">
        <v>25</v>
      </c>
      <c r="O176" s="12"/>
      <c r="P176" s="27"/>
      <c r="Q176">
        <f t="shared" ref="Q176" si="50">D176+F176+H176+J176+L176+N176+P176</f>
        <v>25</v>
      </c>
    </row>
    <row r="177" spans="1:17" ht="15">
      <c r="A177" s="67"/>
      <c r="B177" s="52" t="s">
        <v>45</v>
      </c>
      <c r="C177" s="15">
        <f>SUM('Classifica Individuale'!E344)</f>
        <v>23</v>
      </c>
      <c r="D177" s="27">
        <v>23</v>
      </c>
      <c r="E177" s="12"/>
      <c r="F177" s="27"/>
      <c r="G177" s="12"/>
      <c r="H177" s="27"/>
      <c r="I177" s="12"/>
      <c r="J177" s="27"/>
      <c r="K177" s="12"/>
      <c r="L177" s="27"/>
      <c r="M177" s="12"/>
      <c r="N177" s="27"/>
      <c r="O177" s="12"/>
      <c r="P177" s="27"/>
      <c r="Q177">
        <f t="shared" ref="Q177:Q183" si="51">D177+F177+H177+J177+L177+N177+P177</f>
        <v>23</v>
      </c>
    </row>
    <row r="178" spans="1:17" ht="15">
      <c r="A178" s="67"/>
      <c r="B178" s="52" t="s">
        <v>100</v>
      </c>
      <c r="C178" s="15"/>
      <c r="D178" s="27"/>
      <c r="E178" s="12">
        <f>SUM('Classifica Individuale'!F345)</f>
        <v>23</v>
      </c>
      <c r="F178" s="27">
        <v>23</v>
      </c>
      <c r="G178" s="12"/>
      <c r="H178" s="27"/>
      <c r="I178" s="12"/>
      <c r="J178" s="27"/>
      <c r="K178" s="12"/>
      <c r="L178" s="27"/>
      <c r="M178" s="12"/>
      <c r="N178" s="27"/>
      <c r="O178" s="12"/>
      <c r="P178" s="27"/>
      <c r="Q178">
        <f t="shared" si="51"/>
        <v>23</v>
      </c>
    </row>
    <row r="179" spans="1:17" ht="15">
      <c r="A179" s="67"/>
      <c r="B179" s="52" t="s">
        <v>67</v>
      </c>
      <c r="C179" s="15">
        <f>SUM('Classifica Individuale'!E348)</f>
        <v>21</v>
      </c>
      <c r="D179" s="27">
        <v>21</v>
      </c>
      <c r="E179" s="12"/>
      <c r="F179" s="27"/>
      <c r="G179" s="12"/>
      <c r="H179" s="27"/>
      <c r="I179" s="12"/>
      <c r="J179" s="27"/>
      <c r="K179" s="12"/>
      <c r="L179" s="27"/>
      <c r="M179" s="12"/>
      <c r="N179" s="27"/>
      <c r="O179" s="12"/>
      <c r="P179" s="27"/>
      <c r="Q179">
        <f t="shared" si="51"/>
        <v>21</v>
      </c>
    </row>
    <row r="180" spans="1:17" ht="15">
      <c r="A180" s="67"/>
      <c r="B180" s="48" t="s">
        <v>122</v>
      </c>
      <c r="C180" s="15"/>
      <c r="D180" s="27"/>
      <c r="E180" s="12">
        <f>SUM('Classifica Individuale'!F347)</f>
        <v>21</v>
      </c>
      <c r="F180" s="27">
        <v>21</v>
      </c>
      <c r="G180" s="12"/>
      <c r="H180" s="27"/>
      <c r="I180" s="12"/>
      <c r="J180" s="27"/>
      <c r="K180" s="12"/>
      <c r="L180" s="27"/>
      <c r="M180" s="12"/>
      <c r="N180" s="27"/>
      <c r="O180" s="12"/>
      <c r="P180" s="27"/>
      <c r="Q180">
        <f t="shared" si="51"/>
        <v>21</v>
      </c>
    </row>
    <row r="181" spans="1:17" ht="15">
      <c r="A181" s="67"/>
      <c r="B181" s="4" t="s">
        <v>62</v>
      </c>
      <c r="C181" s="15"/>
      <c r="D181" s="27"/>
      <c r="E181" s="12"/>
      <c r="F181" s="27"/>
      <c r="G181" s="12"/>
      <c r="H181" s="27"/>
      <c r="I181" s="12">
        <f>SUM('Classifica Individuale'!H346)</f>
        <v>23</v>
      </c>
      <c r="J181" s="27">
        <v>21</v>
      </c>
      <c r="K181" s="12"/>
      <c r="L181" s="27"/>
      <c r="M181" s="12"/>
      <c r="N181" s="27"/>
      <c r="O181" s="12"/>
      <c r="P181" s="27"/>
      <c r="Q181">
        <f t="shared" si="51"/>
        <v>21</v>
      </c>
    </row>
    <row r="182" spans="1:17" ht="15">
      <c r="A182" s="67"/>
      <c r="B182" s="50" t="s">
        <v>107</v>
      </c>
      <c r="C182" s="15"/>
      <c r="D182" s="27"/>
      <c r="E182" s="12">
        <f>SUM('Classifica Individuale'!F351)</f>
        <v>20</v>
      </c>
      <c r="F182" s="27">
        <v>20</v>
      </c>
      <c r="G182" s="12"/>
      <c r="H182" s="27"/>
      <c r="I182" s="12"/>
      <c r="J182" s="27"/>
      <c r="K182" s="12"/>
      <c r="L182" s="27"/>
      <c r="M182" s="12"/>
      <c r="N182" s="27"/>
      <c r="O182" s="12"/>
      <c r="P182" s="27"/>
      <c r="Q182">
        <f t="shared" si="51"/>
        <v>20</v>
      </c>
    </row>
    <row r="183" spans="1:17" ht="15">
      <c r="A183" s="67"/>
      <c r="B183" s="81" t="s">
        <v>229</v>
      </c>
      <c r="C183" s="15"/>
      <c r="D183" s="27"/>
      <c r="E183" s="12"/>
      <c r="F183" s="27"/>
      <c r="G183" s="12"/>
      <c r="H183" s="27"/>
      <c r="I183" s="12">
        <f>SUM('Classifica Individuale'!H349)</f>
        <v>21</v>
      </c>
      <c r="J183" s="27">
        <v>20</v>
      </c>
      <c r="K183" s="12"/>
      <c r="L183" s="27"/>
      <c r="M183" s="12"/>
      <c r="N183" s="27"/>
      <c r="O183" s="12"/>
      <c r="P183" s="27"/>
      <c r="Q183">
        <f t="shared" si="51"/>
        <v>20</v>
      </c>
    </row>
    <row r="184" spans="1:17" ht="15">
      <c r="A184" s="67"/>
      <c r="B184" s="4" t="s">
        <v>225</v>
      </c>
      <c r="C184" s="15"/>
      <c r="D184" s="27"/>
      <c r="E184" s="12"/>
      <c r="F184" s="27"/>
      <c r="G184" s="12"/>
      <c r="H184" s="27"/>
      <c r="I184" s="12">
        <f>SUM('Classifica Individuale'!H352)</f>
        <v>20</v>
      </c>
      <c r="J184" s="27">
        <v>19</v>
      </c>
      <c r="K184" s="12"/>
      <c r="L184" s="27"/>
      <c r="M184" s="12"/>
      <c r="N184" s="27"/>
      <c r="O184" s="12"/>
      <c r="P184" s="27"/>
      <c r="Q184">
        <f t="shared" ref="Q184:Q187" si="52">D184+F184+H184+J184+L184+N184+P184</f>
        <v>19</v>
      </c>
    </row>
    <row r="185" spans="1:17" ht="15">
      <c r="A185" s="67"/>
      <c r="B185" s="87" t="s">
        <v>98</v>
      </c>
      <c r="C185" s="15"/>
      <c r="D185" s="27"/>
      <c r="E185" s="12"/>
      <c r="F185" s="27"/>
      <c r="G185" s="12"/>
      <c r="H185" s="27"/>
      <c r="I185" s="12">
        <f>SUM('Classifica Individuale'!H359)</f>
        <v>11</v>
      </c>
      <c r="J185" s="27">
        <v>17</v>
      </c>
      <c r="K185" s="12"/>
      <c r="L185" s="27"/>
      <c r="M185" s="12"/>
      <c r="N185" s="27"/>
      <c r="O185" s="12"/>
      <c r="P185" s="27"/>
      <c r="Q185">
        <f t="shared" si="52"/>
        <v>17</v>
      </c>
    </row>
    <row r="186" spans="1:17" ht="15">
      <c r="A186" s="67"/>
      <c r="B186" s="81"/>
      <c r="C186" s="15"/>
      <c r="D186" s="27"/>
      <c r="E186" s="12"/>
      <c r="F186" s="27"/>
      <c r="G186" s="12"/>
      <c r="H186" s="27"/>
      <c r="I186" s="12"/>
      <c r="J186" s="27"/>
      <c r="K186" s="12"/>
      <c r="L186" s="27"/>
      <c r="M186" s="12"/>
      <c r="N186" s="27"/>
      <c r="O186" s="12"/>
      <c r="P186" s="27"/>
      <c r="Q186">
        <f t="shared" si="52"/>
        <v>0</v>
      </c>
    </row>
    <row r="187" spans="1:17" ht="15">
      <c r="A187" s="67"/>
      <c r="B187" s="81"/>
      <c r="C187" s="15"/>
      <c r="D187" s="27"/>
      <c r="E187" s="12"/>
      <c r="F187" s="27"/>
      <c r="G187" s="12"/>
      <c r="H187" s="27"/>
      <c r="I187" s="12"/>
      <c r="J187" s="27"/>
      <c r="K187" s="12"/>
      <c r="L187" s="27"/>
      <c r="M187" s="12"/>
      <c r="N187" s="27"/>
      <c r="O187" s="12"/>
      <c r="P187" s="27"/>
      <c r="Q187">
        <f t="shared" si="52"/>
        <v>0</v>
      </c>
    </row>
    <row r="188" spans="1:17" ht="15">
      <c r="A188" s="67"/>
      <c r="B188" s="81"/>
      <c r="C188" s="15"/>
      <c r="D188" s="27"/>
      <c r="E188" s="12"/>
      <c r="F188" s="27"/>
      <c r="G188" s="12"/>
      <c r="H188" s="27"/>
      <c r="I188" s="12"/>
      <c r="J188" s="27"/>
      <c r="K188" s="12"/>
      <c r="L188" s="27"/>
      <c r="M188" s="12"/>
      <c r="N188" s="27"/>
      <c r="O188" s="12"/>
      <c r="P188" s="27"/>
      <c r="Q188">
        <f t="shared" si="47"/>
        <v>0</v>
      </c>
    </row>
    <row r="189" spans="1:17" ht="18.75" customHeight="1">
      <c r="A189" s="115" t="s">
        <v>34</v>
      </c>
      <c r="B189" s="115"/>
      <c r="C189" s="34"/>
      <c r="D189" s="34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</row>
    <row r="190" spans="1:17" ht="15">
      <c r="A190" s="79" t="s">
        <v>1</v>
      </c>
      <c r="B190" s="79" t="s">
        <v>0</v>
      </c>
      <c r="C190" s="114" t="s">
        <v>3</v>
      </c>
      <c r="D190" s="114"/>
      <c r="E190" s="114" t="s">
        <v>4</v>
      </c>
      <c r="F190" s="114"/>
      <c r="G190" s="114" t="s">
        <v>5</v>
      </c>
      <c r="H190" s="114"/>
      <c r="I190" s="114" t="s">
        <v>6</v>
      </c>
      <c r="J190" s="114"/>
      <c r="K190" s="114" t="s">
        <v>10</v>
      </c>
      <c r="L190" s="114"/>
      <c r="M190" s="114" t="s">
        <v>32</v>
      </c>
      <c r="N190" s="114"/>
      <c r="O190" s="114" t="s">
        <v>33</v>
      </c>
      <c r="P190" s="114"/>
    </row>
    <row r="191" spans="1:17" ht="60">
      <c r="A191" s="79"/>
      <c r="B191" s="79"/>
      <c r="C191" s="22" t="s">
        <v>14</v>
      </c>
      <c r="D191" s="32" t="s">
        <v>15</v>
      </c>
      <c r="E191" s="22" t="s">
        <v>14</v>
      </c>
      <c r="F191" s="32" t="s">
        <v>15</v>
      </c>
      <c r="G191" s="22" t="s">
        <v>14</v>
      </c>
      <c r="H191" s="32" t="s">
        <v>15</v>
      </c>
      <c r="I191" s="22" t="s">
        <v>14</v>
      </c>
      <c r="J191" s="32" t="s">
        <v>15</v>
      </c>
      <c r="K191" s="22" t="s">
        <v>14</v>
      </c>
      <c r="L191" s="32" t="s">
        <v>15</v>
      </c>
      <c r="M191" s="22" t="s">
        <v>14</v>
      </c>
      <c r="N191" s="32" t="s">
        <v>15</v>
      </c>
      <c r="O191" s="22" t="s">
        <v>14</v>
      </c>
      <c r="P191" s="32" t="s">
        <v>15</v>
      </c>
    </row>
    <row r="192" spans="1:17" ht="15">
      <c r="A192" s="67"/>
      <c r="B192" s="87" t="s">
        <v>85</v>
      </c>
      <c r="C192" s="15">
        <f>SUM('Classifica Individuale'!E372,'Classifica Individuale'!E374)</f>
        <v>48</v>
      </c>
      <c r="D192" s="27">
        <v>30</v>
      </c>
      <c r="E192" s="12"/>
      <c r="F192" s="27"/>
      <c r="G192" s="12"/>
      <c r="H192" s="27"/>
      <c r="I192" s="12"/>
      <c r="J192" s="27"/>
      <c r="K192" s="12">
        <f>SUM('Classifica Individuale'!I372,'Classifica Individuale'!I374)</f>
        <v>57</v>
      </c>
      <c r="L192" s="27">
        <v>30</v>
      </c>
      <c r="M192" s="12"/>
      <c r="N192" s="27"/>
      <c r="O192" s="12">
        <f>SUM('Classifica Individuale'!K372,'Classifica Individuale'!K374,'Classifica Individuale'!K377)</f>
        <v>30</v>
      </c>
      <c r="P192" s="27">
        <v>30</v>
      </c>
      <c r="Q192">
        <f t="shared" ref="Q192" si="53">D192+F192+H192+J192+L192+N192+P192</f>
        <v>90</v>
      </c>
    </row>
    <row r="193" spans="1:17" ht="15">
      <c r="A193" s="67"/>
      <c r="B193" s="50" t="s">
        <v>170</v>
      </c>
      <c r="C193" s="15"/>
      <c r="D193" s="27"/>
      <c r="E193" s="12">
        <f>SUM('Classifica Individuale'!F371)</f>
        <v>30</v>
      </c>
      <c r="F193" s="27">
        <v>30</v>
      </c>
      <c r="G193" s="12"/>
      <c r="H193" s="27"/>
      <c r="I193" s="12">
        <f>SUM('Classifica Individuale'!H371)</f>
        <v>30</v>
      </c>
      <c r="J193" s="27">
        <v>27</v>
      </c>
      <c r="K193" s="12"/>
      <c r="L193" s="27"/>
      <c r="M193" s="12"/>
      <c r="N193" s="27"/>
      <c r="O193" s="12"/>
      <c r="P193" s="27"/>
      <c r="Q193">
        <f>D193+F193+H193+J193+L193+N193+P193</f>
        <v>57</v>
      </c>
    </row>
    <row r="194" spans="1:17" ht="15">
      <c r="A194" s="67"/>
      <c r="B194" s="52" t="s">
        <v>62</v>
      </c>
      <c r="C194" s="15">
        <f>SUM('Classifica Individuale'!E373)</f>
        <v>27</v>
      </c>
      <c r="D194" s="27">
        <v>25</v>
      </c>
      <c r="E194" s="12">
        <f>SUM('Classifica Individuale'!F373)</f>
        <v>27</v>
      </c>
      <c r="F194" s="27">
        <v>27</v>
      </c>
      <c r="G194" s="12"/>
      <c r="H194" s="27"/>
      <c r="I194" s="12"/>
      <c r="J194" s="27"/>
      <c r="K194" s="12"/>
      <c r="L194" s="27"/>
      <c r="M194" s="12"/>
      <c r="N194" s="27"/>
      <c r="O194" s="12"/>
      <c r="P194" s="27"/>
      <c r="Q194">
        <f>D194+F194+H194+J194+L194+N194+P194</f>
        <v>52</v>
      </c>
    </row>
    <row r="195" spans="1:17" ht="15">
      <c r="A195" s="67"/>
      <c r="B195" s="87" t="s">
        <v>98</v>
      </c>
      <c r="C195" s="15"/>
      <c r="D195" s="27"/>
      <c r="E195" s="12"/>
      <c r="F195" s="27"/>
      <c r="G195" s="12"/>
      <c r="H195" s="27"/>
      <c r="I195" s="12">
        <f>SUM('Classifica Individuale'!H379,'Classifica Individuale'!H380,'Classifica Individuale'!H381)</f>
        <v>69</v>
      </c>
      <c r="J195" s="27">
        <v>30</v>
      </c>
      <c r="K195" s="12"/>
      <c r="L195" s="27"/>
      <c r="M195" s="12"/>
      <c r="N195" s="27"/>
      <c r="O195" s="12"/>
      <c r="P195" s="27"/>
      <c r="Q195">
        <f>D195+F195+H195+J195+L195+N195+P195</f>
        <v>30</v>
      </c>
    </row>
    <row r="196" spans="1:17" ht="15">
      <c r="A196" s="67"/>
      <c r="B196" s="78" t="s">
        <v>36</v>
      </c>
      <c r="C196" s="15"/>
      <c r="D196" s="27"/>
      <c r="E196" s="12"/>
      <c r="F196" s="27"/>
      <c r="G196" s="12"/>
      <c r="H196" s="27"/>
      <c r="I196" s="12"/>
      <c r="J196" s="27"/>
      <c r="K196" s="12"/>
      <c r="L196" s="27"/>
      <c r="M196" s="12">
        <f>SUM('Classifica Individuale'!J376)</f>
        <v>30</v>
      </c>
      <c r="N196" s="27">
        <v>30</v>
      </c>
      <c r="O196" s="12"/>
      <c r="P196" s="27"/>
      <c r="Q196">
        <f t="shared" ref="Q196" si="54">D196+F196+H196+J196+L196+N196+P196</f>
        <v>30</v>
      </c>
    </row>
    <row r="197" spans="1:17" ht="15">
      <c r="A197" s="65"/>
      <c r="B197" s="52" t="s">
        <v>39</v>
      </c>
      <c r="C197" s="15">
        <f>SUM('Classifica Individuale'!E375)</f>
        <v>30</v>
      </c>
      <c r="D197" s="27">
        <v>27</v>
      </c>
      <c r="E197" s="12"/>
      <c r="F197" s="27"/>
      <c r="G197" s="12"/>
      <c r="H197" s="27"/>
      <c r="I197" s="12"/>
      <c r="J197" s="27"/>
      <c r="K197" s="12"/>
      <c r="L197" s="27"/>
      <c r="M197" s="12"/>
      <c r="N197" s="27"/>
      <c r="O197" s="12"/>
      <c r="P197" s="27"/>
      <c r="Q197">
        <f>D197+F197+H197+J197+L197+N197+P197</f>
        <v>27</v>
      </c>
    </row>
    <row r="198" spans="1:17" ht="15">
      <c r="A198" s="67"/>
      <c r="B198" s="81" t="s">
        <v>233</v>
      </c>
      <c r="C198" s="15"/>
      <c r="D198" s="27"/>
      <c r="E198" s="12"/>
      <c r="F198" s="27"/>
      <c r="G198" s="12"/>
      <c r="H198" s="27"/>
      <c r="I198" s="12">
        <f>SUM('Classifica Individuale'!H378)</f>
        <v>27</v>
      </c>
      <c r="J198" s="27">
        <v>25</v>
      </c>
      <c r="K198" s="12"/>
      <c r="L198" s="27"/>
      <c r="M198" s="12"/>
      <c r="N198" s="27"/>
      <c r="O198" s="12"/>
      <c r="P198" s="27"/>
      <c r="Q198">
        <f>D198+F198+H198+J198+L198+N198+P198</f>
        <v>25</v>
      </c>
    </row>
    <row r="199" spans="1:17" ht="15">
      <c r="A199" s="67"/>
      <c r="B199" s="81"/>
      <c r="C199" s="15"/>
      <c r="D199" s="27"/>
      <c r="E199" s="12"/>
      <c r="F199" s="27"/>
      <c r="G199" s="12"/>
      <c r="H199" s="27"/>
      <c r="I199" s="12"/>
      <c r="J199" s="27"/>
      <c r="K199" s="12"/>
      <c r="L199" s="27"/>
      <c r="M199" s="12"/>
      <c r="N199" s="27"/>
      <c r="O199" s="12"/>
      <c r="P199" s="27"/>
      <c r="Q199">
        <f t="shared" ref="Q199" si="55">D199+F199+H199+J199+L199+N199+P199</f>
        <v>0</v>
      </c>
    </row>
    <row r="200" spans="1:17" ht="15">
      <c r="A200" s="67"/>
      <c r="B200" s="81"/>
      <c r="C200" s="15"/>
      <c r="D200" s="27"/>
      <c r="E200" s="12"/>
      <c r="F200" s="27"/>
      <c r="G200" s="12"/>
      <c r="H200" s="27"/>
      <c r="I200" s="12"/>
      <c r="J200" s="27"/>
      <c r="K200" s="12"/>
      <c r="L200" s="27"/>
      <c r="M200" s="12"/>
      <c r="N200" s="27"/>
      <c r="O200" s="12"/>
      <c r="P200" s="27"/>
      <c r="Q200">
        <f t="shared" ref="Q200" si="56">D200+F200+H200+J200+L200+N200+P200</f>
        <v>0</v>
      </c>
    </row>
    <row r="201" spans="1:17" ht="15">
      <c r="A201" s="67"/>
      <c r="B201" s="47"/>
      <c r="C201" s="15"/>
      <c r="D201" s="27"/>
      <c r="E201" s="12"/>
      <c r="F201" s="27"/>
      <c r="G201" s="12"/>
      <c r="H201" s="27"/>
      <c r="I201" s="12"/>
      <c r="J201" s="27"/>
      <c r="K201" s="12"/>
      <c r="L201" s="27"/>
      <c r="M201" s="12"/>
      <c r="N201" s="27"/>
      <c r="O201" s="12"/>
      <c r="P201" s="27"/>
      <c r="Q201">
        <f t="shared" ref="Q201" si="57">D201+F201+H201+J201+L201+N201+P201</f>
        <v>0</v>
      </c>
    </row>
    <row r="202" spans="1:17" ht="18.75" customHeight="1">
      <c r="A202" s="115" t="s">
        <v>31</v>
      </c>
      <c r="B202" s="115"/>
      <c r="C202" s="34"/>
      <c r="D202" s="34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</row>
    <row r="203" spans="1:17" ht="15">
      <c r="A203" s="79" t="s">
        <v>1</v>
      </c>
      <c r="B203" s="79" t="s">
        <v>0</v>
      </c>
      <c r="C203" s="114" t="s">
        <v>3</v>
      </c>
      <c r="D203" s="114"/>
      <c r="E203" s="114" t="s">
        <v>4</v>
      </c>
      <c r="F203" s="114"/>
      <c r="G203" s="114" t="s">
        <v>5</v>
      </c>
      <c r="H203" s="114"/>
      <c r="I203" s="114" t="s">
        <v>6</v>
      </c>
      <c r="J203" s="114"/>
      <c r="K203" s="114" t="s">
        <v>10</v>
      </c>
      <c r="L203" s="114"/>
      <c r="M203" s="114" t="s">
        <v>32</v>
      </c>
      <c r="N203" s="114"/>
      <c r="O203" s="114" t="s">
        <v>33</v>
      </c>
      <c r="P203" s="114"/>
    </row>
    <row r="204" spans="1:17" ht="60">
      <c r="A204" s="79"/>
      <c r="B204" s="79"/>
      <c r="C204" s="22" t="s">
        <v>14</v>
      </c>
      <c r="D204" s="32" t="s">
        <v>15</v>
      </c>
      <c r="E204" s="22" t="s">
        <v>14</v>
      </c>
      <c r="F204" s="32" t="s">
        <v>15</v>
      </c>
      <c r="G204" s="22" t="s">
        <v>14</v>
      </c>
      <c r="H204" s="32" t="s">
        <v>15</v>
      </c>
      <c r="I204" s="22" t="s">
        <v>14</v>
      </c>
      <c r="J204" s="32" t="s">
        <v>15</v>
      </c>
      <c r="K204" s="22" t="s">
        <v>14</v>
      </c>
      <c r="L204" s="32" t="s">
        <v>15</v>
      </c>
      <c r="M204" s="22" t="s">
        <v>14</v>
      </c>
      <c r="N204" s="32" t="s">
        <v>15</v>
      </c>
      <c r="O204" s="22" t="s">
        <v>14</v>
      </c>
      <c r="P204" s="32" t="s">
        <v>15</v>
      </c>
    </row>
    <row r="205" spans="1:17" ht="15">
      <c r="A205" s="67"/>
      <c r="B205" s="87" t="s">
        <v>98</v>
      </c>
      <c r="C205" s="15">
        <f>SUM('Classifica Individuale'!E389)</f>
        <v>30</v>
      </c>
      <c r="D205" s="27">
        <v>30</v>
      </c>
      <c r="E205" s="12">
        <f>SUM('Classifica Individuale'!F389,'Classifica Individuale'!F390)</f>
        <v>57</v>
      </c>
      <c r="F205" s="27">
        <v>30</v>
      </c>
      <c r="G205" s="12">
        <f>SUM('Classifica Individuale'!G389,'Classifica Individuale'!G390)</f>
        <v>30</v>
      </c>
      <c r="H205" s="27">
        <v>30</v>
      </c>
      <c r="I205" s="12">
        <f>SUM('Classifica Individuale'!H389,'Classifica Individuale'!H390,'Classifica Individuale'!H411)</f>
        <v>35</v>
      </c>
      <c r="J205" s="27">
        <v>21</v>
      </c>
      <c r="K205" s="12">
        <f>SUM('Classifica Individuale'!I389,'Classifica Individuale'!I390,'Classifica Individuale'!I411)</f>
        <v>30</v>
      </c>
      <c r="L205" s="27">
        <v>27</v>
      </c>
      <c r="M205" s="12">
        <f>SUM('Classifica Individuale'!J389,'Classifica Individuale'!J390,'Classifica Individuale'!J411)</f>
        <v>57</v>
      </c>
      <c r="N205" s="27">
        <v>27</v>
      </c>
      <c r="O205" s="12"/>
      <c r="P205" s="27"/>
      <c r="Q205">
        <f t="shared" ref="Q205" si="58">D205+F205+H205+J205+L205+N205+P205</f>
        <v>165</v>
      </c>
    </row>
    <row r="206" spans="1:17" ht="15">
      <c r="A206" s="67"/>
      <c r="B206" s="52" t="s">
        <v>36</v>
      </c>
      <c r="C206" s="15"/>
      <c r="D206" s="27"/>
      <c r="E206" s="12"/>
      <c r="F206" s="27"/>
      <c r="G206" s="12">
        <f>SUM('Classifica Individuale'!G393)</f>
        <v>27</v>
      </c>
      <c r="H206" s="27">
        <v>27</v>
      </c>
      <c r="I206" s="12">
        <f>SUM('Classifica Individuale'!H393,'Classifica Individuale'!H396,'Classifica Individuale'!H410)</f>
        <v>54</v>
      </c>
      <c r="J206" s="27">
        <v>27</v>
      </c>
      <c r="K206" s="12"/>
      <c r="L206" s="27"/>
      <c r="M206" s="12">
        <f>SUM('Classifica Individuale'!J393,'Classifica Individuale'!J396,'Classifica Individuale'!J404,'Classifica Individuale'!J406,'Classifica Individuale'!J407,'Classifica Individuale'!J410)</f>
        <v>87</v>
      </c>
      <c r="N206" s="27">
        <v>30</v>
      </c>
      <c r="O206" s="12"/>
      <c r="P206" s="27"/>
      <c r="Q206">
        <f>D206+F206+H206+J206+L206+N206+P206</f>
        <v>84</v>
      </c>
    </row>
    <row r="207" spans="1:17" ht="15">
      <c r="A207" s="67"/>
      <c r="B207" s="87" t="s">
        <v>85</v>
      </c>
      <c r="C207" s="15"/>
      <c r="D207" s="27"/>
      <c r="E207" s="12"/>
      <c r="F207" s="27"/>
      <c r="G207" s="12">
        <f>SUM('Classifica Individuale'!G391)</f>
        <v>23</v>
      </c>
      <c r="H207" s="27">
        <v>23</v>
      </c>
      <c r="I207" s="12">
        <f>SUM('Classifica Individuale'!H391,'Classifica Individuale'!H413,'Classifica Individuale'!H414)</f>
        <v>32</v>
      </c>
      <c r="J207" s="27">
        <v>20</v>
      </c>
      <c r="K207" s="12"/>
      <c r="L207" s="27"/>
      <c r="M207" s="12">
        <f>SUM('Classifica Individuale'!J391,'Classifica Individuale'!J413,'Classifica Individuale'!J414)</f>
        <v>21</v>
      </c>
      <c r="N207" s="27">
        <v>25</v>
      </c>
      <c r="O207" s="12"/>
      <c r="P207" s="27"/>
      <c r="Q207">
        <f>D207+F207+H207+J207+L207+N207+P207</f>
        <v>68</v>
      </c>
    </row>
    <row r="208" spans="1:17" ht="15">
      <c r="A208" s="67"/>
      <c r="B208" s="48" t="s">
        <v>117</v>
      </c>
      <c r="C208" s="15"/>
      <c r="D208" s="27"/>
      <c r="E208" s="12">
        <f>SUM('Classifica Individuale'!F397)</f>
        <v>25</v>
      </c>
      <c r="F208" s="27">
        <v>27</v>
      </c>
      <c r="G208" s="12"/>
      <c r="H208" s="27"/>
      <c r="I208" s="12">
        <f>SUM('Classifica Individuale'!H397,'Classifica Individuale'!H398,'Classifica Individuale'!H408)</f>
        <v>62</v>
      </c>
      <c r="J208" s="27">
        <v>30</v>
      </c>
      <c r="K208" s="12"/>
      <c r="L208" s="27"/>
      <c r="M208" s="12"/>
      <c r="N208" s="27"/>
      <c r="O208" s="12"/>
      <c r="P208" s="27"/>
      <c r="Q208">
        <f>D208+F208+H208+J208+L208+N208+P208</f>
        <v>57</v>
      </c>
    </row>
    <row r="209" spans="1:17" ht="15">
      <c r="A209" s="67"/>
      <c r="B209" s="43" t="s">
        <v>49</v>
      </c>
      <c r="C209" s="15"/>
      <c r="D209" s="27"/>
      <c r="E209" s="12"/>
      <c r="F209" s="27"/>
      <c r="G209" s="12"/>
      <c r="H209" s="27"/>
      <c r="I209" s="12">
        <f>SUM('Classifica Individuale'!H392,'Classifica Individuale'!H394)</f>
        <v>43</v>
      </c>
      <c r="J209" s="27">
        <v>25</v>
      </c>
      <c r="K209" s="12"/>
      <c r="L209" s="27"/>
      <c r="M209" s="12"/>
      <c r="N209" s="27"/>
      <c r="O209" s="12">
        <f>SUM('Classifica Individuale'!K392,'Classifica Individuale'!K394)</f>
        <v>57</v>
      </c>
      <c r="P209" s="27">
        <v>30</v>
      </c>
      <c r="Q209">
        <f t="shared" ref="Q209" si="59">D209+F209+H209+J209+L209+N209+P209</f>
        <v>55</v>
      </c>
    </row>
    <row r="210" spans="1:17" ht="15">
      <c r="A210" s="67"/>
      <c r="B210" s="80" t="s">
        <v>321</v>
      </c>
      <c r="C210" s="15"/>
      <c r="D210" s="27"/>
      <c r="E210" s="12"/>
      <c r="F210" s="27"/>
      <c r="G210" s="12"/>
      <c r="H210" s="27"/>
      <c r="I210" s="12">
        <f>SUM('Classifica Individuale'!H395)</f>
        <v>20</v>
      </c>
      <c r="J210" s="27">
        <v>19</v>
      </c>
      <c r="K210" s="12"/>
      <c r="L210" s="27"/>
      <c r="M210" s="12"/>
      <c r="N210" s="27"/>
      <c r="O210" s="12">
        <f>SUM('Classifica Individuale'!K395)</f>
        <v>25</v>
      </c>
      <c r="P210" s="27">
        <v>27</v>
      </c>
      <c r="Q210">
        <f t="shared" ref="Q210:Q215" si="60">D210+F210+H210+J210+L210+N210+P210</f>
        <v>46</v>
      </c>
    </row>
    <row r="211" spans="1:17" ht="15">
      <c r="A211" s="67"/>
      <c r="B211" s="46" t="s">
        <v>262</v>
      </c>
      <c r="C211" s="15"/>
      <c r="D211" s="27"/>
      <c r="E211" s="12"/>
      <c r="F211" s="27"/>
      <c r="G211" s="12"/>
      <c r="H211" s="27"/>
      <c r="I211" s="12"/>
      <c r="J211" s="27"/>
      <c r="K211" s="12">
        <f>SUM('Classifica Individuale'!I400,'Classifica Individuale'!I402,'Classifica Individuale'!I403)</f>
        <v>75</v>
      </c>
      <c r="L211" s="27">
        <v>30</v>
      </c>
      <c r="M211" s="12"/>
      <c r="N211" s="27"/>
      <c r="O211" s="12"/>
      <c r="P211" s="27"/>
      <c r="Q211">
        <f t="shared" si="60"/>
        <v>30</v>
      </c>
    </row>
    <row r="212" spans="1:17" ht="15">
      <c r="A212" s="65"/>
      <c r="B212" s="4" t="s">
        <v>210</v>
      </c>
      <c r="C212" s="15"/>
      <c r="D212" s="27"/>
      <c r="E212" s="12"/>
      <c r="F212" s="27"/>
      <c r="G212" s="12">
        <f>SUM('Classifica Individuale'!G401)</f>
        <v>25</v>
      </c>
      <c r="H212" s="27">
        <v>25</v>
      </c>
      <c r="I212" s="12"/>
      <c r="J212" s="27"/>
      <c r="K212" s="12"/>
      <c r="L212" s="27"/>
      <c r="M212" s="12"/>
      <c r="N212" s="27"/>
      <c r="O212" s="12"/>
      <c r="P212" s="27"/>
      <c r="Q212">
        <f t="shared" si="60"/>
        <v>25</v>
      </c>
    </row>
    <row r="213" spans="1:17" ht="15">
      <c r="A213" s="67"/>
      <c r="B213" s="4" t="s">
        <v>370</v>
      </c>
      <c r="C213" s="15"/>
      <c r="D213" s="27"/>
      <c r="E213" s="12"/>
      <c r="F213" s="27"/>
      <c r="G213" s="12"/>
      <c r="H213" s="27"/>
      <c r="I213" s="12"/>
      <c r="J213" s="27"/>
      <c r="K213" s="12">
        <f>SUM('Classifica Individuale'!I405)</f>
        <v>21</v>
      </c>
      <c r="L213" s="27">
        <v>25</v>
      </c>
      <c r="M213" s="12"/>
      <c r="N213" s="27"/>
      <c r="O213" s="12"/>
      <c r="P213" s="27"/>
      <c r="Q213">
        <f t="shared" si="60"/>
        <v>25</v>
      </c>
    </row>
    <row r="214" spans="1:17" ht="15">
      <c r="A214" s="67"/>
      <c r="B214" s="80" t="s">
        <v>229</v>
      </c>
      <c r="C214" s="15"/>
      <c r="D214" s="27"/>
      <c r="E214" s="12"/>
      <c r="F214" s="27"/>
      <c r="G214" s="12"/>
      <c r="H214" s="27"/>
      <c r="I214" s="12">
        <f>SUM('Classifica Individuale'!H399,'Classifica Individuale'!H412)</f>
        <v>38</v>
      </c>
      <c r="J214" s="27">
        <v>23</v>
      </c>
      <c r="K214" s="12"/>
      <c r="L214" s="27"/>
      <c r="M214" s="12"/>
      <c r="N214" s="27"/>
      <c r="O214" s="12"/>
      <c r="P214" s="27"/>
      <c r="Q214">
        <f t="shared" si="60"/>
        <v>23</v>
      </c>
    </row>
    <row r="215" spans="1:17" ht="15">
      <c r="A215" s="67"/>
      <c r="B215" s="80" t="s">
        <v>233</v>
      </c>
      <c r="C215" s="15"/>
      <c r="D215" s="27"/>
      <c r="E215" s="12"/>
      <c r="F215" s="27"/>
      <c r="G215" s="12"/>
      <c r="H215" s="27"/>
      <c r="I215" s="12">
        <f>SUM('Classifica Individuale'!H409)</f>
        <v>16</v>
      </c>
      <c r="J215" s="27">
        <v>18</v>
      </c>
      <c r="K215" s="12"/>
      <c r="L215" s="27"/>
      <c r="M215" s="12"/>
      <c r="N215" s="27"/>
      <c r="O215" s="12"/>
      <c r="P215" s="27"/>
      <c r="Q215">
        <f t="shared" si="60"/>
        <v>18</v>
      </c>
    </row>
    <row r="216" spans="1:17" ht="15">
      <c r="A216" s="67"/>
      <c r="B216" s="81"/>
      <c r="C216" s="15"/>
      <c r="D216" s="27"/>
      <c r="E216" s="12"/>
      <c r="F216" s="27"/>
      <c r="G216" s="12"/>
      <c r="H216" s="27"/>
      <c r="I216" s="12"/>
      <c r="J216" s="27"/>
      <c r="K216" s="12"/>
      <c r="L216" s="27"/>
      <c r="M216" s="12"/>
      <c r="N216" s="27"/>
      <c r="O216" s="12"/>
      <c r="P216" s="27"/>
      <c r="Q216">
        <f t="shared" ref="Q216" si="61">D216+F216+H216+J216+L216+N216+P216</f>
        <v>0</v>
      </c>
    </row>
    <row r="217" spans="1:17" ht="15">
      <c r="A217" s="67"/>
      <c r="B217" s="81"/>
      <c r="C217" s="15"/>
      <c r="D217" s="27"/>
      <c r="E217" s="12"/>
      <c r="F217" s="27"/>
      <c r="G217" s="12"/>
      <c r="H217" s="27"/>
      <c r="I217" s="12"/>
      <c r="J217" s="27"/>
      <c r="K217" s="12"/>
      <c r="L217" s="27"/>
      <c r="M217" s="12"/>
      <c r="N217" s="27"/>
      <c r="O217" s="12"/>
      <c r="P217" s="27"/>
      <c r="Q217">
        <f t="shared" ref="Q217:Q218" si="62">D217+F217+H217+J217+L217+N217+P217</f>
        <v>0</v>
      </c>
    </row>
    <row r="218" spans="1:17" ht="15">
      <c r="A218" s="63"/>
      <c r="B218" s="47"/>
      <c r="C218" s="15"/>
      <c r="D218" s="27"/>
      <c r="E218" s="12"/>
      <c r="F218" s="27"/>
      <c r="G218" s="12"/>
      <c r="H218" s="27"/>
      <c r="I218" s="12"/>
      <c r="J218" s="27"/>
      <c r="K218" s="12"/>
      <c r="L218" s="27"/>
      <c r="M218" s="12"/>
      <c r="N218" s="27"/>
      <c r="O218" s="12"/>
      <c r="P218" s="27"/>
      <c r="Q218">
        <f t="shared" si="62"/>
        <v>0</v>
      </c>
    </row>
  </sheetData>
  <autoFilter ref="A14:D219"/>
  <mergeCells count="82">
    <mergeCell ref="A165:B165"/>
    <mergeCell ref="A189:B189"/>
    <mergeCell ref="C190:D190"/>
    <mergeCell ref="E190:F190"/>
    <mergeCell ref="C166:D166"/>
    <mergeCell ref="E166:F166"/>
    <mergeCell ref="G166:H166"/>
    <mergeCell ref="M203:N203"/>
    <mergeCell ref="K145:L145"/>
    <mergeCell ref="M145:N145"/>
    <mergeCell ref="K166:L166"/>
    <mergeCell ref="M166:N166"/>
    <mergeCell ref="I166:J166"/>
    <mergeCell ref="O203:P203"/>
    <mergeCell ref="A202:B202"/>
    <mergeCell ref="G190:H190"/>
    <mergeCell ref="I190:J190"/>
    <mergeCell ref="C203:D203"/>
    <mergeCell ref="E203:F203"/>
    <mergeCell ref="G203:H203"/>
    <mergeCell ref="I203:J203"/>
    <mergeCell ref="K203:L203"/>
    <mergeCell ref="A119:B119"/>
    <mergeCell ref="A144:B144"/>
    <mergeCell ref="C145:D145"/>
    <mergeCell ref="E145:F145"/>
    <mergeCell ref="I101:J101"/>
    <mergeCell ref="I145:J145"/>
    <mergeCell ref="C120:D120"/>
    <mergeCell ref="E120:F120"/>
    <mergeCell ref="G120:H120"/>
    <mergeCell ref="I120:J120"/>
    <mergeCell ref="C101:D101"/>
    <mergeCell ref="E101:F101"/>
    <mergeCell ref="G101:H101"/>
    <mergeCell ref="G145:H145"/>
    <mergeCell ref="A80:B80"/>
    <mergeCell ref="C57:D57"/>
    <mergeCell ref="C33:D33"/>
    <mergeCell ref="A100:B100"/>
    <mergeCell ref="C81:D81"/>
    <mergeCell ref="M33:N33"/>
    <mergeCell ref="O33:P33"/>
    <mergeCell ref="K57:L57"/>
    <mergeCell ref="A10:P10"/>
    <mergeCell ref="A12:B12"/>
    <mergeCell ref="A32:B32"/>
    <mergeCell ref="C13:D13"/>
    <mergeCell ref="E13:F13"/>
    <mergeCell ref="G13:H13"/>
    <mergeCell ref="I13:J13"/>
    <mergeCell ref="K13:L13"/>
    <mergeCell ref="M13:N13"/>
    <mergeCell ref="O13:P13"/>
    <mergeCell ref="A56:B56"/>
    <mergeCell ref="C2:K9"/>
    <mergeCell ref="M57:N57"/>
    <mergeCell ref="O57:P57"/>
    <mergeCell ref="K81:L81"/>
    <mergeCell ref="M81:N81"/>
    <mergeCell ref="O81:P81"/>
    <mergeCell ref="E33:F33"/>
    <mergeCell ref="G33:H33"/>
    <mergeCell ref="I57:J57"/>
    <mergeCell ref="I81:J81"/>
    <mergeCell ref="I33:J33"/>
    <mergeCell ref="G57:H57"/>
    <mergeCell ref="E81:F81"/>
    <mergeCell ref="G81:H81"/>
    <mergeCell ref="E57:F57"/>
    <mergeCell ref="K33:L33"/>
    <mergeCell ref="K101:L101"/>
    <mergeCell ref="M101:N101"/>
    <mergeCell ref="O101:P101"/>
    <mergeCell ref="K120:L120"/>
    <mergeCell ref="M120:N120"/>
    <mergeCell ref="O120:P120"/>
    <mergeCell ref="O166:P166"/>
    <mergeCell ref="K190:L190"/>
    <mergeCell ref="M190:N190"/>
    <mergeCell ref="O190:P190"/>
    <mergeCell ref="O145:P145"/>
  </mergeCells>
  <printOptions horizontalCentered="1"/>
  <pageMargins left="0.19685039370078741" right="0.19685039370078741" top="0.27559055118110237" bottom="0.27559055118110237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6"/>
  <sheetViews>
    <sheetView zoomScale="90" zoomScaleNormal="90" workbookViewId="0">
      <selection activeCell="D2" sqref="D2:L9"/>
    </sheetView>
  </sheetViews>
  <sheetFormatPr defaultRowHeight="14.25"/>
  <cols>
    <col min="1" max="1" width="3.625" customWidth="1"/>
    <col min="2" max="2" width="32.625" customWidth="1"/>
    <col min="3" max="3" width="6.5" customWidth="1"/>
    <col min="4" max="4" width="7.375" customWidth="1"/>
    <col min="5" max="5" width="6.5" customWidth="1"/>
    <col min="6" max="6" width="7.375" customWidth="1"/>
    <col min="7" max="7" width="6.5" customWidth="1"/>
    <col min="8" max="8" width="7.375" customWidth="1"/>
    <col min="9" max="9" width="6.5" customWidth="1"/>
    <col min="10" max="10" width="7.375" customWidth="1"/>
    <col min="11" max="11" width="6.5" style="31" customWidth="1"/>
    <col min="12" max="12" width="7.375" customWidth="1"/>
    <col min="13" max="13" width="6.5" style="31" customWidth="1"/>
    <col min="14" max="14" width="7.375" customWidth="1"/>
    <col min="15" max="15" width="6.5" customWidth="1"/>
    <col min="16" max="16" width="7.375" customWidth="1"/>
    <col min="17" max="18" width="6.375" customWidth="1"/>
  </cols>
  <sheetData>
    <row r="1" spans="1:18" s="1" customFormat="1" ht="14.25" customHeight="1">
      <c r="F1" s="18"/>
    </row>
    <row r="2" spans="1:18" s="1" customFormat="1" ht="14.25" customHeight="1">
      <c r="C2" s="26"/>
      <c r="D2" s="111" t="s">
        <v>413</v>
      </c>
      <c r="E2" s="111"/>
      <c r="F2" s="111"/>
      <c r="G2" s="111"/>
      <c r="H2" s="111"/>
      <c r="I2" s="111"/>
      <c r="J2" s="111"/>
      <c r="K2" s="111"/>
      <c r="L2" s="111"/>
      <c r="M2" s="26"/>
      <c r="N2" s="26"/>
      <c r="O2" s="26"/>
      <c r="P2" s="26"/>
      <c r="Q2" s="26"/>
      <c r="R2" s="26"/>
    </row>
    <row r="3" spans="1:18" s="1" customFormat="1" ht="14.25" customHeight="1">
      <c r="C3" s="26"/>
      <c r="D3" s="111"/>
      <c r="E3" s="111"/>
      <c r="F3" s="111"/>
      <c r="G3" s="111"/>
      <c r="H3" s="111"/>
      <c r="I3" s="111"/>
      <c r="J3" s="111"/>
      <c r="K3" s="111"/>
      <c r="L3" s="111"/>
      <c r="M3" s="26"/>
      <c r="N3" s="26"/>
      <c r="O3" s="26"/>
      <c r="P3" s="26"/>
      <c r="Q3" s="26"/>
      <c r="R3" s="26"/>
    </row>
    <row r="4" spans="1:18" s="1" customFormat="1" ht="14.25" customHeight="1">
      <c r="C4" s="26"/>
      <c r="D4" s="111"/>
      <c r="E4" s="111"/>
      <c r="F4" s="111"/>
      <c r="G4" s="111"/>
      <c r="H4" s="111"/>
      <c r="I4" s="111"/>
      <c r="J4" s="111"/>
      <c r="K4" s="111"/>
      <c r="L4" s="111"/>
      <c r="M4" s="26"/>
      <c r="N4" s="26"/>
      <c r="O4" s="26"/>
      <c r="P4" s="26"/>
      <c r="Q4" s="26"/>
      <c r="R4" s="26"/>
    </row>
    <row r="5" spans="1:18" s="1" customFormat="1" ht="14.25" customHeight="1">
      <c r="C5" s="26"/>
      <c r="D5" s="111"/>
      <c r="E5" s="111"/>
      <c r="F5" s="111"/>
      <c r="G5" s="111"/>
      <c r="H5" s="111"/>
      <c r="I5" s="111"/>
      <c r="J5" s="111"/>
      <c r="K5" s="111"/>
      <c r="L5" s="111"/>
      <c r="M5" s="26"/>
      <c r="N5" s="26"/>
      <c r="O5" s="26"/>
      <c r="P5" s="26"/>
      <c r="Q5" s="26"/>
      <c r="R5" s="26"/>
    </row>
    <row r="6" spans="1:18" s="1" customFormat="1" ht="14.25" customHeight="1">
      <c r="C6" s="26"/>
      <c r="D6" s="111"/>
      <c r="E6" s="111"/>
      <c r="F6" s="111"/>
      <c r="G6" s="111"/>
      <c r="H6" s="111"/>
      <c r="I6" s="111"/>
      <c r="J6" s="111"/>
      <c r="K6" s="111"/>
      <c r="L6" s="111"/>
      <c r="M6" s="26"/>
      <c r="N6" s="26"/>
      <c r="O6" s="26"/>
      <c r="P6" s="26"/>
      <c r="Q6" s="26"/>
      <c r="R6" s="26"/>
    </row>
    <row r="7" spans="1:18" s="1" customFormat="1" ht="14.25" customHeight="1">
      <c r="C7" s="26"/>
      <c r="D7" s="111"/>
      <c r="E7" s="111"/>
      <c r="F7" s="111"/>
      <c r="G7" s="111"/>
      <c r="H7" s="111"/>
      <c r="I7" s="111"/>
      <c r="J7" s="111"/>
      <c r="K7" s="111"/>
      <c r="L7" s="111"/>
      <c r="M7" s="26"/>
      <c r="N7" s="26"/>
      <c r="O7" s="26"/>
      <c r="P7" s="26"/>
      <c r="Q7" s="26"/>
      <c r="R7" s="26"/>
    </row>
    <row r="8" spans="1:18" s="1" customFormat="1" ht="14.25" customHeight="1">
      <c r="C8" s="26"/>
      <c r="D8" s="111"/>
      <c r="E8" s="111"/>
      <c r="F8" s="111"/>
      <c r="G8" s="111"/>
      <c r="H8" s="111"/>
      <c r="I8" s="111"/>
      <c r="J8" s="111"/>
      <c r="K8" s="111"/>
      <c r="L8" s="111"/>
      <c r="M8" s="26"/>
      <c r="N8" s="26"/>
      <c r="O8" s="26"/>
      <c r="P8" s="26"/>
      <c r="Q8" s="26"/>
      <c r="R8" s="26"/>
    </row>
    <row r="9" spans="1:18" s="1" customFormat="1" ht="14.25" customHeight="1">
      <c r="C9" s="23"/>
      <c r="D9" s="111"/>
      <c r="E9" s="111"/>
      <c r="F9" s="111"/>
      <c r="G9" s="111"/>
      <c r="H9" s="111"/>
      <c r="I9" s="111"/>
      <c r="J9" s="111"/>
      <c r="K9" s="111"/>
      <c r="L9" s="111"/>
      <c r="M9" s="8"/>
      <c r="N9" s="8"/>
      <c r="O9" s="8"/>
      <c r="P9" s="8"/>
      <c r="Q9" s="8"/>
    </row>
    <row r="10" spans="1:18" s="1" customFormat="1" ht="15.75" customHeight="1">
      <c r="A10" s="113" t="s">
        <v>19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</row>
    <row r="11" spans="1:18" s="1" customFormat="1" ht="15">
      <c r="C11" s="23"/>
      <c r="D11" s="23"/>
      <c r="E11" s="23"/>
      <c r="F11" s="17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8" ht="15">
      <c r="A12" s="35" t="s">
        <v>1</v>
      </c>
      <c r="B12" s="35" t="s">
        <v>0</v>
      </c>
      <c r="C12" s="116" t="s">
        <v>3</v>
      </c>
      <c r="D12" s="116"/>
      <c r="E12" s="116" t="s">
        <v>4</v>
      </c>
      <c r="F12" s="116"/>
      <c r="G12" s="116" t="s">
        <v>5</v>
      </c>
      <c r="H12" s="116"/>
      <c r="I12" s="116" t="s">
        <v>6</v>
      </c>
      <c r="J12" s="116"/>
      <c r="K12" s="116" t="s">
        <v>10</v>
      </c>
      <c r="L12" s="116"/>
      <c r="M12" s="116" t="s">
        <v>32</v>
      </c>
      <c r="N12" s="116"/>
      <c r="O12" s="116" t="s">
        <v>33</v>
      </c>
      <c r="P12" s="116"/>
      <c r="Q12" s="93"/>
      <c r="R12" s="6"/>
    </row>
    <row r="13" spans="1:18" ht="60">
      <c r="A13" s="2"/>
      <c r="B13" s="2"/>
      <c r="C13" s="22" t="s">
        <v>16</v>
      </c>
      <c r="D13" s="32" t="s">
        <v>18</v>
      </c>
      <c r="E13" s="22" t="s">
        <v>16</v>
      </c>
      <c r="F13" s="32" t="s">
        <v>18</v>
      </c>
      <c r="G13" s="22" t="s">
        <v>16</v>
      </c>
      <c r="H13" s="32" t="s">
        <v>18</v>
      </c>
      <c r="I13" s="22" t="s">
        <v>16</v>
      </c>
      <c r="J13" s="32" t="s">
        <v>18</v>
      </c>
      <c r="K13" s="22" t="s">
        <v>16</v>
      </c>
      <c r="L13" s="32" t="s">
        <v>18</v>
      </c>
      <c r="M13" s="22" t="s">
        <v>16</v>
      </c>
      <c r="N13" s="32" t="s">
        <v>18</v>
      </c>
      <c r="O13" s="22" t="s">
        <v>16</v>
      </c>
      <c r="P13" s="32" t="s">
        <v>18</v>
      </c>
      <c r="Q13" s="94" t="s">
        <v>372</v>
      </c>
      <c r="R13" s="22" t="s">
        <v>8</v>
      </c>
    </row>
    <row r="14" spans="1:18" ht="15">
      <c r="A14" s="126">
        <v>1</v>
      </c>
      <c r="B14" s="122" t="s">
        <v>36</v>
      </c>
      <c r="C14" s="119">
        <f>SUM('Class. Società per Cat.'!D15,'Class. Società per Cat.'!D35,'Class. Società per Cat.'!D60,'Class. Società per Cat.'!D83,'Class. Società per Cat.'!D104,'Class. Società per Cat.'!D122,'Class. Società per Cat.'!D168)</f>
        <v>196</v>
      </c>
      <c r="D14" s="119">
        <v>30</v>
      </c>
      <c r="E14" s="119">
        <f>SUM('Class. Società per Cat.'!F15,'Class. Società per Cat.'!F35,'Class. Società per Cat.'!F60,'Class. Società per Cat.'!F83,'Class. Società per Cat.'!F104,'Class. Società per Cat.'!F122,'Class. Società per Cat.'!F168)</f>
        <v>204</v>
      </c>
      <c r="F14" s="119">
        <v>30</v>
      </c>
      <c r="G14" s="119">
        <f>SUM('Class. Società per Cat.'!H15,'Class. Società per Cat.'!H35,'Class. Società per Cat.'!H60,'Class. Società per Cat.'!H83,'Class. Società per Cat.'!H104,'Class. Società per Cat.'!H122,'Class. Società per Cat.'!H151,'Class. Società per Cat.'!H168,'Class. Società per Cat.'!H206)</f>
        <v>264</v>
      </c>
      <c r="H14" s="119">
        <v>30</v>
      </c>
      <c r="I14" s="119">
        <f>SUM('Class. Società per Cat.'!J15,'Class. Società per Cat.'!J35,'Class. Società per Cat.'!J60,'Class. Società per Cat.'!J83,'Class. Società per Cat.'!J104,'Class. Società per Cat.'!J122,'Class. Società per Cat.'!J151,'Class. Società per Cat.'!J168,'Class. Società per Cat.'!J206)</f>
        <v>245</v>
      </c>
      <c r="J14" s="119">
        <v>30</v>
      </c>
      <c r="K14" s="119">
        <f>SUM('Class. Società per Cat.'!L15,'Class. Società per Cat.'!L35,'Class. Società per Cat.'!L60,'Class. Società per Cat.'!L83,'Class. Società per Cat.'!L104,'Class. Società per Cat.'!L122,'Class. Società per Cat.'!L151,'Class. Società per Cat.'!L168,'Class. Società per Cat.'!L206)</f>
        <v>165</v>
      </c>
      <c r="L14" s="119">
        <v>25</v>
      </c>
      <c r="M14" s="119">
        <f>SUM('Class. Società per Cat.'!N15,'Class. Società per Cat.'!N35,'Class. Società per Cat.'!N60,'Class. Società per Cat.'!N83,'Class. Società per Cat.'!N104,'Class. Società per Cat.'!N122,'Class. Società per Cat.'!N151,'Class. Società per Cat.'!N168,'Class. Società per Cat.'!N196,'Class. Società per Cat.'!N206)</f>
        <v>300</v>
      </c>
      <c r="N14" s="119">
        <v>30</v>
      </c>
      <c r="O14" s="119">
        <f>SUM('Class. Società per Cat.'!P15,'Class. Società per Cat.'!P35,'Class. Società per Cat.'!P60,'Class. Società per Cat.'!P83,'Class. Società per Cat.'!P104,'Class. Società per Cat.'!P122,'Class. Società per Cat.'!P151,'Class. Società per Cat.'!P168,'Class. Società per Cat.'!P196,'Class. Società per Cat.'!P206)</f>
        <v>174</v>
      </c>
      <c r="P14" s="119">
        <v>27</v>
      </c>
      <c r="Q14" s="119">
        <v>30</v>
      </c>
      <c r="R14" s="121">
        <f>D14+F14+H14+J14+L14+N14+P14+Q14</f>
        <v>232</v>
      </c>
    </row>
    <row r="15" spans="1:18" ht="15">
      <c r="A15" s="126">
        <v>2</v>
      </c>
      <c r="B15" s="122" t="s">
        <v>44</v>
      </c>
      <c r="C15" s="119">
        <f>SUM('Class. Società per Cat.'!D36,'Class. Società per Cat.'!D59,'Class. Società per Cat.'!D103,'Class. Società per Cat.'!D147)</f>
        <v>110</v>
      </c>
      <c r="D15" s="119">
        <v>27</v>
      </c>
      <c r="E15" s="119">
        <f>SUM('Class. Società per Cat.'!F19,'Class. Società per Cat.'!F36,'Class. Società per Cat.'!F59,'Class. Società per Cat.'!F103,'Class. Società per Cat.'!F147)</f>
        <v>131</v>
      </c>
      <c r="F15" s="119">
        <v>25</v>
      </c>
      <c r="G15" s="119">
        <f>SUM('Class. Società per Cat.'!H19,'Class. Società per Cat.'!H36,'Class. Società per Cat.'!H59,'Class. Società per Cat.'!H103,'Class. Società per Cat.'!H147)</f>
        <v>104</v>
      </c>
      <c r="H15" s="119">
        <v>23</v>
      </c>
      <c r="I15" s="119">
        <f>SUM('Class. Società per Cat.'!J19,'Class. Società per Cat.'!J36,'Class. Società per Cat.'!J59,'Class. Società per Cat.'!J103,'Class. Società per Cat.'!J147)</f>
        <v>118</v>
      </c>
      <c r="J15" s="119">
        <v>21</v>
      </c>
      <c r="K15" s="119">
        <f>SUM('Class. Società per Cat.'!L19,'Class. Società per Cat.'!L36,'Class. Società per Cat.'!L59,'Class. Società per Cat.'!L103,'Class. Società per Cat.'!L147)</f>
        <v>108</v>
      </c>
      <c r="L15" s="119">
        <v>21</v>
      </c>
      <c r="M15" s="119">
        <f>SUM('Class. Società per Cat.'!N19,'Class. Società per Cat.'!N36,'Class. Società per Cat.'!N59,'Class. Società per Cat.'!N88,'Class. Società per Cat.'!N103,'Class. Società per Cat.'!N147)</f>
        <v>127</v>
      </c>
      <c r="N15" s="119">
        <v>25</v>
      </c>
      <c r="O15" s="119">
        <f>SUM('Class. Società per Cat.'!P19,'Class. Società per Cat.'!P36,'Class. Società per Cat.'!P59,'Class. Società per Cat.'!P88,'Class. Società per Cat.'!P103,'Class. Società per Cat.'!P147)</f>
        <v>137</v>
      </c>
      <c r="P15" s="119">
        <v>25</v>
      </c>
      <c r="Q15" s="119">
        <v>30</v>
      </c>
      <c r="R15" s="121">
        <f>D15+F15+H15+J15+L15+N15+P15+Q15</f>
        <v>197</v>
      </c>
    </row>
    <row r="16" spans="1:18" ht="15">
      <c r="A16" s="126">
        <v>3</v>
      </c>
      <c r="B16" s="118" t="s">
        <v>85</v>
      </c>
      <c r="C16" s="119">
        <f>SUM('Class. Società per Cat.'!D148,'Class. Società per Cat.'!D170,'Class. Società per Cat.'!D192)</f>
        <v>80</v>
      </c>
      <c r="D16" s="119">
        <v>20</v>
      </c>
      <c r="E16" s="119"/>
      <c r="F16" s="119"/>
      <c r="G16" s="119">
        <f>SUM('Class. Società per Cat.'!H37,'Class. Società per Cat.'!H85,'Class. Società per Cat.'!H123,'Class. Società per Cat.'!H148,'Class. Società per Cat.'!H170,'Class. Società per Cat.'!H192,'Class. Società per Cat.'!H207)</f>
        <v>115</v>
      </c>
      <c r="H16" s="119">
        <v>25</v>
      </c>
      <c r="I16" s="119">
        <f>SUM('Class. Società per Cat.'!J37,'Class. Società per Cat.'!J85,'Class. Società per Cat.'!J123,'Class. Società per Cat.'!J148,'Class. Società per Cat.'!J170,'Class. Società per Cat.'!J192,'Class. Società per Cat.'!J207)</f>
        <v>116</v>
      </c>
      <c r="J16" s="119">
        <v>20</v>
      </c>
      <c r="K16" s="119">
        <f>SUM('Class. Società per Cat.'!L17,'Class. Società per Cat.'!L37,'Class. Società per Cat.'!L62,'Class. Società per Cat.'!L85,'Class. Società per Cat.'!L123,'Class. Società per Cat.'!L148,'Class. Società per Cat.'!L170,'Class. Società per Cat.'!L192,'Class. Società per Cat.'!L207)</f>
        <v>208</v>
      </c>
      <c r="L16" s="119">
        <v>30</v>
      </c>
      <c r="M16" s="119">
        <f>SUM('Class. Società per Cat.'!N17,'Class. Società per Cat.'!N37,'Class. Società per Cat.'!N62,'Class. Società per Cat.'!N85,'Class. Società per Cat.'!N123,'Class. Società per Cat.'!N148,'Class. Società per Cat.'!N170,'Class. Società per Cat.'!N192,'Class. Società per Cat.'!N207)</f>
        <v>96</v>
      </c>
      <c r="N16" s="119">
        <v>21</v>
      </c>
      <c r="O16" s="119">
        <f>SUM('Class. Società per Cat.'!P17,'Class. Società per Cat.'!P37,'Class. Società per Cat.'!P62,'Class. Società per Cat.'!P85,'Class. Società per Cat.'!P123,'Class. Società per Cat.'!P148,'Class. Società per Cat.'!P170,'Class. Società per Cat.'!P192,'Class. Società per Cat.'!P207)</f>
        <v>215</v>
      </c>
      <c r="P16" s="119">
        <v>30</v>
      </c>
      <c r="Q16" s="119"/>
      <c r="R16" s="121">
        <f t="shared" ref="R16:R18" si="0">D16+F16+H16+J16+L16+N16+P16+Q16</f>
        <v>146</v>
      </c>
    </row>
    <row r="17" spans="1:18" ht="15">
      <c r="A17" s="3"/>
      <c r="B17" s="57" t="s">
        <v>98</v>
      </c>
      <c r="C17" s="12">
        <f>SUM('Class. Società per Cat.'!D205)</f>
        <v>30</v>
      </c>
      <c r="D17" s="27">
        <v>15</v>
      </c>
      <c r="E17" s="12">
        <f>SUM('Class. Società per Cat.'!F205)</f>
        <v>30</v>
      </c>
      <c r="F17" s="27">
        <v>12</v>
      </c>
      <c r="G17" s="12">
        <f>SUM('Class. Società per Cat.'!H86,'Class. Società per Cat.'!H124,'Class. Società per Cat.'!H205)</f>
        <v>82</v>
      </c>
      <c r="H17" s="27">
        <v>21</v>
      </c>
      <c r="I17" s="12">
        <f>SUM('Class. Società per Cat.'!J40,'Class. Società per Cat.'!J74,'Class. Società per Cat.'!J86,'Class. Società per Cat.'!J114,'Class. Società per Cat.'!J124,'Class. Società per Cat.'!J185,'Class. Società per Cat.'!J195,'Class. Società per Cat.'!J205)</f>
        <v>177</v>
      </c>
      <c r="J17" s="27">
        <v>25</v>
      </c>
      <c r="K17" s="12">
        <f>SUM('Class. Società per Cat.'!L40,'Class. Società per Cat.'!L74,'Class. Società per Cat.'!L86,'Class. Società per Cat.'!L114,'Class. Società per Cat.'!L124,'Class. Società per Cat.'!L185,'Class. Società per Cat.'!L195,'Class. Società per Cat.'!L205)</f>
        <v>27</v>
      </c>
      <c r="L17" s="27">
        <v>18</v>
      </c>
      <c r="M17" s="12">
        <f>SUM('Class. Società per Cat.'!N40,'Class. Società per Cat.'!N74,'Class. Società per Cat.'!N86,'Class. Società per Cat.'!N114,'Class. Società per Cat.'!N124,'Class. Società per Cat.'!N185,'Class. Società per Cat.'!N195,'Class. Società per Cat.'!N205)</f>
        <v>102</v>
      </c>
      <c r="N17" s="27">
        <v>23</v>
      </c>
      <c r="O17" s="12">
        <f>SUM('Class. Società per Cat.'!P40,'Class. Società per Cat.'!P74,'Class. Società per Cat.'!P86,'Class. Società per Cat.'!P114,'Class. Società per Cat.'!P124,'Class. Società per Cat.'!P185,'Class. Società per Cat.'!P195,'Class. Società per Cat.'!P205)</f>
        <v>27</v>
      </c>
      <c r="P17" s="27">
        <v>20</v>
      </c>
      <c r="Q17" s="95"/>
      <c r="R17" s="2">
        <f t="shared" si="0"/>
        <v>134</v>
      </c>
    </row>
    <row r="18" spans="1:18" ht="15">
      <c r="A18" s="3"/>
      <c r="B18" s="46" t="s">
        <v>173</v>
      </c>
      <c r="C18" s="12"/>
      <c r="D18" s="27"/>
      <c r="E18" s="12">
        <f>SUM('Class. Società per Cat.'!F84,'Class. Società per Cat.'!F169)</f>
        <v>50</v>
      </c>
      <c r="F18" s="27">
        <v>15</v>
      </c>
      <c r="G18" s="12">
        <f>SUM('Class. Società per Cat.'!H84,'Class. Società per Cat.'!H169)</f>
        <v>50</v>
      </c>
      <c r="H18" s="27">
        <v>19</v>
      </c>
      <c r="I18" s="12">
        <f>SUM('Class. Società per Cat.'!J84,'Class. Società per Cat.'!J106,'Class. Società per Cat.'!J150,'Class. Società per Cat.'!J169)</f>
        <v>95</v>
      </c>
      <c r="J18" s="27">
        <v>18</v>
      </c>
      <c r="K18" s="12">
        <f>SUM('Class. Società per Cat.'!L26,'Class. Società per Cat.'!L84,'Class. Società per Cat.'!L106,'Class. Società per Cat.'!L133,'Class. Società per Cat.'!L150,'Class. Società per Cat.'!L169,'Class. Società per Cat.'!L211)</f>
        <v>191</v>
      </c>
      <c r="L18" s="27">
        <v>27</v>
      </c>
      <c r="M18" s="12">
        <f>SUM('Class. Società per Cat.'!N26,'Class. Società per Cat.'!N84,'Class. Società per Cat.'!N106,'Class. Società per Cat.'!N133,'Class. Società per Cat.'!N150,'Class. Società per Cat.'!N169,'Class. Società per Cat.'!N211)</f>
        <v>44</v>
      </c>
      <c r="N18" s="27">
        <v>20</v>
      </c>
      <c r="O18" s="12">
        <f>SUM('Class. Società per Cat.'!P26,'Class. Società per Cat.'!P84,'Class. Società per Cat.'!P106,'Class. Società per Cat.'!P133,'Class. Società per Cat.'!P150,'Class. Società per Cat.'!P169,'Class. Società per Cat.'!P211)</f>
        <v>79</v>
      </c>
      <c r="P18" s="27">
        <v>23</v>
      </c>
      <c r="Q18" s="95"/>
      <c r="R18" s="2">
        <f t="shared" si="0"/>
        <v>122</v>
      </c>
    </row>
    <row r="19" spans="1:18" ht="15">
      <c r="A19" s="3"/>
      <c r="B19" s="48" t="s">
        <v>110</v>
      </c>
      <c r="C19" s="12"/>
      <c r="D19" s="27"/>
      <c r="E19" s="12">
        <f>SUM('Class. Società per Cat.'!F16)</f>
        <v>27</v>
      </c>
      <c r="F19" s="27">
        <v>10</v>
      </c>
      <c r="G19" s="12">
        <f>SUM('Class. Società per Cat.'!H16)</f>
        <v>27</v>
      </c>
      <c r="H19" s="27">
        <v>18</v>
      </c>
      <c r="I19" s="12">
        <f>SUM('Class. Società per Cat.'!J16)</f>
        <v>25</v>
      </c>
      <c r="J19" s="27">
        <v>8</v>
      </c>
      <c r="K19" s="12"/>
      <c r="L19" s="27"/>
      <c r="M19" s="12">
        <f>SUM('Class. Società per Cat.'!N16)</f>
        <v>27</v>
      </c>
      <c r="N19" s="27">
        <v>19</v>
      </c>
      <c r="O19" s="12">
        <f>SUM('Class. Società per Cat.'!P16)</f>
        <v>25</v>
      </c>
      <c r="P19" s="27">
        <v>18</v>
      </c>
      <c r="Q19" s="95"/>
      <c r="R19" s="2">
        <f>D19+F19+H19+J19+L19+N19+P19+Q19</f>
        <v>73</v>
      </c>
    </row>
    <row r="20" spans="1:18" ht="15">
      <c r="A20" s="3"/>
      <c r="B20" s="4" t="s">
        <v>49</v>
      </c>
      <c r="C20" s="12">
        <f>SUM('Class. Società per Cat.'!D69,'Class. Società per Cat.'!D129)</f>
        <v>46</v>
      </c>
      <c r="D20" s="27">
        <v>17</v>
      </c>
      <c r="E20" s="12"/>
      <c r="F20" s="27"/>
      <c r="G20" s="12"/>
      <c r="H20" s="27"/>
      <c r="I20" s="12">
        <f>SUM('Class. Società per Cat.'!J69,'Class. Società per Cat.'!J129,'Class. Società per Cat.'!J155,'Class. Società per Cat.'!J209)</f>
        <v>42</v>
      </c>
      <c r="J20" s="27">
        <v>13</v>
      </c>
      <c r="K20" s="12"/>
      <c r="L20" s="27"/>
      <c r="M20" s="12">
        <f>SUM('Class. Società per Cat.'!N69,'Class. Società per Cat.'!N129,'Class. Società per Cat.'!N155,'Class. Società per Cat.'!N176,'Class. Società per Cat.'!N209)</f>
        <v>25</v>
      </c>
      <c r="N20" s="27">
        <v>18</v>
      </c>
      <c r="O20" s="12">
        <f>SUM('Class. Società per Cat.'!P69,'Class. Società per Cat.'!P129,'Class. Società per Cat.'!P155,'Class. Società per Cat.'!P176,'Class. Società per Cat.'!P209)</f>
        <v>78</v>
      </c>
      <c r="P20" s="27">
        <v>21</v>
      </c>
      <c r="Q20" s="95"/>
      <c r="R20" s="2">
        <f>D20+F20+H20+J20+L20+N20+P20+Q20</f>
        <v>69</v>
      </c>
    </row>
    <row r="21" spans="1:18" ht="15">
      <c r="A21" s="3"/>
      <c r="B21" s="4" t="s">
        <v>225</v>
      </c>
      <c r="C21" s="12">
        <f>SUM('Class. Società per Cat.'!D44,'Class. Società per Cat.'!D72,'Class. Società per Cat.'!D126,'Class. Società per Cat.'!D149)</f>
        <v>98</v>
      </c>
      <c r="D21" s="27">
        <v>23</v>
      </c>
      <c r="E21" s="12">
        <f>SUM('Class. Società per Cat.'!F44,'Class. Società per Cat.'!F72,'Class. Società per Cat.'!F110,'Class. Società per Cat.'!F126,'Class. Società per Cat.'!F149)</f>
        <v>25</v>
      </c>
      <c r="F21" s="27">
        <v>9</v>
      </c>
      <c r="G21" s="12"/>
      <c r="H21" s="27"/>
      <c r="I21" s="12">
        <f>SUM('Class. Società per Cat.'!J27,'Class. Società per Cat.'!J44,'Class. Società per Cat.'!J72,'Class. Società per Cat.'!J110,'Class. Società per Cat.'!J126,'Class. Società per Cat.'!J149,'Class. Società per Cat.'!J184)</f>
        <v>108</v>
      </c>
      <c r="J21" s="27">
        <v>19</v>
      </c>
      <c r="K21" s="12"/>
      <c r="L21" s="27"/>
      <c r="M21" s="12"/>
      <c r="N21" s="27"/>
      <c r="O21" s="12">
        <f>SUM('Class. Società per Cat.'!P27,'Class. Società per Cat.'!P44,'Class. Società per Cat.'!P72,'Class. Società per Cat.'!P110,'Class. Società per Cat.'!P126,'Class. Società per Cat.'!P149,'Class. Società per Cat.'!P184)</f>
        <v>21</v>
      </c>
      <c r="P21" s="27">
        <v>17</v>
      </c>
      <c r="Q21" s="95"/>
      <c r="R21" s="2">
        <f t="shared" ref="R21:R35" si="1">D21+F21+H21+J21+L21+N21+P21+Q21</f>
        <v>68</v>
      </c>
    </row>
    <row r="22" spans="1:18" ht="15">
      <c r="A22" s="3"/>
      <c r="B22" s="48" t="s">
        <v>152</v>
      </c>
      <c r="C22" s="6"/>
      <c r="D22" s="27"/>
      <c r="E22" s="15">
        <f>SUM('Class. Società per Cat.'!F125)</f>
        <v>23</v>
      </c>
      <c r="F22" s="27">
        <v>7</v>
      </c>
      <c r="G22" s="12">
        <f>SUM('Class. Società per Cat.'!H38,'Class. Società per Cat.'!H61,'Class. Società per Cat.'!H105,'Class. Società per Cat.'!H125,'Class. Società per Cat.'!H172)</f>
        <v>131</v>
      </c>
      <c r="H22" s="27">
        <v>27</v>
      </c>
      <c r="I22" s="12"/>
      <c r="J22" s="27"/>
      <c r="K22" s="12"/>
      <c r="L22" s="27"/>
      <c r="M22" s="12">
        <f>SUM('Class. Società per Cat.'!N38,'Class. Società per Cat.'!N61,'Class. Società per Cat.'!N93,'Class. Società per Cat.'!N105,'Class. Società per Cat.'!N125,'Class. Società per Cat.'!N172)</f>
        <v>156</v>
      </c>
      <c r="N22" s="27">
        <v>27</v>
      </c>
      <c r="O22" s="12"/>
      <c r="P22" s="27"/>
      <c r="Q22" s="95"/>
      <c r="R22" s="2">
        <f>D22+F22+H22+J22+L22+N22+P22+Q22</f>
        <v>61</v>
      </c>
    </row>
    <row r="23" spans="1:18" ht="15">
      <c r="A23" s="3"/>
      <c r="B23" s="48" t="s">
        <v>62</v>
      </c>
      <c r="C23" s="39">
        <f>SUM('Class. Società per Cat.'!D91,'Class. Società per Cat.'!D194)</f>
        <v>50</v>
      </c>
      <c r="D23" s="27">
        <v>18</v>
      </c>
      <c r="E23" s="12">
        <f>SUM('Class. Società per Cat.'!F91,'Class. Società per Cat.'!F128,'Class. Società per Cat.'!F194)</f>
        <v>54</v>
      </c>
      <c r="F23" s="27">
        <v>16</v>
      </c>
      <c r="G23" s="12"/>
      <c r="H23" s="27"/>
      <c r="I23" s="12">
        <f>SUM('Class. Società per Cat.'!J91,'Class. Società per Cat.'!J128,'Class. Società per Cat.'!J181,'Class. Società per Cat.'!J194)</f>
        <v>42</v>
      </c>
      <c r="J23" s="27">
        <v>12</v>
      </c>
      <c r="K23" s="12"/>
      <c r="L23" s="27"/>
      <c r="M23" s="12"/>
      <c r="N23" s="27"/>
      <c r="O23" s="12"/>
      <c r="P23" s="27"/>
      <c r="Q23" s="95"/>
      <c r="R23" s="2">
        <f t="shared" si="1"/>
        <v>46</v>
      </c>
    </row>
    <row r="24" spans="1:18" ht="15">
      <c r="A24" s="3"/>
      <c r="B24" s="46" t="s">
        <v>210</v>
      </c>
      <c r="C24" s="12"/>
      <c r="D24" s="27"/>
      <c r="E24" s="12"/>
      <c r="F24" s="27"/>
      <c r="G24" s="12">
        <f>SUM('Class. Società per Cat.'!H152,'Class. Società per Cat.'!H212)</f>
        <v>55</v>
      </c>
      <c r="H24" s="27">
        <v>20</v>
      </c>
      <c r="I24" s="12">
        <f>SUM('Class. Società per Cat.'!J152,'Class. Società per Cat.'!J212)</f>
        <v>25</v>
      </c>
      <c r="J24" s="27">
        <v>8</v>
      </c>
      <c r="K24" s="12"/>
      <c r="L24" s="27"/>
      <c r="M24" s="12">
        <f>SUM('Class. Società per Cat.'!N152)</f>
        <v>23</v>
      </c>
      <c r="N24" s="27">
        <v>16</v>
      </c>
      <c r="O24" s="12"/>
      <c r="P24" s="27"/>
      <c r="Q24" s="95"/>
      <c r="R24" s="2">
        <f t="shared" si="1"/>
        <v>44</v>
      </c>
    </row>
    <row r="25" spans="1:18" ht="15">
      <c r="A25" s="3"/>
      <c r="B25" s="46" t="s">
        <v>233</v>
      </c>
      <c r="C25" s="12"/>
      <c r="D25" s="27"/>
      <c r="E25" s="12"/>
      <c r="F25" s="27"/>
      <c r="G25" s="12"/>
      <c r="H25" s="27"/>
      <c r="I25" s="12">
        <f>SUM('Class. Società per Cat.'!J18,'Class. Società per Cat.'!J64,'Class. Società per Cat.'!J154,'Class. Società per Cat.'!J173,'Class. Società per Cat.'!J198,'Class. Società per Cat.'!J215)</f>
        <v>134</v>
      </c>
      <c r="J25" s="27">
        <v>23</v>
      </c>
      <c r="K25" s="12">
        <f>SUM('Class. Società per Cat.'!L18,'Class. Società per Cat.'!L64,'Class. Società per Cat.'!L154,'Class. Società per Cat.'!L173,'Class. Società per Cat.'!L198,'Class. Società per Cat.'!L215)</f>
        <v>94</v>
      </c>
      <c r="L25" s="27">
        <v>20</v>
      </c>
      <c r="M25" s="12"/>
      <c r="N25" s="27"/>
      <c r="O25" s="12"/>
      <c r="P25" s="27"/>
      <c r="Q25" s="95"/>
      <c r="R25" s="2">
        <f t="shared" si="1"/>
        <v>43</v>
      </c>
    </row>
    <row r="26" spans="1:18" ht="15">
      <c r="A26" s="3"/>
      <c r="B26" s="49" t="s">
        <v>100</v>
      </c>
      <c r="C26" s="12"/>
      <c r="D26" s="27"/>
      <c r="E26" s="12">
        <f>SUM('Class. Società per Cat.'!F28,'Class. Società per Cat.'!F46,'Class. Società per Cat.'!F65,'Class. Società per Cat.'!F96,'Class. Società per Cat.'!F107,'Class. Società per Cat.'!F137,'Class. Società per Cat.'!F156,'Class. Società per Cat.'!F178)</f>
        <v>170</v>
      </c>
      <c r="F26" s="27">
        <v>27</v>
      </c>
      <c r="G26" s="12"/>
      <c r="H26" s="27"/>
      <c r="I26" s="12">
        <f>SUM('Class. Società per Cat.'!J28,'Class. Società per Cat.'!J46,'Class. Società per Cat.'!J65,'Class. Società per Cat.'!J96,'Class. Società per Cat.'!J107,'Class. Società per Cat.'!J137,'Class. Società per Cat.'!J156,'Class. Società per Cat.'!J178)</f>
        <v>51</v>
      </c>
      <c r="J26" s="27">
        <v>15</v>
      </c>
      <c r="K26" s="12"/>
      <c r="L26" s="27"/>
      <c r="M26" s="12"/>
      <c r="N26" s="27"/>
      <c r="O26" s="12"/>
      <c r="P26" s="27"/>
      <c r="Q26" s="95"/>
      <c r="R26" s="2">
        <f t="shared" si="1"/>
        <v>42</v>
      </c>
    </row>
    <row r="27" spans="1:18" ht="15">
      <c r="A27" s="3"/>
      <c r="B27" s="46" t="s">
        <v>59</v>
      </c>
      <c r="C27" s="12">
        <f>SUM('Class. Società per Cat.'!D87,'Class. Società per Cat.'!D174)</f>
        <v>54</v>
      </c>
      <c r="D27" s="27">
        <v>19</v>
      </c>
      <c r="E27" s="12"/>
      <c r="F27" s="27"/>
      <c r="G27" s="12"/>
      <c r="H27" s="27"/>
      <c r="I27" s="12"/>
      <c r="J27" s="27"/>
      <c r="K27" s="12">
        <f>SUM('Class. Società per Cat.'!L43,'Class. Società per Cat.'!L68,'Class. Società per Cat.'!L87,'Class. Società per Cat.'!L134,'Class. Società per Cat.'!L159,'Class. Società per Cat.'!L174)</f>
        <v>130</v>
      </c>
      <c r="L27" s="27">
        <v>23</v>
      </c>
      <c r="M27" s="12"/>
      <c r="N27" s="27"/>
      <c r="O27" s="12"/>
      <c r="P27" s="27"/>
      <c r="Q27" s="95"/>
      <c r="R27" s="2">
        <f t="shared" si="1"/>
        <v>42</v>
      </c>
    </row>
    <row r="28" spans="1:18" ht="15">
      <c r="A28" s="3"/>
      <c r="B28" s="46" t="s">
        <v>70</v>
      </c>
      <c r="C28" s="12">
        <f>SUM('Class. Società per Cat.'!D127)</f>
        <v>23</v>
      </c>
      <c r="D28" s="27">
        <v>14</v>
      </c>
      <c r="E28" s="12">
        <f>SUM('Class. Società per Cat.'!F39,'Class. Società per Cat.'!F127)</f>
        <v>50</v>
      </c>
      <c r="F28" s="27">
        <v>15</v>
      </c>
      <c r="G28" s="12"/>
      <c r="H28" s="27"/>
      <c r="I28" s="12">
        <f>SUM('Class. Società per Cat.'!J39,'Class. Società per Cat.'!J127)</f>
        <v>27</v>
      </c>
      <c r="J28" s="27">
        <v>10</v>
      </c>
      <c r="K28" s="12"/>
      <c r="L28" s="27"/>
      <c r="M28" s="12"/>
      <c r="N28" s="27"/>
      <c r="O28" s="12"/>
      <c r="P28" s="27"/>
      <c r="Q28" s="95"/>
      <c r="R28" s="2">
        <f t="shared" si="1"/>
        <v>39</v>
      </c>
    </row>
    <row r="29" spans="1:18" ht="15">
      <c r="A29" s="3"/>
      <c r="B29" s="46" t="s">
        <v>147</v>
      </c>
      <c r="C29" s="12"/>
      <c r="D29" s="27"/>
      <c r="E29" s="12">
        <f>SUM('Class. Società per Cat.'!F66,'Class. Società per Cat.'!F111,'Class. Società per Cat.'!F171)</f>
        <v>74</v>
      </c>
      <c r="F29" s="27">
        <v>20</v>
      </c>
      <c r="G29" s="12"/>
      <c r="H29" s="27"/>
      <c r="I29" s="12">
        <f>SUM('Class. Società per Cat.'!J66,'Class. Società per Cat.'!J111,'Class. Società per Cat.'!J171)</f>
        <v>49</v>
      </c>
      <c r="J29" s="27">
        <v>14</v>
      </c>
      <c r="K29" s="12"/>
      <c r="L29" s="27"/>
      <c r="M29" s="12"/>
      <c r="N29" s="27"/>
      <c r="O29" s="12"/>
      <c r="P29" s="27"/>
      <c r="Q29" s="95"/>
      <c r="R29" s="2">
        <f>D29+F29+H29+J29+L29+N29+P29+Q29</f>
        <v>34</v>
      </c>
    </row>
    <row r="30" spans="1:18" ht="15">
      <c r="A30" s="3"/>
      <c r="B30" s="50" t="s">
        <v>107</v>
      </c>
      <c r="C30" s="12"/>
      <c r="D30" s="27"/>
      <c r="E30" s="12">
        <f>SUM('Class. Società per Cat.'!F42,'Class. Società per Cat.'!F89,'Class. Società per Cat.'!F157,'Class. Società per Cat.'!F182)</f>
        <v>88</v>
      </c>
      <c r="F30" s="27">
        <v>23</v>
      </c>
      <c r="G30" s="12"/>
      <c r="H30" s="27"/>
      <c r="I30" s="12">
        <f>SUM('Class. Società per Cat.'!J42,'Class. Società per Cat.'!J89,'Class. Società per Cat.'!J157,'Class. Società per Cat.'!J182)</f>
        <v>34</v>
      </c>
      <c r="J30" s="27">
        <v>11</v>
      </c>
      <c r="K30" s="12"/>
      <c r="L30" s="27"/>
      <c r="M30" s="12"/>
      <c r="N30" s="27"/>
      <c r="O30" s="12"/>
      <c r="P30" s="27"/>
      <c r="Q30" s="95"/>
      <c r="R30" s="2">
        <f>D30+F30+H30+J30+L30+N30+P30+Q30</f>
        <v>34</v>
      </c>
    </row>
    <row r="31" spans="1:18" ht="15">
      <c r="A31" s="3"/>
      <c r="B31" s="48" t="s">
        <v>117</v>
      </c>
      <c r="C31" s="12"/>
      <c r="D31" s="27"/>
      <c r="E31" s="12">
        <f>SUM('Class. Società per Cat.'!F47,'Class. Società per Cat.'!F67,'Class. Società per Cat.'!F208)</f>
        <v>66</v>
      </c>
      <c r="F31" s="27">
        <v>17</v>
      </c>
      <c r="G31" s="12"/>
      <c r="H31" s="27"/>
      <c r="I31" s="12">
        <f>SUM('Class. Società per Cat.'!J47,'Class. Società per Cat.'!J67,'Class. Società per Cat.'!J139,'Class. Società per Cat.'!J208)</f>
        <v>65</v>
      </c>
      <c r="J31" s="27">
        <v>16</v>
      </c>
      <c r="K31" s="12"/>
      <c r="L31" s="27"/>
      <c r="M31" s="12"/>
      <c r="N31" s="27"/>
      <c r="O31" s="12"/>
      <c r="P31" s="27"/>
      <c r="Q31" s="95"/>
      <c r="R31" s="2">
        <f t="shared" si="1"/>
        <v>33</v>
      </c>
    </row>
    <row r="32" spans="1:18" ht="15">
      <c r="A32" s="3"/>
      <c r="B32" s="46" t="s">
        <v>229</v>
      </c>
      <c r="C32" s="12"/>
      <c r="D32" s="27"/>
      <c r="E32" s="12"/>
      <c r="F32" s="27"/>
      <c r="G32" s="12"/>
      <c r="H32" s="27"/>
      <c r="I32" s="12">
        <f>SUM('Class. Società per Cat.'!J25,'Class. Società per Cat.'!J45,'Class. Società per Cat.'!J71,'Class. Società per Cat.'!J92,'Class. Società per Cat.'!J132,'Class. Società per Cat.'!J158,'Class. Società per Cat.'!J183,'Class. Società per Cat.'!J214)</f>
        <v>198</v>
      </c>
      <c r="J32" s="27">
        <v>27</v>
      </c>
      <c r="K32" s="12"/>
      <c r="L32" s="27"/>
      <c r="M32" s="12"/>
      <c r="N32" s="27"/>
      <c r="O32" s="12"/>
      <c r="P32" s="27"/>
      <c r="Q32" s="95"/>
      <c r="R32" s="2">
        <f t="shared" si="1"/>
        <v>27</v>
      </c>
    </row>
    <row r="33" spans="1:18" ht="15">
      <c r="A33" s="3"/>
      <c r="B33" s="4" t="s">
        <v>45</v>
      </c>
      <c r="C33" s="12">
        <f>SUM('Class. Società per Cat.'!D41,'Class. Società per Cat.'!D63,'Class. Società per Cat.'!D138,'Class. Società per Cat.'!D177)</f>
        <v>95</v>
      </c>
      <c r="D33" s="27">
        <v>21</v>
      </c>
      <c r="E33" s="12"/>
      <c r="F33" s="27"/>
      <c r="G33" s="12"/>
      <c r="H33" s="27"/>
      <c r="I33" s="12">
        <f>SUM('Class. Società per Cat.'!J41,'Class. Società per Cat.'!J63,'Class. Società per Cat.'!J138,'Class. Società per Cat.'!J177)</f>
        <v>21</v>
      </c>
      <c r="J33" s="27">
        <v>4</v>
      </c>
      <c r="K33" s="12"/>
      <c r="L33" s="27"/>
      <c r="M33" s="12"/>
      <c r="N33" s="27"/>
      <c r="O33" s="12"/>
      <c r="P33" s="27"/>
      <c r="Q33" s="95"/>
      <c r="R33" s="2">
        <f>D33+F33+H33+J33+L33+N33+P33+Q33</f>
        <v>25</v>
      </c>
    </row>
    <row r="34" spans="1:18" ht="15">
      <c r="A34" s="3"/>
      <c r="B34" s="52" t="s">
        <v>39</v>
      </c>
      <c r="C34" s="12">
        <f>SUM('Class. Società per Cat.'!D20,'Class. Società per Cat.'!D131,'Class. Società per Cat.'!D175,'Class. Società per Cat.'!D197)</f>
        <v>109</v>
      </c>
      <c r="D34" s="27">
        <v>25</v>
      </c>
      <c r="E34" s="12"/>
      <c r="F34" s="27"/>
      <c r="G34" s="12"/>
      <c r="H34" s="27"/>
      <c r="I34" s="12"/>
      <c r="J34" s="27"/>
      <c r="K34" s="12"/>
      <c r="L34" s="27"/>
      <c r="M34" s="12"/>
      <c r="N34" s="27"/>
      <c r="O34" s="12"/>
      <c r="P34" s="27"/>
      <c r="Q34" s="95"/>
      <c r="R34" s="2">
        <f>D34+F34+H34+J34+L34+N34+P34+Q34</f>
        <v>25</v>
      </c>
    </row>
    <row r="35" spans="1:18" ht="15">
      <c r="A35" s="3"/>
      <c r="B35" s="48" t="s">
        <v>105</v>
      </c>
      <c r="C35" s="12"/>
      <c r="D35" s="27"/>
      <c r="E35" s="12">
        <f>SUM('Class. Società per Cat.'!F52,'Class. Società per Cat.'!F95,'Class. Società per Cat.'!F135,'Class. Società per Cat.'!F153)</f>
        <v>85</v>
      </c>
      <c r="F35" s="27">
        <v>21</v>
      </c>
      <c r="G35" s="12"/>
      <c r="H35" s="27"/>
      <c r="I35" s="12">
        <f>SUM('Class. Società per Cat.'!J52,'Class. Società per Cat.'!J95,'Class. Società per Cat.'!J135,'Class. Società per Cat.'!J153)</f>
        <v>18</v>
      </c>
      <c r="J35" s="27">
        <v>2</v>
      </c>
      <c r="K35" s="12"/>
      <c r="L35" s="27"/>
      <c r="M35" s="12"/>
      <c r="N35" s="27"/>
      <c r="O35" s="12"/>
      <c r="P35" s="27"/>
      <c r="Q35" s="95"/>
      <c r="R35" s="2">
        <f t="shared" si="1"/>
        <v>23</v>
      </c>
    </row>
    <row r="36" spans="1:18" ht="15">
      <c r="A36" s="3"/>
      <c r="B36" s="46" t="s">
        <v>321</v>
      </c>
      <c r="C36" s="12"/>
      <c r="D36" s="27"/>
      <c r="E36" s="12"/>
      <c r="F36" s="27"/>
      <c r="G36" s="12"/>
      <c r="H36" s="27"/>
      <c r="I36" s="12">
        <f>SUM('Class. Società per Cat.'!J210)</f>
        <v>19</v>
      </c>
      <c r="J36" s="27">
        <v>3</v>
      </c>
      <c r="K36" s="12"/>
      <c r="L36" s="27"/>
      <c r="M36" s="12"/>
      <c r="N36" s="27"/>
      <c r="O36" s="12">
        <f>SUM('Class. Società per Cat.'!P210)</f>
        <v>27</v>
      </c>
      <c r="P36" s="27">
        <v>20</v>
      </c>
      <c r="Q36" s="95"/>
      <c r="R36" s="2">
        <f t="shared" ref="R36:R54" si="2">D36+F36+H36+J36+L36+N36+P36+Q36</f>
        <v>23</v>
      </c>
    </row>
    <row r="37" spans="1:18" ht="15">
      <c r="A37" s="3"/>
      <c r="B37" s="50" t="s">
        <v>170</v>
      </c>
      <c r="C37" s="12"/>
      <c r="D37" s="27"/>
      <c r="E37" s="12">
        <f>SUM('Class. Società per Cat.'!F193)</f>
        <v>30</v>
      </c>
      <c r="F37" s="27">
        <v>12</v>
      </c>
      <c r="G37" s="12"/>
      <c r="H37" s="27"/>
      <c r="I37" s="12">
        <f>SUM('Class. Società per Cat.'!J193)</f>
        <v>27</v>
      </c>
      <c r="J37" s="27">
        <v>10</v>
      </c>
      <c r="K37" s="12"/>
      <c r="L37" s="27"/>
      <c r="M37" s="12"/>
      <c r="N37" s="27"/>
      <c r="O37" s="12"/>
      <c r="P37" s="27"/>
      <c r="Q37" s="95"/>
      <c r="R37" s="2">
        <f t="shared" si="2"/>
        <v>22</v>
      </c>
    </row>
    <row r="38" spans="1:18" ht="15">
      <c r="A38" s="3"/>
      <c r="B38" s="48" t="s">
        <v>103</v>
      </c>
      <c r="C38" s="12"/>
      <c r="D38" s="27"/>
      <c r="E38" s="12">
        <f>SUM('Class. Società per Cat.'!F22,'Class. Società per Cat.'!F51,'Class. Società per Cat.'!F90)</f>
        <v>69</v>
      </c>
      <c r="F38" s="27">
        <v>19</v>
      </c>
      <c r="G38" s="12"/>
      <c r="H38" s="27"/>
      <c r="I38" s="12"/>
      <c r="J38" s="27"/>
      <c r="K38" s="12"/>
      <c r="L38" s="27"/>
      <c r="M38" s="12"/>
      <c r="N38" s="27"/>
      <c r="O38" s="12"/>
      <c r="P38" s="27"/>
      <c r="Q38" s="95"/>
      <c r="R38" s="2">
        <f t="shared" si="2"/>
        <v>19</v>
      </c>
    </row>
    <row r="39" spans="1:18" ht="15">
      <c r="A39" s="3"/>
      <c r="B39" s="4" t="s">
        <v>347</v>
      </c>
      <c r="C39" s="12"/>
      <c r="D39" s="27"/>
      <c r="E39" s="12"/>
      <c r="F39" s="27"/>
      <c r="G39" s="12"/>
      <c r="H39" s="27"/>
      <c r="I39" s="12"/>
      <c r="J39" s="27"/>
      <c r="K39" s="12">
        <f>SUM('Class. Società per Cat.'!L75,'Class. Società per Cat.'!L113,'Class. Società per Cat.'!L161)</f>
        <v>63</v>
      </c>
      <c r="L39" s="27">
        <v>19</v>
      </c>
      <c r="M39" s="12"/>
      <c r="N39" s="27"/>
      <c r="O39" s="12"/>
      <c r="P39" s="27"/>
      <c r="Q39" s="95"/>
      <c r="R39" s="2">
        <f t="shared" si="2"/>
        <v>19</v>
      </c>
    </row>
    <row r="40" spans="1:18" ht="15">
      <c r="A40" s="3"/>
      <c r="B40" s="80" t="s">
        <v>375</v>
      </c>
      <c r="C40" s="12"/>
      <c r="D40" s="27"/>
      <c r="E40" s="12"/>
      <c r="F40" s="27"/>
      <c r="G40" s="12"/>
      <c r="H40" s="27"/>
      <c r="I40" s="12"/>
      <c r="J40" s="27"/>
      <c r="K40" s="12"/>
      <c r="L40" s="27"/>
      <c r="M40" s="12">
        <f>SUM('Class. Società per Cat.'!N23)</f>
        <v>25</v>
      </c>
      <c r="N40" s="27">
        <v>18</v>
      </c>
      <c r="O40" s="12"/>
      <c r="P40" s="27"/>
      <c r="Q40" s="95"/>
      <c r="R40" s="2">
        <f t="shared" si="2"/>
        <v>18</v>
      </c>
    </row>
    <row r="41" spans="1:18" ht="15">
      <c r="A41" s="3"/>
      <c r="B41" s="48" t="s">
        <v>228</v>
      </c>
      <c r="C41" s="12"/>
      <c r="D41" s="27"/>
      <c r="E41" s="12"/>
      <c r="F41" s="27"/>
      <c r="G41" s="12"/>
      <c r="H41" s="27"/>
      <c r="I41" s="12">
        <f>SUM('Class. Società per Cat.'!J21,'Class. Società per Cat.'!J48,'Class. Società per Cat.'!J115,'Class. Società per Cat.'!J140)</f>
        <v>83</v>
      </c>
      <c r="J41" s="27">
        <v>17</v>
      </c>
      <c r="K41" s="12"/>
      <c r="L41" s="27"/>
      <c r="M41" s="12"/>
      <c r="N41" s="27"/>
      <c r="O41" s="12"/>
      <c r="P41" s="27"/>
      <c r="Q41" s="95"/>
      <c r="R41" s="2">
        <f>D41+F41+H41+J41+L41+N41+P41+Q41</f>
        <v>17</v>
      </c>
    </row>
    <row r="42" spans="1:18" ht="15">
      <c r="A42" s="3"/>
      <c r="B42" s="4" t="s">
        <v>67</v>
      </c>
      <c r="C42" s="12">
        <f>SUM('Class. Società per Cat.'!D108,'Class. Società per Cat.'!D179)</f>
        <v>46</v>
      </c>
      <c r="D42" s="27">
        <v>17</v>
      </c>
      <c r="E42" s="12"/>
      <c r="F42" s="27"/>
      <c r="G42" s="12"/>
      <c r="H42" s="27"/>
      <c r="I42" s="12"/>
      <c r="J42" s="27"/>
      <c r="K42" s="12"/>
      <c r="L42" s="27"/>
      <c r="M42" s="12"/>
      <c r="N42" s="27"/>
      <c r="O42" s="12"/>
      <c r="P42" s="27"/>
      <c r="Q42" s="95"/>
      <c r="R42" s="2">
        <f>D42+F42+H42+J42+L42+N42+P42+Q42</f>
        <v>17</v>
      </c>
    </row>
    <row r="43" spans="1:18" ht="15">
      <c r="A43" s="3"/>
      <c r="B43" s="4" t="s">
        <v>370</v>
      </c>
      <c r="C43" s="12"/>
      <c r="D43" s="27"/>
      <c r="E43" s="12"/>
      <c r="F43" s="27"/>
      <c r="G43" s="12"/>
      <c r="H43" s="27"/>
      <c r="I43" s="12"/>
      <c r="J43" s="27"/>
      <c r="K43" s="12">
        <f>SUM('Class. Società per Cat.'!L213)</f>
        <v>25</v>
      </c>
      <c r="L43" s="27">
        <v>17</v>
      </c>
      <c r="M43" s="12"/>
      <c r="N43" s="27"/>
      <c r="O43" s="12"/>
      <c r="P43" s="27"/>
      <c r="Q43" s="95"/>
      <c r="R43" s="2">
        <f t="shared" si="2"/>
        <v>17</v>
      </c>
    </row>
    <row r="44" spans="1:18" ht="15" customHeight="1">
      <c r="A44" s="3"/>
      <c r="B44" s="48" t="s">
        <v>122</v>
      </c>
      <c r="C44" s="12"/>
      <c r="D44" s="27"/>
      <c r="E44" s="12">
        <f>SUM('Class. Società per Cat.'!F49,'Class. Società per Cat.'!F180)</f>
        <v>40</v>
      </c>
      <c r="F44" s="27">
        <v>13</v>
      </c>
      <c r="G44" s="12"/>
      <c r="H44" s="27"/>
      <c r="I44" s="12"/>
      <c r="J44" s="27"/>
      <c r="K44" s="12"/>
      <c r="L44" s="27"/>
      <c r="M44" s="12"/>
      <c r="N44" s="27"/>
      <c r="O44" s="12"/>
      <c r="P44" s="27"/>
      <c r="Q44" s="95"/>
      <c r="R44" s="2">
        <f t="shared" si="2"/>
        <v>13</v>
      </c>
    </row>
    <row r="45" spans="1:18" ht="15">
      <c r="A45" s="3"/>
      <c r="B45" s="4" t="s">
        <v>53</v>
      </c>
      <c r="C45" s="12">
        <f>SUM('Class. Società per Cat.'!D136)</f>
        <v>20</v>
      </c>
      <c r="D45" s="27">
        <v>13</v>
      </c>
      <c r="E45" s="12"/>
      <c r="F45" s="27"/>
      <c r="G45" s="12"/>
      <c r="H45" s="27"/>
      <c r="I45" s="12"/>
      <c r="J45" s="27"/>
      <c r="K45" s="12"/>
      <c r="L45" s="27"/>
      <c r="M45" s="12"/>
      <c r="N45" s="27"/>
      <c r="O45" s="12"/>
      <c r="P45" s="27"/>
      <c r="Q45" s="95"/>
      <c r="R45" s="2">
        <f t="shared" si="2"/>
        <v>13</v>
      </c>
    </row>
    <row r="46" spans="1:18" ht="15">
      <c r="A46" s="3"/>
      <c r="B46" s="48" t="s">
        <v>126</v>
      </c>
      <c r="C46" s="12"/>
      <c r="D46" s="27"/>
      <c r="E46" s="12">
        <f>SUM('Class. Società per Cat.'!F70)</f>
        <v>25</v>
      </c>
      <c r="F46" s="27">
        <v>9</v>
      </c>
      <c r="G46" s="12"/>
      <c r="H46" s="27"/>
      <c r="I46" s="12"/>
      <c r="J46" s="27"/>
      <c r="K46" s="12"/>
      <c r="L46" s="27"/>
      <c r="M46" s="12"/>
      <c r="N46" s="27"/>
      <c r="O46" s="12"/>
      <c r="P46" s="27"/>
      <c r="Q46" s="95"/>
      <c r="R46" s="2">
        <f t="shared" si="2"/>
        <v>9</v>
      </c>
    </row>
    <row r="47" spans="1:18" ht="15">
      <c r="A47" s="3"/>
      <c r="B47" s="48" t="s">
        <v>140</v>
      </c>
      <c r="C47" s="12"/>
      <c r="D47" s="27"/>
      <c r="E47" s="12">
        <f>SUM('Class. Società per Cat.'!F94)</f>
        <v>23</v>
      </c>
      <c r="F47" s="27">
        <v>7</v>
      </c>
      <c r="G47" s="12"/>
      <c r="H47" s="27"/>
      <c r="I47" s="12"/>
      <c r="J47" s="27"/>
      <c r="K47" s="12"/>
      <c r="L47" s="27"/>
      <c r="M47" s="12"/>
      <c r="N47" s="27"/>
      <c r="O47" s="12"/>
      <c r="P47" s="27"/>
      <c r="Q47" s="95"/>
      <c r="R47" s="2">
        <f t="shared" si="2"/>
        <v>7</v>
      </c>
    </row>
    <row r="48" spans="1:18" ht="15">
      <c r="A48" s="3"/>
      <c r="B48" s="4" t="s">
        <v>259</v>
      </c>
      <c r="C48" s="12"/>
      <c r="D48" s="27"/>
      <c r="E48" s="12"/>
      <c r="F48" s="27"/>
      <c r="G48" s="12"/>
      <c r="H48" s="27"/>
      <c r="I48" s="12">
        <f>SUM('Class. Società per Cat.'!J112)</f>
        <v>23</v>
      </c>
      <c r="J48" s="27">
        <v>5</v>
      </c>
      <c r="K48" s="12"/>
      <c r="L48" s="27"/>
      <c r="M48" s="12"/>
      <c r="N48" s="27"/>
      <c r="O48" s="12"/>
      <c r="P48" s="27"/>
      <c r="Q48" s="95"/>
      <c r="R48" s="2">
        <f>D48+F48+H48+J48+L48+N48+P48+Q48</f>
        <v>5</v>
      </c>
    </row>
    <row r="49" spans="1:18" ht="15">
      <c r="A49" s="3"/>
      <c r="B49" s="50" t="s">
        <v>131</v>
      </c>
      <c r="C49" s="12"/>
      <c r="D49" s="27"/>
      <c r="E49" s="12">
        <f>SUM('Class. Società per Cat.'!F73)</f>
        <v>20</v>
      </c>
      <c r="F49" s="27">
        <v>5</v>
      </c>
      <c r="G49" s="12"/>
      <c r="H49" s="27"/>
      <c r="I49" s="12"/>
      <c r="J49" s="27"/>
      <c r="K49" s="12"/>
      <c r="L49" s="27"/>
      <c r="M49" s="12"/>
      <c r="N49" s="27"/>
      <c r="O49" s="12"/>
      <c r="P49" s="27"/>
      <c r="Q49" s="95"/>
      <c r="R49" s="2">
        <f>D49+F49+H49+J49+L49+N49+P49+Q49</f>
        <v>5</v>
      </c>
    </row>
    <row r="50" spans="1:18" ht="15">
      <c r="A50" s="3"/>
      <c r="B50" s="48" t="s">
        <v>162</v>
      </c>
      <c r="C50" s="12"/>
      <c r="D50" s="27"/>
      <c r="E50" s="12">
        <f>SUM('Class. Società per Cat.'!F160)</f>
        <v>20</v>
      </c>
      <c r="F50" s="27">
        <v>5</v>
      </c>
      <c r="G50" s="12"/>
      <c r="H50" s="27"/>
      <c r="I50" s="12"/>
      <c r="J50" s="27"/>
      <c r="K50" s="12"/>
      <c r="L50" s="27"/>
      <c r="M50" s="12"/>
      <c r="N50" s="27"/>
      <c r="O50" s="12"/>
      <c r="P50" s="27"/>
      <c r="Q50" s="95"/>
      <c r="R50" s="2">
        <f>D50+F50+H50+J50+L50+N50+P50+Q50</f>
        <v>5</v>
      </c>
    </row>
    <row r="51" spans="1:18" ht="15">
      <c r="A51" s="3"/>
      <c r="B51" s="73" t="s">
        <v>123</v>
      </c>
      <c r="C51" s="12"/>
      <c r="D51" s="27"/>
      <c r="E51" s="12">
        <f>SUM('Class. Società per Cat.'!F50)</f>
        <v>18</v>
      </c>
      <c r="F51" s="27">
        <v>3</v>
      </c>
      <c r="G51" s="12"/>
      <c r="H51" s="27"/>
      <c r="I51" s="12"/>
      <c r="J51" s="27"/>
      <c r="K51" s="12"/>
      <c r="L51" s="27"/>
      <c r="M51" s="12"/>
      <c r="N51" s="27"/>
      <c r="O51" s="12"/>
      <c r="P51" s="27"/>
      <c r="Q51" s="95"/>
      <c r="R51" s="2">
        <f t="shared" si="2"/>
        <v>3</v>
      </c>
    </row>
    <row r="52" spans="1:18" ht="15">
      <c r="A52" s="3"/>
      <c r="B52" s="49" t="s">
        <v>250</v>
      </c>
      <c r="C52" s="12"/>
      <c r="D52" s="27"/>
      <c r="E52" s="12"/>
      <c r="F52" s="27"/>
      <c r="G52" s="12"/>
      <c r="H52" s="27"/>
      <c r="I52" s="12">
        <f>SUM('Class. Società per Cat.'!J76)</f>
        <v>18</v>
      </c>
      <c r="J52" s="27">
        <v>2</v>
      </c>
      <c r="K52" s="12"/>
      <c r="L52" s="27"/>
      <c r="M52" s="12"/>
      <c r="N52" s="27"/>
      <c r="O52" s="12"/>
      <c r="P52" s="27"/>
      <c r="Q52" s="95"/>
      <c r="R52" s="2">
        <f t="shared" si="2"/>
        <v>2</v>
      </c>
    </row>
    <row r="53" spans="1:18" ht="15">
      <c r="A53" s="3"/>
      <c r="B53" s="66" t="s">
        <v>111</v>
      </c>
      <c r="C53" s="12"/>
      <c r="D53" s="27"/>
      <c r="E53" s="12">
        <f>SUM('Class. Società per Cat.'!F24,'Class. Società per Cat.'!F109,'Class. Società per Cat.'!F130)</f>
        <v>67</v>
      </c>
      <c r="F53" s="27">
        <v>18</v>
      </c>
      <c r="G53" s="12"/>
      <c r="H53" s="27"/>
      <c r="I53" s="12">
        <f>SUM('Class. Società per Cat.'!J24,'Class. Società per Cat.'!J109,'Class. Società per Cat.'!J130)</f>
        <v>25</v>
      </c>
      <c r="J53" s="27">
        <v>8</v>
      </c>
      <c r="K53" s="12"/>
      <c r="L53" s="27"/>
      <c r="M53" s="12"/>
      <c r="N53" s="27"/>
      <c r="O53" s="12"/>
      <c r="P53" s="27"/>
      <c r="Q53" s="95"/>
      <c r="R53" s="2">
        <f t="shared" si="2"/>
        <v>26</v>
      </c>
    </row>
    <row r="54" spans="1:18" ht="15">
      <c r="A54" s="101"/>
      <c r="B54" s="52"/>
      <c r="C54" s="54"/>
      <c r="D54" s="102"/>
      <c r="E54" s="54"/>
      <c r="F54" s="102"/>
      <c r="G54" s="54"/>
      <c r="H54" s="102"/>
      <c r="I54" s="54"/>
      <c r="J54" s="102"/>
      <c r="K54" s="54"/>
      <c r="L54" s="102"/>
      <c r="M54" s="54"/>
      <c r="N54" s="102"/>
      <c r="O54" s="54"/>
      <c r="P54" s="102"/>
      <c r="Q54" s="95"/>
      <c r="R54" s="68">
        <f t="shared" si="2"/>
        <v>0</v>
      </c>
    </row>
    <row r="55" spans="1:18" ht="15">
      <c r="A55" s="101"/>
      <c r="B55" s="52"/>
      <c r="C55" s="54"/>
      <c r="D55" s="102"/>
      <c r="E55" s="54"/>
      <c r="F55" s="102"/>
      <c r="G55" s="54"/>
      <c r="H55" s="102"/>
      <c r="I55" s="54"/>
      <c r="J55" s="102"/>
      <c r="K55" s="54"/>
      <c r="L55" s="102"/>
      <c r="M55" s="54"/>
      <c r="N55" s="102"/>
      <c r="O55" s="54"/>
      <c r="P55" s="102"/>
      <c r="Q55" s="95"/>
      <c r="R55" s="68">
        <f t="shared" ref="R55:R56" si="3">D55+F55+H55+J55+L55+N55+P55+Q55</f>
        <v>0</v>
      </c>
    </row>
    <row r="56" spans="1:18" ht="15">
      <c r="A56" s="101"/>
      <c r="B56" s="52"/>
      <c r="C56" s="54"/>
      <c r="D56" s="102"/>
      <c r="E56" s="54"/>
      <c r="F56" s="102"/>
      <c r="G56" s="54"/>
      <c r="H56" s="102"/>
      <c r="I56" s="54"/>
      <c r="J56" s="102"/>
      <c r="K56" s="54"/>
      <c r="L56" s="102"/>
      <c r="M56" s="54"/>
      <c r="N56" s="102"/>
      <c r="O56" s="54"/>
      <c r="P56" s="102"/>
      <c r="Q56" s="95"/>
      <c r="R56" s="68">
        <f t="shared" si="3"/>
        <v>0</v>
      </c>
    </row>
  </sheetData>
  <autoFilter ref="A13:R54">
    <filterColumn colId="16"/>
  </autoFilter>
  <sortState ref="B14:R42">
    <sortCondition descending="1" ref="R14:R42"/>
  </sortState>
  <mergeCells count="9">
    <mergeCell ref="D2:L9"/>
    <mergeCell ref="A10:R10"/>
    <mergeCell ref="C12:D12"/>
    <mergeCell ref="E12:F12"/>
    <mergeCell ref="G12:H12"/>
    <mergeCell ref="I12:J12"/>
    <mergeCell ref="O12:P12"/>
    <mergeCell ref="K12:L12"/>
    <mergeCell ref="M12:N12"/>
  </mergeCells>
  <printOptions horizontalCentered="1"/>
  <pageMargins left="0.19685039370078741" right="0.19685039370078741" top="0.27559055118110237" bottom="0.27559055118110237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6"/>
  <sheetViews>
    <sheetView zoomScale="90" zoomScaleNormal="90" workbookViewId="0">
      <selection activeCell="C2" sqref="C2:H9"/>
    </sheetView>
  </sheetViews>
  <sheetFormatPr defaultRowHeight="14.25"/>
  <cols>
    <col min="1" max="1" width="5.625" customWidth="1"/>
    <col min="2" max="2" width="34" customWidth="1"/>
  </cols>
  <sheetData>
    <row r="1" spans="1:10" s="1" customFormat="1" ht="14.25" customHeight="1">
      <c r="F1" s="18"/>
      <c r="G1" s="18"/>
      <c r="H1" s="18"/>
    </row>
    <row r="2" spans="1:10" s="1" customFormat="1" ht="14.25" customHeight="1">
      <c r="C2" s="111" t="s">
        <v>414</v>
      </c>
      <c r="D2" s="111"/>
      <c r="E2" s="111"/>
      <c r="F2" s="111"/>
      <c r="G2" s="111"/>
      <c r="H2" s="111"/>
      <c r="I2" s="26"/>
      <c r="J2" s="26"/>
    </row>
    <row r="3" spans="1:10" s="1" customFormat="1" ht="14.25" customHeight="1">
      <c r="C3" s="111"/>
      <c r="D3" s="111"/>
      <c r="E3" s="111"/>
      <c r="F3" s="111"/>
      <c r="G3" s="111"/>
      <c r="H3" s="111"/>
      <c r="I3" s="26"/>
      <c r="J3" s="26"/>
    </row>
    <row r="4" spans="1:10" s="1" customFormat="1" ht="14.25" customHeight="1">
      <c r="C4" s="111"/>
      <c r="D4" s="111"/>
      <c r="E4" s="111"/>
      <c r="F4" s="111"/>
      <c r="G4" s="111"/>
      <c r="H4" s="111"/>
      <c r="I4" s="26"/>
      <c r="J4" s="26"/>
    </row>
    <row r="5" spans="1:10" s="1" customFormat="1" ht="14.25" customHeight="1">
      <c r="C5" s="111"/>
      <c r="D5" s="111"/>
      <c r="E5" s="111"/>
      <c r="F5" s="111"/>
      <c r="G5" s="111"/>
      <c r="H5" s="111"/>
      <c r="I5" s="26"/>
      <c r="J5" s="26"/>
    </row>
    <row r="6" spans="1:10" s="1" customFormat="1" ht="14.25" customHeight="1">
      <c r="C6" s="111"/>
      <c r="D6" s="111"/>
      <c r="E6" s="111"/>
      <c r="F6" s="111"/>
      <c r="G6" s="111"/>
      <c r="H6" s="111"/>
      <c r="I6" s="26"/>
      <c r="J6" s="26"/>
    </row>
    <row r="7" spans="1:10" s="1" customFormat="1" ht="14.25" customHeight="1">
      <c r="C7" s="111"/>
      <c r="D7" s="111"/>
      <c r="E7" s="111"/>
      <c r="F7" s="111"/>
      <c r="G7" s="111"/>
      <c r="H7" s="111"/>
      <c r="I7" s="26"/>
      <c r="J7" s="26"/>
    </row>
    <row r="8" spans="1:10" s="1" customFormat="1" ht="14.25" customHeight="1">
      <c r="C8" s="111"/>
      <c r="D8" s="111"/>
      <c r="E8" s="111"/>
      <c r="F8" s="111"/>
      <c r="G8" s="111"/>
      <c r="H8" s="111"/>
      <c r="I8" s="26"/>
      <c r="J8" s="26"/>
    </row>
    <row r="9" spans="1:10" s="1" customFormat="1" ht="14.25" customHeight="1">
      <c r="C9" s="111"/>
      <c r="D9" s="111"/>
      <c r="E9" s="111"/>
      <c r="F9" s="111"/>
      <c r="G9" s="111"/>
      <c r="H9" s="111"/>
      <c r="I9" s="26"/>
      <c r="J9" s="26"/>
    </row>
    <row r="10" spans="1:10" s="1" customFormat="1" ht="15.75" customHeight="1">
      <c r="A10" s="113" t="s">
        <v>19</v>
      </c>
      <c r="B10" s="113"/>
      <c r="C10" s="113"/>
      <c r="D10" s="113"/>
      <c r="E10" s="113"/>
      <c r="F10" s="113"/>
      <c r="G10" s="113"/>
      <c r="H10" s="113"/>
      <c r="I10" s="113"/>
      <c r="J10" s="113"/>
    </row>
    <row r="11" spans="1:10" s="1" customFormat="1" ht="15">
      <c r="C11" s="23"/>
      <c r="D11" s="23"/>
      <c r="E11" s="23"/>
      <c r="F11" s="17"/>
      <c r="G11" s="17"/>
      <c r="H11" s="17"/>
      <c r="I11" s="23"/>
      <c r="J11" s="23"/>
    </row>
    <row r="12" spans="1:10" ht="15">
      <c r="A12" s="35" t="s">
        <v>1</v>
      </c>
      <c r="B12" s="35" t="s">
        <v>0</v>
      </c>
      <c r="C12" s="35" t="s">
        <v>3</v>
      </c>
      <c r="D12" s="35" t="s">
        <v>4</v>
      </c>
      <c r="E12" s="35" t="s">
        <v>5</v>
      </c>
      <c r="F12" s="35" t="s">
        <v>6</v>
      </c>
      <c r="G12" s="35" t="s">
        <v>10</v>
      </c>
      <c r="H12" s="35" t="s">
        <v>32</v>
      </c>
      <c r="I12" s="35" t="s">
        <v>33</v>
      </c>
      <c r="J12" s="35" t="s">
        <v>8</v>
      </c>
    </row>
    <row r="13" spans="1:10" ht="15">
      <c r="A13" s="126">
        <v>1</v>
      </c>
      <c r="B13" s="122" t="s">
        <v>36</v>
      </c>
      <c r="C13" s="119">
        <v>13</v>
      </c>
      <c r="D13" s="119">
        <v>17</v>
      </c>
      <c r="E13" s="119">
        <v>38</v>
      </c>
      <c r="F13" s="119">
        <v>40</v>
      </c>
      <c r="G13" s="119">
        <v>9</v>
      </c>
      <c r="H13" s="119">
        <v>55</v>
      </c>
      <c r="I13" s="120">
        <v>11</v>
      </c>
      <c r="J13" s="121">
        <f t="shared" ref="J13:J52" si="0">SUM(C13:I13)</f>
        <v>183</v>
      </c>
    </row>
    <row r="14" spans="1:10" ht="15">
      <c r="A14" s="126">
        <v>2</v>
      </c>
      <c r="B14" s="122" t="s">
        <v>44</v>
      </c>
      <c r="C14" s="119">
        <v>9</v>
      </c>
      <c r="D14" s="119">
        <v>11</v>
      </c>
      <c r="E14" s="119">
        <v>10</v>
      </c>
      <c r="F14" s="119">
        <v>14</v>
      </c>
      <c r="G14" s="119">
        <v>9</v>
      </c>
      <c r="H14" s="119">
        <v>13</v>
      </c>
      <c r="I14" s="120">
        <v>9</v>
      </c>
      <c r="J14" s="121">
        <f t="shared" si="0"/>
        <v>75</v>
      </c>
    </row>
    <row r="15" spans="1:10" ht="15">
      <c r="A15" s="126">
        <v>3</v>
      </c>
      <c r="B15" s="118" t="s">
        <v>85</v>
      </c>
      <c r="C15" s="119">
        <v>6</v>
      </c>
      <c r="D15" s="119"/>
      <c r="E15" s="119">
        <v>6</v>
      </c>
      <c r="F15" s="119">
        <v>11</v>
      </c>
      <c r="G15" s="119">
        <v>19</v>
      </c>
      <c r="H15" s="119">
        <v>5</v>
      </c>
      <c r="I15" s="120">
        <v>13</v>
      </c>
      <c r="J15" s="121">
        <f t="shared" si="0"/>
        <v>60</v>
      </c>
    </row>
    <row r="16" spans="1:10" s="31" customFormat="1" ht="15">
      <c r="A16" s="106">
        <v>4</v>
      </c>
      <c r="B16" s="124" t="s">
        <v>98</v>
      </c>
      <c r="C16" s="12">
        <v>1</v>
      </c>
      <c r="D16" s="12">
        <v>2</v>
      </c>
      <c r="E16" s="12">
        <v>3</v>
      </c>
      <c r="F16" s="12">
        <v>15</v>
      </c>
      <c r="G16" s="12">
        <v>1</v>
      </c>
      <c r="H16" s="12">
        <v>7</v>
      </c>
      <c r="I16" s="125">
        <v>1</v>
      </c>
      <c r="J16" s="2">
        <f t="shared" si="0"/>
        <v>30</v>
      </c>
    </row>
    <row r="17" spans="1:10" s="31" customFormat="1" ht="15">
      <c r="A17" s="106">
        <v>5</v>
      </c>
      <c r="B17" s="46" t="s">
        <v>173</v>
      </c>
      <c r="C17" s="12"/>
      <c r="D17" s="12">
        <v>2</v>
      </c>
      <c r="E17" s="12">
        <v>2</v>
      </c>
      <c r="F17" s="12">
        <v>6</v>
      </c>
      <c r="G17" s="12">
        <v>15</v>
      </c>
      <c r="H17" s="12">
        <v>2</v>
      </c>
      <c r="I17" s="125">
        <v>3</v>
      </c>
      <c r="J17" s="2">
        <f t="shared" si="0"/>
        <v>30</v>
      </c>
    </row>
    <row r="18" spans="1:10" s="31" customFormat="1" ht="15">
      <c r="A18" s="106">
        <v>6</v>
      </c>
      <c r="B18" s="4" t="s">
        <v>225</v>
      </c>
      <c r="C18" s="12">
        <v>5</v>
      </c>
      <c r="D18" s="12">
        <v>2</v>
      </c>
      <c r="E18" s="12"/>
      <c r="F18" s="12">
        <v>10</v>
      </c>
      <c r="G18" s="12"/>
      <c r="H18" s="12"/>
      <c r="I18" s="125">
        <v>1</v>
      </c>
      <c r="J18" s="2">
        <f>SUM(C18:I18)</f>
        <v>18</v>
      </c>
    </row>
    <row r="19" spans="1:10" s="31" customFormat="1" ht="15">
      <c r="A19" s="106">
        <v>7</v>
      </c>
      <c r="B19" s="4" t="s">
        <v>49</v>
      </c>
      <c r="C19" s="12">
        <v>2</v>
      </c>
      <c r="D19" s="12"/>
      <c r="E19" s="12"/>
      <c r="F19" s="12">
        <v>3</v>
      </c>
      <c r="G19" s="12"/>
      <c r="H19" s="12">
        <v>2</v>
      </c>
      <c r="I19" s="125">
        <v>4</v>
      </c>
      <c r="J19" s="2">
        <f>SUM(C19:I19)</f>
        <v>11</v>
      </c>
    </row>
    <row r="20" spans="1:10" s="31" customFormat="1" ht="15">
      <c r="A20" s="106">
        <v>8</v>
      </c>
      <c r="B20" s="4" t="s">
        <v>110</v>
      </c>
      <c r="C20" s="12"/>
      <c r="D20" s="12">
        <v>2</v>
      </c>
      <c r="E20" s="12">
        <v>2</v>
      </c>
      <c r="F20" s="12">
        <v>2</v>
      </c>
      <c r="G20" s="12"/>
      <c r="H20" s="12">
        <v>2</v>
      </c>
      <c r="I20" s="125">
        <v>1</v>
      </c>
      <c r="J20" s="2">
        <f>SUM(C20:I20)</f>
        <v>9</v>
      </c>
    </row>
    <row r="21" spans="1:10" ht="15">
      <c r="A21" s="3"/>
      <c r="B21" s="48" t="s">
        <v>152</v>
      </c>
      <c r="C21" s="15"/>
      <c r="D21" s="12">
        <v>1</v>
      </c>
      <c r="E21" s="12">
        <v>11</v>
      </c>
      <c r="F21" s="12"/>
      <c r="G21" s="12"/>
      <c r="H21" s="12">
        <v>16</v>
      </c>
      <c r="I21" s="54"/>
      <c r="J21" s="2">
        <f>SUM(C21:I21)</f>
        <v>28</v>
      </c>
    </row>
    <row r="22" spans="1:10" ht="15">
      <c r="A22" s="3"/>
      <c r="B22" s="46" t="s">
        <v>229</v>
      </c>
      <c r="C22" s="15"/>
      <c r="D22" s="12"/>
      <c r="E22" s="12"/>
      <c r="F22" s="12">
        <v>20</v>
      </c>
      <c r="G22" s="12"/>
      <c r="H22" s="12"/>
      <c r="I22" s="54"/>
      <c r="J22" s="2">
        <f>SUM(C22:I22)</f>
        <v>20</v>
      </c>
    </row>
    <row r="23" spans="1:10" ht="15">
      <c r="A23" s="3"/>
      <c r="B23" s="46" t="s">
        <v>233</v>
      </c>
      <c r="C23" s="15"/>
      <c r="D23" s="12"/>
      <c r="E23" s="12"/>
      <c r="F23" s="12">
        <v>9</v>
      </c>
      <c r="G23" s="12">
        <v>5</v>
      </c>
      <c r="H23" s="12"/>
      <c r="I23" s="54"/>
      <c r="J23" s="2">
        <f>SUM(C23:I23)</f>
        <v>14</v>
      </c>
    </row>
    <row r="24" spans="1:10" ht="15">
      <c r="A24" s="3"/>
      <c r="B24" s="49" t="s">
        <v>100</v>
      </c>
      <c r="C24" s="15"/>
      <c r="D24" s="12">
        <v>9</v>
      </c>
      <c r="E24" s="12"/>
      <c r="F24" s="12">
        <v>3</v>
      </c>
      <c r="G24" s="12"/>
      <c r="H24" s="12"/>
      <c r="I24" s="54"/>
      <c r="J24" s="2">
        <f>SUM(C24:I24)</f>
        <v>12</v>
      </c>
    </row>
    <row r="25" spans="1:10" ht="15">
      <c r="A25" s="3"/>
      <c r="B25" s="46" t="s">
        <v>59</v>
      </c>
      <c r="C25" s="15">
        <v>2</v>
      </c>
      <c r="D25" s="12"/>
      <c r="E25" s="12"/>
      <c r="F25" s="12"/>
      <c r="G25" s="12">
        <v>10</v>
      </c>
      <c r="H25" s="12"/>
      <c r="I25" s="54"/>
      <c r="J25" s="2">
        <f>SUM(C25:I25)</f>
        <v>12</v>
      </c>
    </row>
    <row r="26" spans="1:10" ht="15">
      <c r="A26" s="3"/>
      <c r="B26" s="46" t="s">
        <v>147</v>
      </c>
      <c r="C26" s="15"/>
      <c r="D26" s="12">
        <v>3</v>
      </c>
      <c r="E26" s="12"/>
      <c r="F26" s="12">
        <v>6</v>
      </c>
      <c r="G26" s="12"/>
      <c r="H26" s="12"/>
      <c r="I26" s="54"/>
      <c r="J26" s="2">
        <f>SUM(C26:I26)</f>
        <v>9</v>
      </c>
    </row>
    <row r="27" spans="1:10" ht="15">
      <c r="A27" s="3"/>
      <c r="B27" s="48" t="s">
        <v>62</v>
      </c>
      <c r="C27" s="15">
        <v>2</v>
      </c>
      <c r="D27" s="12">
        <v>3</v>
      </c>
      <c r="E27" s="12"/>
      <c r="F27" s="12">
        <v>3</v>
      </c>
      <c r="G27" s="12"/>
      <c r="H27" s="12"/>
      <c r="I27" s="54"/>
      <c r="J27" s="2">
        <f t="shared" si="0"/>
        <v>8</v>
      </c>
    </row>
    <row r="28" spans="1:10" ht="15">
      <c r="A28" s="3"/>
      <c r="B28" s="48" t="s">
        <v>117</v>
      </c>
      <c r="C28" s="15"/>
      <c r="D28" s="12">
        <v>3</v>
      </c>
      <c r="E28" s="12"/>
      <c r="F28" s="12">
        <v>5</v>
      </c>
      <c r="G28" s="12"/>
      <c r="H28" s="12"/>
      <c r="I28" s="54"/>
      <c r="J28" s="2">
        <f t="shared" si="0"/>
        <v>8</v>
      </c>
    </row>
    <row r="29" spans="1:10" ht="15">
      <c r="A29" s="3"/>
      <c r="B29" s="50" t="s">
        <v>107</v>
      </c>
      <c r="C29" s="12"/>
      <c r="D29" s="12">
        <v>5</v>
      </c>
      <c r="E29" s="12"/>
      <c r="F29" s="12">
        <v>2</v>
      </c>
      <c r="G29" s="12"/>
      <c r="H29" s="12"/>
      <c r="I29" s="54"/>
      <c r="J29" s="2">
        <f t="shared" si="0"/>
        <v>7</v>
      </c>
    </row>
    <row r="30" spans="1:10" ht="15">
      <c r="A30" s="3"/>
      <c r="B30" s="46" t="s">
        <v>70</v>
      </c>
      <c r="C30" s="15">
        <v>1</v>
      </c>
      <c r="D30" s="12">
        <v>3</v>
      </c>
      <c r="E30" s="12"/>
      <c r="F30" s="12">
        <v>3</v>
      </c>
      <c r="G30" s="12"/>
      <c r="H30" s="12"/>
      <c r="I30" s="54"/>
      <c r="J30" s="2">
        <f t="shared" si="0"/>
        <v>7</v>
      </c>
    </row>
    <row r="31" spans="1:10" ht="15">
      <c r="A31" s="3"/>
      <c r="B31" s="48" t="s">
        <v>228</v>
      </c>
      <c r="C31" s="15"/>
      <c r="D31" s="12"/>
      <c r="E31" s="12"/>
      <c r="F31" s="12">
        <v>7</v>
      </c>
      <c r="G31" s="12"/>
      <c r="H31" s="12"/>
      <c r="I31" s="54"/>
      <c r="J31" s="2">
        <f t="shared" si="0"/>
        <v>7</v>
      </c>
    </row>
    <row r="32" spans="1:10" ht="15">
      <c r="A32" s="3"/>
      <c r="B32" s="110" t="s">
        <v>210</v>
      </c>
      <c r="C32" s="15"/>
      <c r="D32" s="12"/>
      <c r="E32" s="12">
        <v>4</v>
      </c>
      <c r="F32" s="12">
        <v>2</v>
      </c>
      <c r="G32" s="12"/>
      <c r="H32" s="12">
        <v>1</v>
      </c>
      <c r="I32" s="54"/>
      <c r="J32" s="2">
        <f t="shared" si="0"/>
        <v>7</v>
      </c>
    </row>
    <row r="33" spans="1:10" ht="15">
      <c r="A33" s="3"/>
      <c r="B33" s="4" t="s">
        <v>45</v>
      </c>
      <c r="C33" s="15">
        <v>5</v>
      </c>
      <c r="D33" s="12"/>
      <c r="E33" s="12"/>
      <c r="F33" s="12">
        <v>1</v>
      </c>
      <c r="G33" s="12"/>
      <c r="H33" s="12"/>
      <c r="I33" s="54"/>
      <c r="J33" s="2">
        <f t="shared" si="0"/>
        <v>6</v>
      </c>
    </row>
    <row r="34" spans="1:10" ht="15">
      <c r="A34" s="3"/>
      <c r="B34" s="48" t="s">
        <v>105</v>
      </c>
      <c r="C34" s="12"/>
      <c r="D34" s="12">
        <v>5</v>
      </c>
      <c r="E34" s="12"/>
      <c r="F34" s="12">
        <v>1</v>
      </c>
      <c r="G34" s="12"/>
      <c r="H34" s="12"/>
      <c r="I34" s="54"/>
      <c r="J34" s="2">
        <f t="shared" si="0"/>
        <v>6</v>
      </c>
    </row>
    <row r="35" spans="1:10" ht="15">
      <c r="A35" s="3"/>
      <c r="B35" s="52" t="s">
        <v>39</v>
      </c>
      <c r="C35" s="12">
        <v>5</v>
      </c>
      <c r="D35" s="12"/>
      <c r="E35" s="12"/>
      <c r="F35" s="12"/>
      <c r="G35" s="12"/>
      <c r="H35" s="12"/>
      <c r="I35" s="54"/>
      <c r="J35" s="2">
        <f t="shared" si="0"/>
        <v>5</v>
      </c>
    </row>
    <row r="36" spans="1:10" ht="15">
      <c r="A36" s="3"/>
      <c r="B36" s="48" t="s">
        <v>103</v>
      </c>
      <c r="C36" s="15"/>
      <c r="D36" s="12">
        <v>5</v>
      </c>
      <c r="E36" s="12"/>
      <c r="F36" s="12"/>
      <c r="G36" s="12"/>
      <c r="H36" s="12"/>
      <c r="I36" s="54"/>
      <c r="J36" s="2">
        <f t="shared" si="0"/>
        <v>5</v>
      </c>
    </row>
    <row r="37" spans="1:10" ht="15">
      <c r="A37" s="3"/>
      <c r="B37" s="66" t="s">
        <v>111</v>
      </c>
      <c r="C37" s="15"/>
      <c r="D37" s="12">
        <v>3</v>
      </c>
      <c r="E37" s="12"/>
      <c r="F37" s="12">
        <v>1</v>
      </c>
      <c r="G37" s="12"/>
      <c r="H37" s="12"/>
      <c r="I37" s="54"/>
      <c r="J37" s="2">
        <f t="shared" si="0"/>
        <v>4</v>
      </c>
    </row>
    <row r="38" spans="1:10" ht="15">
      <c r="A38" s="3"/>
      <c r="B38" s="4" t="s">
        <v>347</v>
      </c>
      <c r="C38" s="15"/>
      <c r="D38" s="12"/>
      <c r="E38" s="12"/>
      <c r="F38" s="12"/>
      <c r="G38" s="12">
        <v>3</v>
      </c>
      <c r="H38" s="12"/>
      <c r="I38" s="54"/>
      <c r="J38" s="2">
        <f t="shared" si="0"/>
        <v>3</v>
      </c>
    </row>
    <row r="39" spans="1:10" ht="15">
      <c r="A39" s="3"/>
      <c r="B39" s="4" t="s">
        <v>67</v>
      </c>
      <c r="C39" s="15">
        <v>2</v>
      </c>
      <c r="D39" s="12"/>
      <c r="E39" s="12"/>
      <c r="F39" s="12"/>
      <c r="G39" s="12"/>
      <c r="H39" s="12"/>
      <c r="I39" s="54"/>
      <c r="J39" s="2">
        <f t="shared" si="0"/>
        <v>2</v>
      </c>
    </row>
    <row r="40" spans="1:10" ht="15">
      <c r="A40" s="3"/>
      <c r="B40" s="48" t="s">
        <v>126</v>
      </c>
      <c r="C40" s="15"/>
      <c r="D40" s="12">
        <v>2</v>
      </c>
      <c r="E40" s="12"/>
      <c r="F40" s="12"/>
      <c r="G40" s="12"/>
      <c r="H40" s="12"/>
      <c r="I40" s="54"/>
      <c r="J40" s="2">
        <f t="shared" si="0"/>
        <v>2</v>
      </c>
    </row>
    <row r="41" spans="1:10" ht="15">
      <c r="A41" s="3"/>
      <c r="B41" s="48" t="s">
        <v>122</v>
      </c>
      <c r="C41" s="15"/>
      <c r="D41" s="12">
        <v>2</v>
      </c>
      <c r="E41" s="12"/>
      <c r="F41" s="12"/>
      <c r="G41" s="12"/>
      <c r="H41" s="12"/>
      <c r="I41" s="54"/>
      <c r="J41" s="2">
        <f t="shared" si="0"/>
        <v>2</v>
      </c>
    </row>
    <row r="42" spans="1:10" ht="15">
      <c r="A42" s="3"/>
      <c r="B42" s="50" t="s">
        <v>170</v>
      </c>
      <c r="C42" s="15"/>
      <c r="D42" s="12">
        <v>1</v>
      </c>
      <c r="E42" s="12"/>
      <c r="F42" s="12">
        <v>1</v>
      </c>
      <c r="G42" s="12"/>
      <c r="H42" s="12"/>
      <c r="I42" s="54"/>
      <c r="J42" s="2">
        <f t="shared" si="0"/>
        <v>2</v>
      </c>
    </row>
    <row r="43" spans="1:10" ht="15">
      <c r="A43" s="3"/>
      <c r="B43" s="81" t="s">
        <v>375</v>
      </c>
      <c r="C43" s="15"/>
      <c r="D43" s="12"/>
      <c r="E43" s="12"/>
      <c r="F43" s="12"/>
      <c r="G43" s="12"/>
      <c r="H43" s="12">
        <v>2</v>
      </c>
      <c r="I43" s="54"/>
      <c r="J43" s="2">
        <f t="shared" si="0"/>
        <v>2</v>
      </c>
    </row>
    <row r="44" spans="1:10" ht="15">
      <c r="A44" s="3"/>
      <c r="B44" s="46" t="s">
        <v>321</v>
      </c>
      <c r="C44" s="15"/>
      <c r="D44" s="12"/>
      <c r="E44" s="12"/>
      <c r="F44" s="12">
        <v>1</v>
      </c>
      <c r="G44" s="12"/>
      <c r="H44" s="12"/>
      <c r="I44" s="54">
        <v>1</v>
      </c>
      <c r="J44" s="2">
        <f t="shared" si="0"/>
        <v>2</v>
      </c>
    </row>
    <row r="45" spans="1:10" ht="15">
      <c r="A45" s="3"/>
      <c r="B45" s="4" t="s">
        <v>53</v>
      </c>
      <c r="C45" s="15">
        <v>1</v>
      </c>
      <c r="D45" s="12"/>
      <c r="E45" s="12"/>
      <c r="F45" s="12"/>
      <c r="G45" s="12"/>
      <c r="H45" s="12"/>
      <c r="I45" s="54"/>
      <c r="J45" s="2">
        <f t="shared" si="0"/>
        <v>1</v>
      </c>
    </row>
    <row r="46" spans="1:10" ht="15">
      <c r="A46" s="3"/>
      <c r="B46" s="48" t="s">
        <v>162</v>
      </c>
      <c r="C46" s="15"/>
      <c r="D46" s="12">
        <v>1</v>
      </c>
      <c r="E46" s="12"/>
      <c r="F46" s="12"/>
      <c r="G46" s="12"/>
      <c r="H46" s="12"/>
      <c r="I46" s="54"/>
      <c r="J46" s="2">
        <f t="shared" si="0"/>
        <v>1</v>
      </c>
    </row>
    <row r="47" spans="1:10" ht="15">
      <c r="A47" s="3"/>
      <c r="B47" s="73" t="s">
        <v>123</v>
      </c>
      <c r="C47" s="15"/>
      <c r="D47" s="12">
        <v>1</v>
      </c>
      <c r="E47" s="12"/>
      <c r="F47" s="12"/>
      <c r="G47" s="12"/>
      <c r="H47" s="12"/>
      <c r="I47" s="54"/>
      <c r="J47" s="2">
        <f t="shared" si="0"/>
        <v>1</v>
      </c>
    </row>
    <row r="48" spans="1:10" ht="15">
      <c r="A48" s="3"/>
      <c r="B48" s="50" t="s">
        <v>131</v>
      </c>
      <c r="C48" s="15"/>
      <c r="D48" s="12">
        <v>1</v>
      </c>
      <c r="E48" s="12"/>
      <c r="F48" s="12"/>
      <c r="G48" s="12"/>
      <c r="H48" s="12"/>
      <c r="I48" s="54"/>
      <c r="J48" s="2">
        <f t="shared" si="0"/>
        <v>1</v>
      </c>
    </row>
    <row r="49" spans="1:10" ht="15">
      <c r="A49" s="3"/>
      <c r="B49" s="48" t="s">
        <v>140</v>
      </c>
      <c r="C49" s="15"/>
      <c r="D49" s="12">
        <v>1</v>
      </c>
      <c r="E49" s="12"/>
      <c r="F49" s="12"/>
      <c r="G49" s="12"/>
      <c r="H49" s="12"/>
      <c r="I49" s="54"/>
      <c r="J49" s="2">
        <f t="shared" si="0"/>
        <v>1</v>
      </c>
    </row>
    <row r="50" spans="1:10" ht="15">
      <c r="A50" s="3"/>
      <c r="B50" s="4" t="s">
        <v>259</v>
      </c>
      <c r="C50" s="15"/>
      <c r="D50" s="12"/>
      <c r="E50" s="12"/>
      <c r="F50" s="12">
        <v>1</v>
      </c>
      <c r="G50" s="12"/>
      <c r="H50" s="12"/>
      <c r="I50" s="54"/>
      <c r="J50" s="2">
        <f t="shared" si="0"/>
        <v>1</v>
      </c>
    </row>
    <row r="51" spans="1:10" ht="15">
      <c r="A51" s="3"/>
      <c r="B51" s="49" t="s">
        <v>250</v>
      </c>
      <c r="C51" s="15"/>
      <c r="D51" s="12"/>
      <c r="E51" s="12"/>
      <c r="F51" s="12">
        <v>1</v>
      </c>
      <c r="G51" s="12"/>
      <c r="H51" s="12"/>
      <c r="I51" s="54"/>
      <c r="J51" s="2">
        <f t="shared" si="0"/>
        <v>1</v>
      </c>
    </row>
    <row r="52" spans="1:10" ht="15">
      <c r="A52" s="3"/>
      <c r="B52" s="4" t="s">
        <v>370</v>
      </c>
      <c r="C52" s="15"/>
      <c r="D52" s="12"/>
      <c r="E52" s="12"/>
      <c r="F52" s="12"/>
      <c r="G52" s="12">
        <v>1</v>
      </c>
      <c r="H52" s="12"/>
      <c r="I52" s="54"/>
      <c r="J52" s="2">
        <f t="shared" si="0"/>
        <v>1</v>
      </c>
    </row>
    <row r="55" spans="1:10" ht="15">
      <c r="B55" s="40" t="s">
        <v>21</v>
      </c>
      <c r="C55" s="41">
        <f>SUM(C13:C52)</f>
        <v>54</v>
      </c>
      <c r="D55" s="41">
        <f>SUM(D13:D52)</f>
        <v>85</v>
      </c>
      <c r="E55" s="41">
        <f>SUM(E13:E52)</f>
        <v>76</v>
      </c>
      <c r="F55" s="41">
        <f>SUM(F13:F52)</f>
        <v>168</v>
      </c>
      <c r="G55" s="41">
        <f>SUM(G13:G52)</f>
        <v>72</v>
      </c>
      <c r="H55" s="41">
        <f>SUM(H13:H52)</f>
        <v>105</v>
      </c>
      <c r="I55" s="41">
        <f>SUM(I13:I52)</f>
        <v>44</v>
      </c>
      <c r="J55" s="42"/>
    </row>
    <row r="56" spans="1:10" ht="15">
      <c r="B56" s="117" t="s">
        <v>9</v>
      </c>
      <c r="C56" s="117"/>
      <c r="D56" s="117"/>
      <c r="E56" s="117"/>
      <c r="F56" s="117"/>
      <c r="G56" s="117"/>
      <c r="H56" s="117"/>
      <c r="I56" s="117"/>
      <c r="J56" s="20">
        <f>SUM(J13:J52)</f>
        <v>604</v>
      </c>
    </row>
  </sheetData>
  <autoFilter ref="A12:J56">
    <filterColumn colId="6"/>
    <filterColumn colId="7"/>
  </autoFilter>
  <sortState ref="B13:J52">
    <sortCondition descending="1" ref="J13:J52"/>
  </sortState>
  <mergeCells count="3">
    <mergeCell ref="B56:I56"/>
    <mergeCell ref="A10:J10"/>
    <mergeCell ref="C2:H9"/>
  </mergeCells>
  <printOptions horizontalCentered="1"/>
  <pageMargins left="0.39370078740157483" right="0.39370078740157483" top="0.27559055118110237" bottom="0.27559055118110237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Classifica Individuale</vt:lpstr>
      <vt:lpstr>Class. Società per Cat.</vt:lpstr>
      <vt:lpstr>Classifica di Società</vt:lpstr>
      <vt:lpstr>Classifica di Soc. Numerose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</dc:creator>
  <cp:lastModifiedBy>Roberta</cp:lastModifiedBy>
  <cp:revision>11</cp:revision>
  <cp:lastPrinted>2019-12-10T22:16:27Z</cp:lastPrinted>
  <dcterms:created xsi:type="dcterms:W3CDTF">2001-11-19T21:08:53Z</dcterms:created>
  <dcterms:modified xsi:type="dcterms:W3CDTF">2019-12-28T11:08:07Z</dcterms:modified>
</cp:coreProperties>
</file>