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C74F4C39-087F-4198-810F-C1E363C40A3E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</sheets>
  <definedNames>
    <definedName name="_xlnm._FilterDatabase" localSheetId="3" hidden="1">Arrivi!$A$1:$G$1</definedName>
    <definedName name="_xlnm._FilterDatabase" localSheetId="0" hidden="1">Atleti!$B$1:$F$1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62913"/>
</workbook>
</file>

<file path=xl/calcChain.xml><?xml version="1.0" encoding="utf-8"?>
<calcChain xmlns="http://schemas.openxmlformats.org/spreadsheetml/2006/main">
  <c r="B45" i="46" l="1"/>
  <c r="A45" i="46"/>
  <c r="B44" i="46"/>
  <c r="A44" i="46"/>
  <c r="B43" i="46"/>
  <c r="A43" i="46"/>
  <c r="B42" i="46"/>
  <c r="A42" i="46"/>
  <c r="B41" i="46"/>
  <c r="A41" i="46"/>
  <c r="B40" i="46"/>
  <c r="A40" i="46"/>
  <c r="B39" i="46"/>
  <c r="A39" i="46"/>
  <c r="B38" i="46"/>
  <c r="A38" i="46"/>
  <c r="B37" i="46"/>
  <c r="A37" i="46"/>
  <c r="B36" i="46"/>
  <c r="A36" i="46"/>
  <c r="B35" i="46"/>
  <c r="A35" i="46"/>
  <c r="B34" i="46"/>
  <c r="A34" i="46"/>
  <c r="B33" i="46"/>
  <c r="A33" i="46"/>
  <c r="B32" i="46"/>
  <c r="A32" i="46"/>
  <c r="B31" i="46"/>
  <c r="A31" i="46"/>
  <c r="B30" i="46"/>
  <c r="A30" i="46"/>
  <c r="B29" i="46"/>
  <c r="A29" i="46"/>
  <c r="B28" i="46"/>
  <c r="A28" i="46"/>
  <c r="B27" i="46"/>
  <c r="A27" i="46"/>
  <c r="B26" i="46"/>
  <c r="A26" i="46"/>
  <c r="B25" i="46"/>
  <c r="A25" i="46"/>
  <c r="B24" i="46"/>
  <c r="A24" i="46"/>
  <c r="B23" i="46"/>
  <c r="A23" i="46"/>
  <c r="B22" i="46"/>
  <c r="A22" i="46"/>
  <c r="B21" i="46"/>
  <c r="A21" i="46"/>
  <c r="B20" i="46"/>
  <c r="A20" i="46"/>
  <c r="B19" i="46"/>
  <c r="A19" i="46"/>
  <c r="B18" i="46"/>
  <c r="A18" i="46"/>
  <c r="B17" i="46"/>
  <c r="A17" i="46"/>
  <c r="B16" i="46"/>
  <c r="A16" i="46"/>
  <c r="B15" i="46"/>
  <c r="A15" i="46"/>
  <c r="B14" i="46"/>
  <c r="A14" i="46"/>
  <c r="B13" i="46"/>
  <c r="A13" i="46"/>
  <c r="B12" i="46"/>
  <c r="A12" i="46"/>
  <c r="B11" i="46"/>
  <c r="A11" i="46"/>
  <c r="B10" i="46"/>
  <c r="A10" i="46"/>
  <c r="B9" i="46"/>
  <c r="A9" i="46"/>
  <c r="B8" i="46"/>
  <c r="A8" i="46"/>
  <c r="B7" i="46"/>
  <c r="A7" i="46"/>
  <c r="B6" i="46"/>
  <c r="A6" i="46"/>
  <c r="B5" i="46"/>
  <c r="A5" i="46"/>
  <c r="H94" i="45" l="1"/>
  <c r="G94" i="45"/>
  <c r="F94" i="45"/>
  <c r="E94" i="45"/>
  <c r="D94" i="45"/>
  <c r="C94" i="45"/>
  <c r="B94" i="45"/>
  <c r="A94" i="45"/>
  <c r="H93" i="45"/>
  <c r="G93" i="45"/>
  <c r="F93" i="45"/>
  <c r="E93" i="45"/>
  <c r="D93" i="45"/>
  <c r="C93" i="45"/>
  <c r="B93" i="45"/>
  <c r="A93" i="45"/>
  <c r="H90" i="45"/>
  <c r="G90" i="45"/>
  <c r="F90" i="45"/>
  <c r="E90" i="45"/>
  <c r="D90" i="45"/>
  <c r="C90" i="45"/>
  <c r="B90" i="45"/>
  <c r="A90" i="45"/>
  <c r="H87" i="45"/>
  <c r="G87" i="45"/>
  <c r="F87" i="45"/>
  <c r="E87" i="45"/>
  <c r="D87" i="45"/>
  <c r="C87" i="45"/>
  <c r="B87" i="45"/>
  <c r="A87" i="45"/>
  <c r="H86" i="45"/>
  <c r="G86" i="45"/>
  <c r="F86" i="45"/>
  <c r="E86" i="45"/>
  <c r="D86" i="45"/>
  <c r="C86" i="45"/>
  <c r="B86" i="45"/>
  <c r="A86" i="45"/>
  <c r="H85" i="45"/>
  <c r="G85" i="45"/>
  <c r="F85" i="45"/>
  <c r="E85" i="45"/>
  <c r="D85" i="45"/>
  <c r="C85" i="45"/>
  <c r="B85" i="45"/>
  <c r="A85" i="45"/>
  <c r="H84" i="45"/>
  <c r="G84" i="45"/>
  <c r="F84" i="45"/>
  <c r="E84" i="45"/>
  <c r="D84" i="45"/>
  <c r="C84" i="45"/>
  <c r="B84" i="45"/>
  <c r="A84" i="45"/>
  <c r="H83" i="45"/>
  <c r="G83" i="45"/>
  <c r="F83" i="45"/>
  <c r="E83" i="45"/>
  <c r="D83" i="45"/>
  <c r="C83" i="45"/>
  <c r="B83" i="45"/>
  <c r="A83" i="45"/>
  <c r="H82" i="45"/>
  <c r="G82" i="45"/>
  <c r="F82" i="45"/>
  <c r="E82" i="45"/>
  <c r="D82" i="45"/>
  <c r="C82" i="45"/>
  <c r="B82" i="45"/>
  <c r="A82" i="45"/>
  <c r="H81" i="45"/>
  <c r="G81" i="45"/>
  <c r="F81" i="45"/>
  <c r="E81" i="45"/>
  <c r="D81" i="45"/>
  <c r="C81" i="45"/>
  <c r="B81" i="45"/>
  <c r="A81" i="45"/>
  <c r="H78" i="45"/>
  <c r="G78" i="45"/>
  <c r="F78" i="45"/>
  <c r="E78" i="45"/>
  <c r="D78" i="45"/>
  <c r="C78" i="45"/>
  <c r="B78" i="45"/>
  <c r="A78" i="45"/>
  <c r="H77" i="45"/>
  <c r="G77" i="45"/>
  <c r="F77" i="45"/>
  <c r="E77" i="45"/>
  <c r="D77" i="45"/>
  <c r="C77" i="45"/>
  <c r="B77" i="45"/>
  <c r="A77" i="45"/>
  <c r="H76" i="45"/>
  <c r="G76" i="45"/>
  <c r="F76" i="45"/>
  <c r="E76" i="45"/>
  <c r="D76" i="45"/>
  <c r="C76" i="45"/>
  <c r="B76" i="45"/>
  <c r="A76" i="45"/>
  <c r="H75" i="45"/>
  <c r="G75" i="45"/>
  <c r="F75" i="45"/>
  <c r="E75" i="45"/>
  <c r="D75" i="45"/>
  <c r="C75" i="45"/>
  <c r="B75" i="45"/>
  <c r="A75" i="45"/>
  <c r="H72" i="45"/>
  <c r="G72" i="45"/>
  <c r="F72" i="45"/>
  <c r="E72" i="45"/>
  <c r="D72" i="45"/>
  <c r="C72" i="45"/>
  <c r="B72" i="45"/>
  <c r="A72" i="45"/>
  <c r="H71" i="45"/>
  <c r="G71" i="45"/>
  <c r="F71" i="45"/>
  <c r="E71" i="45"/>
  <c r="D71" i="45"/>
  <c r="C71" i="45"/>
  <c r="B71" i="45"/>
  <c r="A71" i="45"/>
  <c r="H70" i="45"/>
  <c r="G70" i="45"/>
  <c r="F70" i="45"/>
  <c r="E70" i="45"/>
  <c r="D70" i="45"/>
  <c r="C70" i="45"/>
  <c r="B70" i="45"/>
  <c r="A70" i="45"/>
  <c r="H67" i="45"/>
  <c r="G67" i="45"/>
  <c r="F67" i="45"/>
  <c r="E67" i="45"/>
  <c r="D67" i="45"/>
  <c r="C67" i="45"/>
  <c r="B67" i="45"/>
  <c r="A67" i="45"/>
  <c r="H66" i="45"/>
  <c r="G66" i="45"/>
  <c r="F66" i="45"/>
  <c r="E66" i="45"/>
  <c r="D66" i="45"/>
  <c r="C66" i="45"/>
  <c r="B66" i="45"/>
  <c r="A66" i="45"/>
  <c r="H65" i="45"/>
  <c r="G65" i="45"/>
  <c r="F65" i="45"/>
  <c r="E65" i="45"/>
  <c r="D65" i="45"/>
  <c r="C65" i="45"/>
  <c r="B65" i="45"/>
  <c r="A65" i="45"/>
  <c r="H64" i="45"/>
  <c r="G64" i="45"/>
  <c r="F64" i="45"/>
  <c r="E64" i="45"/>
  <c r="D64" i="45"/>
  <c r="C64" i="45"/>
  <c r="B64" i="45"/>
  <c r="A64" i="45"/>
  <c r="H63" i="45"/>
  <c r="G63" i="45"/>
  <c r="F63" i="45"/>
  <c r="E63" i="45"/>
  <c r="D63" i="45"/>
  <c r="C63" i="45"/>
  <c r="B63" i="45"/>
  <c r="A63" i="45"/>
  <c r="H60" i="45"/>
  <c r="G60" i="45"/>
  <c r="F60" i="45"/>
  <c r="E60" i="45"/>
  <c r="D60" i="45"/>
  <c r="C60" i="45"/>
  <c r="B60" i="45"/>
  <c r="A60" i="45"/>
  <c r="H59" i="45"/>
  <c r="G59" i="45"/>
  <c r="F59" i="45"/>
  <c r="E59" i="45"/>
  <c r="D59" i="45"/>
  <c r="C59" i="45"/>
  <c r="B59" i="45"/>
  <c r="A59" i="45"/>
  <c r="H58" i="45"/>
  <c r="G58" i="45"/>
  <c r="F58" i="45"/>
  <c r="E58" i="45"/>
  <c r="D58" i="45"/>
  <c r="C58" i="45"/>
  <c r="B58" i="45"/>
  <c r="A58" i="45"/>
  <c r="H57" i="45"/>
  <c r="G57" i="45"/>
  <c r="F57" i="45"/>
  <c r="E57" i="45"/>
  <c r="D57" i="45"/>
  <c r="C57" i="45"/>
  <c r="B57" i="45"/>
  <c r="A57" i="45"/>
  <c r="H56" i="45"/>
  <c r="G56" i="45"/>
  <c r="F56" i="45"/>
  <c r="E56" i="45"/>
  <c r="D56" i="45"/>
  <c r="C56" i="45"/>
  <c r="B56" i="45"/>
  <c r="A56" i="45"/>
  <c r="H55" i="45"/>
  <c r="G55" i="45"/>
  <c r="F55" i="45"/>
  <c r="E55" i="45"/>
  <c r="D55" i="45"/>
  <c r="C55" i="45"/>
  <c r="B55" i="45"/>
  <c r="A55" i="45"/>
  <c r="H54" i="45"/>
  <c r="G54" i="45"/>
  <c r="F54" i="45"/>
  <c r="E54" i="45"/>
  <c r="D54" i="45"/>
  <c r="C54" i="45"/>
  <c r="B54" i="45"/>
  <c r="A54" i="45"/>
  <c r="H53" i="45"/>
  <c r="G53" i="45"/>
  <c r="F53" i="45"/>
  <c r="E53" i="45"/>
  <c r="D53" i="45"/>
  <c r="C53" i="45"/>
  <c r="B53" i="45"/>
  <c r="A53" i="45"/>
  <c r="H52" i="45"/>
  <c r="G52" i="45"/>
  <c r="F52" i="45"/>
  <c r="E52" i="45"/>
  <c r="D52" i="45"/>
  <c r="C52" i="45"/>
  <c r="B52" i="45"/>
  <c r="A52" i="45"/>
  <c r="H51" i="45"/>
  <c r="G51" i="45"/>
  <c r="F51" i="45"/>
  <c r="E51" i="45"/>
  <c r="D51" i="45"/>
  <c r="C51" i="45"/>
  <c r="B51" i="45"/>
  <c r="A51" i="45"/>
  <c r="H50" i="45"/>
  <c r="G50" i="45"/>
  <c r="F50" i="45"/>
  <c r="E50" i="45"/>
  <c r="D50" i="45"/>
  <c r="C50" i="45"/>
  <c r="B50" i="45"/>
  <c r="A50" i="45"/>
  <c r="H49" i="45"/>
  <c r="G49" i="45"/>
  <c r="F49" i="45"/>
  <c r="E49" i="45"/>
  <c r="D49" i="45"/>
  <c r="C49" i="45"/>
  <c r="B49" i="45"/>
  <c r="A49" i="45"/>
  <c r="H48" i="45"/>
  <c r="G48" i="45"/>
  <c r="F48" i="45"/>
  <c r="E48" i="45"/>
  <c r="D48" i="45"/>
  <c r="C48" i="45"/>
  <c r="B48" i="45"/>
  <c r="A48" i="45"/>
  <c r="H47" i="45"/>
  <c r="G47" i="45"/>
  <c r="F47" i="45"/>
  <c r="E47" i="45"/>
  <c r="D47" i="45"/>
  <c r="C47" i="45"/>
  <c r="B47" i="45"/>
  <c r="A47" i="45"/>
  <c r="H44" i="45"/>
  <c r="G44" i="45"/>
  <c r="F44" i="45"/>
  <c r="E44" i="45"/>
  <c r="D44" i="45"/>
  <c r="C44" i="45"/>
  <c r="B44" i="45"/>
  <c r="A44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8" i="45"/>
  <c r="G38" i="45"/>
  <c r="F38" i="45"/>
  <c r="E38" i="45"/>
  <c r="D38" i="45"/>
  <c r="C38" i="45"/>
  <c r="B38" i="45"/>
  <c r="A38" i="45"/>
  <c r="H37" i="45"/>
  <c r="G37" i="45"/>
  <c r="F37" i="45"/>
  <c r="E37" i="45"/>
  <c r="D37" i="45"/>
  <c r="C37" i="45"/>
  <c r="B37" i="45"/>
  <c r="A37" i="45"/>
  <c r="H36" i="45"/>
  <c r="G36" i="45"/>
  <c r="F36" i="45"/>
  <c r="E36" i="45"/>
  <c r="D36" i="45"/>
  <c r="C36" i="45"/>
  <c r="B36" i="45"/>
  <c r="A36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1" i="45"/>
  <c r="G31" i="45"/>
  <c r="F31" i="45"/>
  <c r="E31" i="45"/>
  <c r="D31" i="45"/>
  <c r="C31" i="45"/>
  <c r="B31" i="45"/>
  <c r="A31" i="45"/>
  <c r="H30" i="45"/>
  <c r="G30" i="45"/>
  <c r="F30" i="45"/>
  <c r="E30" i="45"/>
  <c r="D30" i="45"/>
  <c r="C30" i="45"/>
  <c r="B30" i="45"/>
  <c r="A30" i="45"/>
  <c r="H29" i="45"/>
  <c r="G29" i="45"/>
  <c r="F29" i="45"/>
  <c r="E29" i="45"/>
  <c r="D29" i="45"/>
  <c r="C29" i="45"/>
  <c r="B29" i="45"/>
  <c r="A29" i="45"/>
  <c r="H28" i="45"/>
  <c r="G28" i="45"/>
  <c r="F28" i="45"/>
  <c r="E28" i="45"/>
  <c r="D28" i="45"/>
  <c r="C28" i="45"/>
  <c r="B28" i="45"/>
  <c r="A28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5" i="45"/>
  <c r="G25" i="45"/>
  <c r="F25" i="45"/>
  <c r="E25" i="45"/>
  <c r="D25" i="45"/>
  <c r="C25" i="45"/>
  <c r="B25" i="45"/>
  <c r="A25" i="45"/>
  <c r="H22" i="45"/>
  <c r="G22" i="45"/>
  <c r="F22" i="45"/>
  <c r="E22" i="45"/>
  <c r="D22" i="45"/>
  <c r="C22" i="45"/>
  <c r="B22" i="45"/>
  <c r="A22" i="45"/>
  <c r="H21" i="45"/>
  <c r="G21" i="45"/>
  <c r="F21" i="45"/>
  <c r="E21" i="45"/>
  <c r="D21" i="45"/>
  <c r="C21" i="45"/>
  <c r="B21" i="45"/>
  <c r="A21" i="45"/>
  <c r="H20" i="45"/>
  <c r="G20" i="45"/>
  <c r="F20" i="45"/>
  <c r="E20" i="45"/>
  <c r="D20" i="45"/>
  <c r="C20" i="45"/>
  <c r="B20" i="45"/>
  <c r="A20" i="45"/>
  <c r="H19" i="45"/>
  <c r="G19" i="45"/>
  <c r="F19" i="45"/>
  <c r="E19" i="45"/>
  <c r="D19" i="45"/>
  <c r="C19" i="45"/>
  <c r="B19" i="45"/>
  <c r="A19" i="45"/>
  <c r="H18" i="45"/>
  <c r="G18" i="45"/>
  <c r="F18" i="45"/>
  <c r="E18" i="45"/>
  <c r="D18" i="45"/>
  <c r="C18" i="45"/>
  <c r="B18" i="45"/>
  <c r="A18" i="45"/>
  <c r="H17" i="45"/>
  <c r="G17" i="45"/>
  <c r="F17" i="45"/>
  <c r="E17" i="45"/>
  <c r="D17" i="45"/>
  <c r="C17" i="45"/>
  <c r="B17" i="45"/>
  <c r="A17" i="45"/>
  <c r="H16" i="45"/>
  <c r="G16" i="45"/>
  <c r="F16" i="45"/>
  <c r="E16" i="45"/>
  <c r="D16" i="45"/>
  <c r="C16" i="45"/>
  <c r="B16" i="45"/>
  <c r="A16" i="45"/>
  <c r="H13" i="45"/>
  <c r="G13" i="45"/>
  <c r="F13" i="45"/>
  <c r="E13" i="45"/>
  <c r="D13" i="45"/>
  <c r="C13" i="45"/>
  <c r="B13" i="45"/>
  <c r="A13" i="45"/>
  <c r="H12" i="45"/>
  <c r="G12" i="45"/>
  <c r="F12" i="45"/>
  <c r="E12" i="45"/>
  <c r="D12" i="45"/>
  <c r="C12" i="45"/>
  <c r="B12" i="45"/>
  <c r="A12" i="45"/>
  <c r="H9" i="45"/>
  <c r="G9" i="45"/>
  <c r="F9" i="45"/>
  <c r="E9" i="45"/>
  <c r="D9" i="45"/>
  <c r="C9" i="45"/>
  <c r="B9" i="45"/>
  <c r="A9" i="45"/>
  <c r="H8" i="45"/>
  <c r="G8" i="45"/>
  <c r="F8" i="45"/>
  <c r="E8" i="45"/>
  <c r="D8" i="45"/>
  <c r="C8" i="45"/>
  <c r="B8" i="45"/>
  <c r="A8" i="45"/>
  <c r="H7" i="45"/>
  <c r="G7" i="45"/>
  <c r="F7" i="45"/>
  <c r="E7" i="45"/>
  <c r="D7" i="45"/>
  <c r="C7" i="45"/>
  <c r="B7" i="45"/>
  <c r="A7" i="45"/>
  <c r="H5" i="45"/>
  <c r="G5" i="45"/>
  <c r="F5" i="45"/>
  <c r="E5" i="45"/>
  <c r="D5" i="45"/>
  <c r="C5" i="45"/>
  <c r="B5" i="45"/>
  <c r="A5" i="45"/>
  <c r="H15" i="8"/>
  <c r="G15" i="8"/>
  <c r="F15" i="8"/>
  <c r="D15" i="8"/>
  <c r="E15" i="8" s="1"/>
  <c r="C15" i="8"/>
  <c r="H17" i="8"/>
  <c r="G17" i="8"/>
  <c r="F17" i="8"/>
  <c r="D17" i="8"/>
  <c r="E17" i="8" s="1"/>
  <c r="C17" i="8"/>
  <c r="H67" i="8" l="1"/>
  <c r="G67" i="8"/>
  <c r="F67" i="8"/>
  <c r="D67" i="8"/>
  <c r="E67" i="8" s="1"/>
  <c r="C67" i="8"/>
  <c r="H66" i="8"/>
  <c r="G66" i="8"/>
  <c r="F66" i="8"/>
  <c r="D66" i="8"/>
  <c r="E66" i="8" s="1"/>
  <c r="C66" i="8"/>
  <c r="H65" i="8"/>
  <c r="G65" i="8"/>
  <c r="F65" i="8"/>
  <c r="D65" i="8"/>
  <c r="E65" i="8" s="1"/>
  <c r="C65" i="8"/>
  <c r="H64" i="8"/>
  <c r="G64" i="8"/>
  <c r="F64" i="8"/>
  <c r="D64" i="8"/>
  <c r="E64" i="8" s="1"/>
  <c r="C64" i="8"/>
  <c r="H63" i="8"/>
  <c r="G63" i="8"/>
  <c r="F63" i="8"/>
  <c r="D63" i="8"/>
  <c r="E63" i="8" s="1"/>
  <c r="C63" i="8"/>
  <c r="H62" i="8"/>
  <c r="G62" i="8"/>
  <c r="F62" i="8"/>
  <c r="D62" i="8"/>
  <c r="E62" i="8" s="1"/>
  <c r="C62" i="8"/>
  <c r="H61" i="8"/>
  <c r="G61" i="8"/>
  <c r="F61" i="8"/>
  <c r="D61" i="8"/>
  <c r="E61" i="8" s="1"/>
  <c r="C61" i="8"/>
  <c r="H60" i="8"/>
  <c r="G60" i="8"/>
  <c r="F60" i="8"/>
  <c r="D60" i="8"/>
  <c r="E60" i="8" s="1"/>
  <c r="C60" i="8"/>
  <c r="H59" i="8"/>
  <c r="G59" i="8"/>
  <c r="F59" i="8"/>
  <c r="D59" i="8"/>
  <c r="E59" i="8" s="1"/>
  <c r="C59" i="8"/>
  <c r="H58" i="8"/>
  <c r="G58" i="8"/>
  <c r="F58" i="8"/>
  <c r="D58" i="8"/>
  <c r="E58" i="8" s="1"/>
  <c r="C58" i="8"/>
  <c r="H57" i="8"/>
  <c r="G57" i="8"/>
  <c r="F57" i="8"/>
  <c r="D57" i="8"/>
  <c r="E57" i="8" s="1"/>
  <c r="C57" i="8"/>
  <c r="H56" i="8"/>
  <c r="G56" i="8"/>
  <c r="F56" i="8"/>
  <c r="D56" i="8"/>
  <c r="E56" i="8" s="1"/>
  <c r="C56" i="8"/>
  <c r="H55" i="8"/>
  <c r="G55" i="8"/>
  <c r="F55" i="8"/>
  <c r="D55" i="8"/>
  <c r="E55" i="8" s="1"/>
  <c r="C55" i="8"/>
  <c r="H54" i="8"/>
  <c r="G54" i="8"/>
  <c r="F54" i="8"/>
  <c r="D54" i="8"/>
  <c r="E54" i="8" s="1"/>
  <c r="C54" i="8"/>
  <c r="H53" i="8"/>
  <c r="G53" i="8"/>
  <c r="F53" i="8"/>
  <c r="D53" i="8"/>
  <c r="E53" i="8" s="1"/>
  <c r="C53" i="8"/>
  <c r="H52" i="8"/>
  <c r="G52" i="8"/>
  <c r="F52" i="8"/>
  <c r="D52" i="8"/>
  <c r="E52" i="8" s="1"/>
  <c r="C52" i="8"/>
  <c r="H51" i="8"/>
  <c r="G51" i="8"/>
  <c r="F51" i="8"/>
  <c r="D51" i="8"/>
  <c r="E51" i="8" s="1"/>
  <c r="C51" i="8"/>
  <c r="H50" i="8"/>
  <c r="G50" i="8"/>
  <c r="F50" i="8"/>
  <c r="D50" i="8"/>
  <c r="E50" i="8" s="1"/>
  <c r="C50" i="8"/>
  <c r="H49" i="8"/>
  <c r="G49" i="8"/>
  <c r="F49" i="8"/>
  <c r="D49" i="8"/>
  <c r="E49" i="8" s="1"/>
  <c r="C49" i="8"/>
  <c r="H48" i="8"/>
  <c r="G48" i="8"/>
  <c r="F48" i="8"/>
  <c r="D48" i="8"/>
  <c r="E48" i="8" s="1"/>
  <c r="C48" i="8"/>
  <c r="H47" i="8"/>
  <c r="G47" i="8"/>
  <c r="F47" i="8"/>
  <c r="D47" i="8"/>
  <c r="E47" i="8" s="1"/>
  <c r="C47" i="8"/>
  <c r="H46" i="8"/>
  <c r="G46" i="8"/>
  <c r="F46" i="8"/>
  <c r="D46" i="8"/>
  <c r="E46" i="8" s="1"/>
  <c r="C46" i="8"/>
  <c r="H45" i="8"/>
  <c r="G45" i="8"/>
  <c r="F45" i="8"/>
  <c r="D45" i="8"/>
  <c r="E45" i="8" s="1"/>
  <c r="C45" i="8"/>
  <c r="H44" i="8"/>
  <c r="G44" i="8"/>
  <c r="F44" i="8"/>
  <c r="D44" i="8"/>
  <c r="E44" i="8" s="1"/>
  <c r="C44" i="8"/>
  <c r="H43" i="8"/>
  <c r="G43" i="8"/>
  <c r="F43" i="8"/>
  <c r="D43" i="8"/>
  <c r="E43" i="8" s="1"/>
  <c r="C43" i="8"/>
  <c r="H42" i="8"/>
  <c r="G42" i="8"/>
  <c r="F42" i="8"/>
  <c r="D42" i="8"/>
  <c r="E42" i="8" s="1"/>
  <c r="C42" i="8"/>
  <c r="H41" i="8"/>
  <c r="G41" i="8"/>
  <c r="F41" i="8"/>
  <c r="D41" i="8"/>
  <c r="E41" i="8" s="1"/>
  <c r="C41" i="8"/>
  <c r="H40" i="8"/>
  <c r="G40" i="8"/>
  <c r="F40" i="8"/>
  <c r="D40" i="8"/>
  <c r="E40" i="8" s="1"/>
  <c r="C40" i="8"/>
  <c r="H39" i="8"/>
  <c r="G39" i="8"/>
  <c r="F39" i="8"/>
  <c r="D39" i="8"/>
  <c r="E39" i="8" s="1"/>
  <c r="C39" i="8"/>
  <c r="H38" i="8"/>
  <c r="G38" i="8"/>
  <c r="F38" i="8"/>
  <c r="D38" i="8"/>
  <c r="E38" i="8" s="1"/>
  <c r="C38" i="8"/>
  <c r="H37" i="8"/>
  <c r="G37" i="8"/>
  <c r="F37" i="8"/>
  <c r="D37" i="8"/>
  <c r="E37" i="8" s="1"/>
  <c r="C37" i="8"/>
  <c r="H36" i="8"/>
  <c r="G36" i="8"/>
  <c r="F36" i="8"/>
  <c r="D36" i="8"/>
  <c r="E36" i="8" s="1"/>
  <c r="C36" i="8"/>
  <c r="H35" i="8"/>
  <c r="G35" i="8"/>
  <c r="F35" i="8"/>
  <c r="D35" i="8"/>
  <c r="E35" i="8" s="1"/>
  <c r="C35" i="8"/>
  <c r="H34" i="8"/>
  <c r="G34" i="8"/>
  <c r="F34" i="8"/>
  <c r="D34" i="8"/>
  <c r="E34" i="8" s="1"/>
  <c r="C34" i="8"/>
  <c r="H33" i="8"/>
  <c r="G33" i="8"/>
  <c r="F33" i="8"/>
  <c r="D33" i="8"/>
  <c r="E33" i="8" s="1"/>
  <c r="C33" i="8"/>
  <c r="H32" i="8"/>
  <c r="G32" i="8"/>
  <c r="F32" i="8"/>
  <c r="D32" i="8"/>
  <c r="E32" i="8" s="1"/>
  <c r="C32" i="8"/>
  <c r="H31" i="8"/>
  <c r="G31" i="8"/>
  <c r="F31" i="8"/>
  <c r="D31" i="8"/>
  <c r="E31" i="8" s="1"/>
  <c r="C31" i="8"/>
  <c r="H30" i="8"/>
  <c r="G30" i="8"/>
  <c r="F30" i="8"/>
  <c r="D30" i="8"/>
  <c r="E30" i="8" s="1"/>
  <c r="C30" i="8"/>
  <c r="H29" i="8"/>
  <c r="G29" i="8"/>
  <c r="F29" i="8"/>
  <c r="D29" i="8"/>
  <c r="E29" i="8" s="1"/>
  <c r="C29" i="8"/>
  <c r="H28" i="8"/>
  <c r="G28" i="8"/>
  <c r="F28" i="8"/>
  <c r="D28" i="8"/>
  <c r="E28" i="8" s="1"/>
  <c r="C28" i="8"/>
  <c r="H27" i="8"/>
  <c r="G27" i="8"/>
  <c r="F27" i="8"/>
  <c r="D27" i="8"/>
  <c r="E27" i="8" s="1"/>
  <c r="C27" i="8"/>
  <c r="H26" i="8"/>
  <c r="G26" i="8"/>
  <c r="F26" i="8"/>
  <c r="D26" i="8"/>
  <c r="E26" i="8" s="1"/>
  <c r="C26" i="8"/>
  <c r="H25" i="8"/>
  <c r="G25" i="8"/>
  <c r="F25" i="8"/>
  <c r="D25" i="8"/>
  <c r="E25" i="8" s="1"/>
  <c r="C25" i="8"/>
  <c r="H24" i="8"/>
  <c r="G24" i="8"/>
  <c r="F24" i="8"/>
  <c r="D24" i="8"/>
  <c r="E24" i="8" s="1"/>
  <c r="C24" i="8"/>
  <c r="H23" i="8"/>
  <c r="G23" i="8"/>
  <c r="F23" i="8"/>
  <c r="D23" i="8"/>
  <c r="E23" i="8" s="1"/>
  <c r="C23" i="8"/>
  <c r="H22" i="8"/>
  <c r="G22" i="8"/>
  <c r="F22" i="8"/>
  <c r="D22" i="8"/>
  <c r="E22" i="8" s="1"/>
  <c r="C22" i="8"/>
  <c r="H21" i="8"/>
  <c r="G21" i="8"/>
  <c r="F21" i="8"/>
  <c r="D21" i="8"/>
  <c r="E21" i="8" s="1"/>
  <c r="C21" i="8"/>
  <c r="H20" i="8"/>
  <c r="G20" i="8"/>
  <c r="F20" i="8"/>
  <c r="D20" i="8"/>
  <c r="E20" i="8" s="1"/>
  <c r="C20" i="8"/>
  <c r="H19" i="8"/>
  <c r="G19" i="8"/>
  <c r="F19" i="8"/>
  <c r="D19" i="8"/>
  <c r="E19" i="8" s="1"/>
  <c r="C19" i="8"/>
  <c r="H18" i="8"/>
  <c r="G18" i="8"/>
  <c r="F18" i="8"/>
  <c r="D18" i="8"/>
  <c r="E18" i="8" s="1"/>
  <c r="C18" i="8"/>
  <c r="H16" i="8"/>
  <c r="G16" i="8"/>
  <c r="F16" i="8"/>
  <c r="D16" i="8"/>
  <c r="E16" i="8" s="1"/>
  <c r="C16" i="8"/>
  <c r="H14" i="8"/>
  <c r="G14" i="8"/>
  <c r="F14" i="8"/>
  <c r="D14" i="8"/>
  <c r="E14" i="8" s="1"/>
  <c r="C14" i="8"/>
  <c r="H13" i="8"/>
  <c r="G13" i="8"/>
  <c r="F13" i="8"/>
  <c r="D13" i="8"/>
  <c r="E13" i="8" s="1"/>
  <c r="C13" i="8"/>
  <c r="H12" i="8"/>
  <c r="G12" i="8"/>
  <c r="F12" i="8"/>
  <c r="D12" i="8"/>
  <c r="E12" i="8" s="1"/>
  <c r="C12" i="8"/>
  <c r="H11" i="8"/>
  <c r="G11" i="8"/>
  <c r="F11" i="8"/>
  <c r="D11" i="8"/>
  <c r="E11" i="8" s="1"/>
  <c r="C11" i="8"/>
  <c r="H10" i="8"/>
  <c r="G10" i="8"/>
  <c r="F10" i="8"/>
  <c r="D10" i="8"/>
  <c r="E10" i="8" s="1"/>
  <c r="C10" i="8"/>
  <c r="H9" i="8"/>
  <c r="G9" i="8"/>
  <c r="F9" i="8"/>
  <c r="D9" i="8"/>
  <c r="E9" i="8" s="1"/>
  <c r="C9" i="8"/>
  <c r="H8" i="8"/>
  <c r="G8" i="8"/>
  <c r="F8" i="8"/>
  <c r="D8" i="8"/>
  <c r="E8" i="8" s="1"/>
  <c r="C8" i="8"/>
  <c r="H7" i="8"/>
  <c r="G7" i="8"/>
  <c r="F7" i="8"/>
  <c r="D7" i="8"/>
  <c r="E7" i="8" s="1"/>
  <c r="C7" i="8"/>
  <c r="H6" i="8"/>
  <c r="G6" i="8"/>
  <c r="F6" i="8"/>
  <c r="D6" i="8"/>
  <c r="E6" i="8" s="1"/>
  <c r="C6" i="8"/>
  <c r="H5" i="8"/>
  <c r="G5" i="8"/>
  <c r="F5" i="8"/>
  <c r="D5" i="8"/>
  <c r="E5" i="8" s="1"/>
  <c r="C5" i="8"/>
  <c r="H4" i="8"/>
  <c r="G4" i="8"/>
  <c r="F4" i="8"/>
  <c r="D4" i="8"/>
  <c r="E4" i="8" s="1"/>
  <c r="C4" i="8"/>
  <c r="H3" i="8"/>
  <c r="G3" i="8"/>
  <c r="F3" i="8"/>
  <c r="D3" i="8"/>
  <c r="E3" i="8" s="1"/>
  <c r="C3" i="8"/>
  <c r="H2" i="8"/>
  <c r="G2" i="8"/>
  <c r="F2" i="8"/>
  <c r="D2" i="8"/>
  <c r="E2" i="8" s="1"/>
  <c r="C2" i="8"/>
  <c r="G94" i="44" l="1"/>
  <c r="F94" i="44"/>
  <c r="E94" i="44"/>
  <c r="D94" i="44"/>
  <c r="C94" i="44"/>
  <c r="B94" i="44"/>
  <c r="A94" i="44"/>
  <c r="G93" i="44"/>
  <c r="F93" i="44"/>
  <c r="E93" i="44"/>
  <c r="D93" i="44"/>
  <c r="C93" i="44"/>
  <c r="B93" i="44"/>
  <c r="A93" i="44"/>
  <c r="G90" i="44"/>
  <c r="F90" i="44"/>
  <c r="E90" i="44"/>
  <c r="D90" i="44"/>
  <c r="C90" i="44"/>
  <c r="B90" i="44"/>
  <c r="A90" i="44"/>
  <c r="G87" i="44"/>
  <c r="F87" i="44"/>
  <c r="E87" i="44"/>
  <c r="D87" i="44"/>
  <c r="C87" i="44"/>
  <c r="B87" i="44"/>
  <c r="A87" i="44"/>
  <c r="G86" i="44"/>
  <c r="F86" i="44"/>
  <c r="E86" i="44"/>
  <c r="D86" i="44"/>
  <c r="C86" i="44"/>
  <c r="B86" i="44"/>
  <c r="A86" i="44"/>
  <c r="G85" i="44"/>
  <c r="F85" i="44"/>
  <c r="E85" i="44"/>
  <c r="D85" i="44"/>
  <c r="C85" i="44"/>
  <c r="B85" i="44"/>
  <c r="A85" i="44"/>
  <c r="G84" i="44"/>
  <c r="F84" i="44"/>
  <c r="E84" i="44"/>
  <c r="D84" i="44"/>
  <c r="C84" i="44"/>
  <c r="B84" i="44"/>
  <c r="A84" i="44"/>
  <c r="G83" i="44"/>
  <c r="F83" i="44"/>
  <c r="E83" i="44"/>
  <c r="D83" i="44"/>
  <c r="C83" i="44"/>
  <c r="B83" i="44"/>
  <c r="A83" i="44"/>
  <c r="G82" i="44"/>
  <c r="F82" i="44"/>
  <c r="E82" i="44"/>
  <c r="D82" i="44"/>
  <c r="C82" i="44"/>
  <c r="B82" i="44"/>
  <c r="A82" i="44"/>
  <c r="G81" i="44"/>
  <c r="F81" i="44"/>
  <c r="E81" i="44"/>
  <c r="D81" i="44"/>
  <c r="C81" i="44"/>
  <c r="B81" i="44"/>
  <c r="A81" i="44"/>
  <c r="G78" i="44"/>
  <c r="F78" i="44"/>
  <c r="E78" i="44"/>
  <c r="D78" i="44"/>
  <c r="C78" i="44"/>
  <c r="B78" i="44"/>
  <c r="A78" i="44"/>
  <c r="G77" i="44"/>
  <c r="F77" i="44"/>
  <c r="E77" i="44"/>
  <c r="D77" i="44"/>
  <c r="C77" i="44"/>
  <c r="B77" i="44"/>
  <c r="A77" i="44"/>
  <c r="G76" i="44"/>
  <c r="F76" i="44"/>
  <c r="E76" i="44"/>
  <c r="D76" i="44"/>
  <c r="C76" i="44"/>
  <c r="B76" i="44"/>
  <c r="A76" i="44"/>
  <c r="G75" i="44"/>
  <c r="F75" i="44"/>
  <c r="E75" i="44"/>
  <c r="D75" i="44"/>
  <c r="C75" i="44"/>
  <c r="B75" i="44"/>
  <c r="A75" i="44"/>
  <c r="G72" i="44"/>
  <c r="F72" i="44"/>
  <c r="E72" i="44"/>
  <c r="D72" i="44"/>
  <c r="C72" i="44"/>
  <c r="B72" i="44"/>
  <c r="A72" i="44"/>
  <c r="G71" i="44"/>
  <c r="F71" i="44"/>
  <c r="E71" i="44"/>
  <c r="D71" i="44"/>
  <c r="C71" i="44"/>
  <c r="B71" i="44"/>
  <c r="A71" i="44"/>
  <c r="G70" i="44"/>
  <c r="F70" i="44"/>
  <c r="E70" i="44"/>
  <c r="D70" i="44"/>
  <c r="C70" i="44"/>
  <c r="B70" i="44"/>
  <c r="A70" i="44"/>
  <c r="G67" i="44"/>
  <c r="F67" i="44"/>
  <c r="E67" i="44"/>
  <c r="D67" i="44"/>
  <c r="C67" i="44"/>
  <c r="B67" i="44"/>
  <c r="A67" i="44"/>
  <c r="G66" i="44"/>
  <c r="F66" i="44"/>
  <c r="E66" i="44"/>
  <c r="D66" i="44"/>
  <c r="C66" i="44"/>
  <c r="B66" i="44"/>
  <c r="A66" i="44"/>
  <c r="G65" i="44"/>
  <c r="F65" i="44"/>
  <c r="E65" i="44"/>
  <c r="D65" i="44"/>
  <c r="C65" i="44"/>
  <c r="B65" i="44"/>
  <c r="A65" i="44"/>
  <c r="G64" i="44"/>
  <c r="F64" i="44"/>
  <c r="E64" i="44"/>
  <c r="D64" i="44"/>
  <c r="C64" i="44"/>
  <c r="B64" i="44"/>
  <c r="A64" i="44"/>
  <c r="G63" i="44"/>
  <c r="F63" i="44"/>
  <c r="E63" i="44"/>
  <c r="D63" i="44"/>
  <c r="C63" i="44"/>
  <c r="B63" i="44"/>
  <c r="A63" i="44"/>
  <c r="G60" i="44"/>
  <c r="F60" i="44"/>
  <c r="E60" i="44"/>
  <c r="D60" i="44"/>
  <c r="C60" i="44"/>
  <c r="B60" i="44"/>
  <c r="A60" i="44"/>
  <c r="G59" i="44"/>
  <c r="F59" i="44"/>
  <c r="E59" i="44"/>
  <c r="D59" i="44"/>
  <c r="C59" i="44"/>
  <c r="B59" i="44"/>
  <c r="A59" i="44"/>
  <c r="G58" i="44"/>
  <c r="F58" i="44"/>
  <c r="E58" i="44"/>
  <c r="D58" i="44"/>
  <c r="C58" i="44"/>
  <c r="B58" i="44"/>
  <c r="A58" i="44"/>
  <c r="G57" i="44"/>
  <c r="F57" i="44"/>
  <c r="E57" i="44"/>
  <c r="D57" i="44"/>
  <c r="C57" i="44"/>
  <c r="B57" i="44"/>
  <c r="A57" i="44"/>
  <c r="G56" i="44"/>
  <c r="F56" i="44"/>
  <c r="E56" i="44"/>
  <c r="D56" i="44"/>
  <c r="C56" i="44"/>
  <c r="B56" i="44"/>
  <c r="A56" i="44"/>
  <c r="G55" i="44"/>
  <c r="F55" i="44"/>
  <c r="E55" i="44"/>
  <c r="D55" i="44"/>
  <c r="C55" i="44"/>
  <c r="B55" i="44"/>
  <c r="A55" i="44"/>
  <c r="G54" i="44"/>
  <c r="F54" i="44"/>
  <c r="E54" i="44"/>
  <c r="D54" i="44"/>
  <c r="C54" i="44"/>
  <c r="B54" i="44"/>
  <c r="A54" i="44"/>
  <c r="G53" i="44"/>
  <c r="F53" i="44"/>
  <c r="E53" i="44"/>
  <c r="D53" i="44"/>
  <c r="C53" i="44"/>
  <c r="B53" i="44"/>
  <c r="A53" i="44"/>
  <c r="G52" i="44"/>
  <c r="F52" i="44"/>
  <c r="E52" i="44"/>
  <c r="D52" i="44"/>
  <c r="C52" i="44"/>
  <c r="B52" i="44"/>
  <c r="A52" i="44"/>
  <c r="G51" i="44"/>
  <c r="F51" i="44"/>
  <c r="E51" i="44"/>
  <c r="D51" i="44"/>
  <c r="C51" i="44"/>
  <c r="B51" i="44"/>
  <c r="A51" i="44"/>
  <c r="G50" i="44"/>
  <c r="F50" i="44"/>
  <c r="E50" i="44"/>
  <c r="D50" i="44"/>
  <c r="C50" i="44"/>
  <c r="B50" i="44"/>
  <c r="A50" i="44"/>
  <c r="G49" i="44"/>
  <c r="F49" i="44"/>
  <c r="E49" i="44"/>
  <c r="D49" i="44"/>
  <c r="C49" i="44"/>
  <c r="B49" i="44"/>
  <c r="A49" i="44"/>
  <c r="G48" i="44"/>
  <c r="F48" i="44"/>
  <c r="E48" i="44"/>
  <c r="D48" i="44"/>
  <c r="C48" i="44"/>
  <c r="B48" i="44"/>
  <c r="A48" i="44"/>
  <c r="G47" i="44"/>
  <c r="F47" i="44"/>
  <c r="E47" i="44"/>
  <c r="D47" i="44"/>
  <c r="C47" i="44"/>
  <c r="B47" i="44"/>
  <c r="A47" i="44"/>
  <c r="G44" i="44"/>
  <c r="F44" i="44"/>
  <c r="E44" i="44"/>
  <c r="D44" i="44"/>
  <c r="C44" i="44"/>
  <c r="B44" i="44"/>
  <c r="A44" i="44"/>
  <c r="G43" i="44"/>
  <c r="F43" i="44"/>
  <c r="E43" i="44"/>
  <c r="D43" i="44"/>
  <c r="C43" i="44"/>
  <c r="B43" i="44"/>
  <c r="A43" i="44"/>
  <c r="G42" i="44"/>
  <c r="F42" i="44"/>
  <c r="E42" i="44"/>
  <c r="D42" i="44"/>
  <c r="C42" i="44"/>
  <c r="B42" i="44"/>
  <c r="A42" i="44"/>
  <c r="G41" i="44"/>
  <c r="F41" i="44"/>
  <c r="E41" i="44"/>
  <c r="D41" i="44"/>
  <c r="C41" i="44"/>
  <c r="B41" i="44"/>
  <c r="A41" i="44"/>
  <c r="G40" i="44"/>
  <c r="F40" i="44"/>
  <c r="E40" i="44"/>
  <c r="D40" i="44"/>
  <c r="C40" i="44"/>
  <c r="B40" i="44"/>
  <c r="A40" i="44"/>
  <c r="G39" i="44"/>
  <c r="F39" i="44"/>
  <c r="E39" i="44"/>
  <c r="D39" i="44"/>
  <c r="C39" i="44"/>
  <c r="B39" i="44"/>
  <c r="A39" i="44"/>
  <c r="G38" i="44"/>
  <c r="F38" i="44"/>
  <c r="E38" i="44"/>
  <c r="D38" i="44"/>
  <c r="C38" i="44"/>
  <c r="B38" i="44"/>
  <c r="A38" i="44"/>
  <c r="G37" i="44"/>
  <c r="F37" i="44"/>
  <c r="E37" i="44"/>
  <c r="D37" i="44"/>
  <c r="C37" i="44"/>
  <c r="B37" i="44"/>
  <c r="A37" i="44"/>
  <c r="G36" i="44"/>
  <c r="F36" i="44"/>
  <c r="E36" i="44"/>
  <c r="D36" i="44"/>
  <c r="C36" i="44"/>
  <c r="B36" i="44"/>
  <c r="A36" i="44"/>
  <c r="G35" i="44"/>
  <c r="F35" i="44"/>
  <c r="E35" i="44"/>
  <c r="D35" i="44"/>
  <c r="C35" i="44"/>
  <c r="B35" i="44"/>
  <c r="A35" i="44"/>
  <c r="G34" i="44"/>
  <c r="F34" i="44"/>
  <c r="E34" i="44"/>
  <c r="D34" i="44"/>
  <c r="C34" i="44"/>
  <c r="B34" i="44"/>
  <c r="A34" i="44"/>
  <c r="G31" i="44"/>
  <c r="F31" i="44"/>
  <c r="E31" i="44"/>
  <c r="D31" i="44"/>
  <c r="C31" i="44"/>
  <c r="B31" i="44"/>
  <c r="A31" i="44"/>
  <c r="G30" i="44"/>
  <c r="F30" i="44"/>
  <c r="E30" i="44"/>
  <c r="D30" i="44"/>
  <c r="C30" i="44"/>
  <c r="B30" i="44"/>
  <c r="A30" i="44"/>
  <c r="G29" i="44"/>
  <c r="F29" i="44"/>
  <c r="E29" i="44"/>
  <c r="D29" i="44"/>
  <c r="C29" i="44"/>
  <c r="B29" i="44"/>
  <c r="A29" i="44"/>
  <c r="G28" i="44"/>
  <c r="F28" i="44"/>
  <c r="E28" i="44"/>
  <c r="D28" i="44"/>
  <c r="C28" i="44"/>
  <c r="B28" i="44"/>
  <c r="A28" i="44"/>
  <c r="G27" i="44"/>
  <c r="F27" i="44"/>
  <c r="E27" i="44"/>
  <c r="D27" i="44"/>
  <c r="C27" i="44"/>
  <c r="B27" i="44"/>
  <c r="A27" i="44"/>
  <c r="G26" i="44"/>
  <c r="F26" i="44"/>
  <c r="E26" i="44"/>
  <c r="D26" i="44"/>
  <c r="C26" i="44"/>
  <c r="B26" i="44"/>
  <c r="A26" i="44"/>
  <c r="G25" i="44"/>
  <c r="F25" i="44"/>
  <c r="E25" i="44"/>
  <c r="D25" i="44"/>
  <c r="C25" i="44"/>
  <c r="B25" i="44"/>
  <c r="A25" i="44"/>
  <c r="G22" i="44"/>
  <c r="F22" i="44"/>
  <c r="E22" i="44"/>
  <c r="D22" i="44"/>
  <c r="C22" i="44"/>
  <c r="B22" i="44"/>
  <c r="A22" i="44"/>
  <c r="G21" i="44"/>
  <c r="F21" i="44"/>
  <c r="E21" i="44"/>
  <c r="D21" i="44"/>
  <c r="C21" i="44"/>
  <c r="B21" i="44"/>
  <c r="A21" i="44"/>
  <c r="G20" i="44"/>
  <c r="F20" i="44"/>
  <c r="E20" i="44"/>
  <c r="D20" i="44"/>
  <c r="C20" i="44"/>
  <c r="B20" i="44"/>
  <c r="A20" i="44"/>
  <c r="G19" i="44"/>
  <c r="F19" i="44"/>
  <c r="E19" i="44"/>
  <c r="D19" i="44"/>
  <c r="C19" i="44"/>
  <c r="B19" i="44"/>
  <c r="A19" i="44"/>
  <c r="G18" i="44"/>
  <c r="F18" i="44"/>
  <c r="E18" i="44"/>
  <c r="D18" i="44"/>
  <c r="C18" i="44"/>
  <c r="B18" i="44"/>
  <c r="A18" i="44"/>
  <c r="G17" i="44"/>
  <c r="F17" i="44"/>
  <c r="E17" i="44"/>
  <c r="D17" i="44"/>
  <c r="C17" i="44"/>
  <c r="B17" i="44"/>
  <c r="A17" i="44"/>
  <c r="G16" i="44"/>
  <c r="F16" i="44"/>
  <c r="E16" i="44"/>
  <c r="D16" i="44"/>
  <c r="C16" i="44"/>
  <c r="B16" i="44"/>
  <c r="A16" i="44"/>
  <c r="G13" i="44"/>
  <c r="F13" i="44"/>
  <c r="E13" i="44"/>
  <c r="D13" i="44"/>
  <c r="C13" i="44"/>
  <c r="B13" i="44"/>
  <c r="A13" i="44"/>
  <c r="G12" i="44"/>
  <c r="F12" i="44"/>
  <c r="E12" i="44"/>
  <c r="D12" i="44"/>
  <c r="C12" i="44"/>
  <c r="B12" i="44"/>
  <c r="A12" i="44"/>
  <c r="G9" i="44"/>
  <c r="F9" i="44"/>
  <c r="E9" i="44"/>
  <c r="D9" i="44"/>
  <c r="C9" i="44"/>
  <c r="B9" i="44"/>
  <c r="A9" i="44"/>
  <c r="G8" i="44"/>
  <c r="F8" i="44"/>
  <c r="E8" i="44"/>
  <c r="D8" i="44"/>
  <c r="C8" i="44"/>
  <c r="B8" i="44"/>
  <c r="A8" i="44"/>
  <c r="G7" i="44"/>
  <c r="F7" i="44"/>
  <c r="E7" i="44"/>
  <c r="D7" i="44"/>
  <c r="C7" i="44"/>
  <c r="B7" i="44"/>
  <c r="A7" i="44"/>
  <c r="G5" i="44"/>
  <c r="F5" i="44"/>
  <c r="E5" i="44"/>
  <c r="D5" i="44"/>
  <c r="C5" i="44"/>
  <c r="B5" i="44"/>
  <c r="A5" i="44"/>
  <c r="F57" i="7"/>
  <c r="D1249" i="4"/>
  <c r="C1249" i="4"/>
  <c r="F45" i="7"/>
  <c r="F20" i="7"/>
  <c r="F19" i="7"/>
  <c r="F13" i="7"/>
  <c r="F56" i="7"/>
  <c r="F67" i="7"/>
  <c r="F6" i="7"/>
  <c r="F44" i="7"/>
  <c r="F50" i="7"/>
  <c r="F43" i="7"/>
  <c r="F64" i="7"/>
  <c r="F42" i="7"/>
  <c r="F49" i="7"/>
  <c r="F48" i="7"/>
  <c r="F31" i="7"/>
  <c r="F18" i="7"/>
  <c r="F17" i="7"/>
  <c r="F30" i="7"/>
  <c r="F16" i="7"/>
  <c r="F12" i="7"/>
  <c r="F29" i="7"/>
  <c r="F47" i="7"/>
  <c r="F28" i="7"/>
  <c r="F15" i="7"/>
  <c r="F27" i="7"/>
  <c r="F41" i="7"/>
  <c r="F46" i="7"/>
  <c r="F55" i="7"/>
  <c r="F63" i="7"/>
  <c r="F40" i="7"/>
  <c r="F39" i="7"/>
  <c r="F38" i="7"/>
  <c r="F4" i="7"/>
  <c r="F26" i="7"/>
  <c r="D328" i="4"/>
  <c r="C328" i="4"/>
  <c r="F66" i="7"/>
  <c r="F25" i="7"/>
  <c r="F53" i="7"/>
  <c r="F37" i="7"/>
  <c r="F11" i="7"/>
  <c r="F62" i="7"/>
  <c r="D1544" i="4"/>
  <c r="C1544" i="4"/>
  <c r="F36" i="7"/>
  <c r="F10" i="7"/>
  <c r="F52" i="7"/>
  <c r="F3" i="7"/>
  <c r="F5" i="7"/>
  <c r="F24" i="7"/>
  <c r="F35" i="7"/>
  <c r="F23" i="7"/>
  <c r="F9" i="7"/>
  <c r="F51" i="7"/>
  <c r="F8" i="7"/>
  <c r="F61" i="7"/>
  <c r="F22" i="7"/>
  <c r="F54" i="7"/>
  <c r="F34" i="7"/>
  <c r="F7" i="7"/>
  <c r="F14" i="7"/>
  <c r="F60" i="7"/>
  <c r="F59" i="7"/>
  <c r="F58" i="7"/>
  <c r="D1770" i="4"/>
  <c r="C1770" i="4"/>
  <c r="F65" i="7"/>
  <c r="D1504" i="4"/>
  <c r="C1504" i="4"/>
  <c r="F33" i="7"/>
  <c r="F32" i="7"/>
  <c r="F2" i="7"/>
  <c r="F21" i="7"/>
  <c r="D298" i="4"/>
  <c r="C298" i="4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B37 di Configurazione scrivere  0  (zero)
- Quando si scaricano i dati dai controlli, sulla
  cella B37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v:
</t>
        </r>
        <r>
          <rPr>
            <sz val="9"/>
            <color indexed="81"/>
            <rFont val="Tahoma"/>
            <family val="2"/>
          </rPr>
          <t xml:space="preserve">
Colonna su cui indicare
eventuale distanza di
provenienza delle
Società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<sst xmlns="http://schemas.openxmlformats.org/spreadsheetml/2006/main" count="2818" uniqueCount="2158">
  <si>
    <t>Tempo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</si>
  <si>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</si>
  <si>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</si>
  <si>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</si>
  <si>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</si>
  <si>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</si>
  <si>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</si>
  <si>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</si>
  <si>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</si>
  <si>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</si>
  <si>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</si>
  <si>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</si>
  <si>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</si>
  <si>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</si>
  <si>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</si>
  <si>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</si>
  <si>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</si>
  <si>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</si>
  <si>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</si>
  <si>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</si>
  <si>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</si>
  <si>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</si>
  <si>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</si>
  <si>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</si>
  <si>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</si>
  <si>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</si>
  <si>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</si>
  <si>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</si>
  <si>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</si>
  <si>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</si>
  <si>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</si>
  <si>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</si>
  <si>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</si>
  <si>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</si>
  <si>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</si>
  <si>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</si>
  <si>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partecipazione</t>
  </si>
  <si>
    <t>Comitato</t>
  </si>
  <si>
    <t>CodiceDisciplina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</si>
  <si>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</si>
  <si>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</si>
  <si>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</si>
  <si>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</si>
  <si>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</si>
  <si>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</si>
  <si>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</si>
  <si>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</si>
  <si>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</si>
  <si>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</si>
  <si>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</si>
  <si>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</si>
  <si>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</si>
  <si>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</si>
  <si>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</si>
  <si>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</si>
  <si>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</si>
  <si>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</si>
  <si>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</si>
  <si>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</si>
  <si>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</si>
  <si>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</si>
  <si>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</si>
  <si>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</si>
  <si>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</si>
  <si>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</si>
  <si>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</si>
  <si>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</si>
  <si>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</si>
  <si>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</si>
  <si>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</si>
  <si>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</si>
  <si>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</si>
  <si>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</si>
  <si>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</si>
  <si>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</si>
  <si>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</si>
  <si>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</si>
  <si>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</si>
  <si>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</si>
  <si>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</si>
  <si>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</si>
  <si>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</si>
  <si>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</si>
  <si>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</si>
  <si>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</si>
  <si>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</si>
  <si>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</si>
  <si>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</si>
  <si>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</si>
  <si>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</si>
  <si>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</si>
  <si>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</si>
  <si>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</si>
  <si>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</si>
  <si>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</si>
  <si>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</si>
  <si>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</si>
  <si>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</si>
  <si>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</si>
  <si>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</si>
  <si>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</si>
  <si>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</si>
  <si>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</si>
  <si>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</si>
  <si>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</si>
  <si>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</si>
  <si>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</si>
  <si>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</si>
  <si>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</si>
  <si>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</si>
  <si>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</si>
  <si>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</si>
  <si>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</si>
  <si>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</si>
  <si>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</si>
  <si>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</si>
  <si>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</si>
  <si>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</si>
  <si>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</si>
  <si>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</si>
  <si>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</si>
  <si>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</si>
  <si>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</si>
  <si>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</si>
  <si>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</si>
  <si>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</si>
  <si>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</si>
  <si>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</si>
  <si>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</si>
  <si>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</si>
  <si>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</si>
  <si>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</si>
  <si>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</si>
  <si>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</si>
  <si>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</si>
  <si>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</si>
  <si>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</si>
  <si>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</si>
  <si>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</si>
  <si>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</si>
  <si>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</si>
  <si>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</si>
  <si>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</si>
  <si>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</si>
  <si>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</si>
  <si>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</si>
  <si>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</si>
  <si>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</si>
  <si>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</si>
  <si>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</si>
  <si>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</si>
  <si>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</si>
  <si>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</si>
  <si>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</si>
  <si>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</si>
  <si>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</si>
  <si>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</si>
  <si>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</si>
  <si>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</si>
  <si>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</si>
  <si>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</si>
  <si>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</si>
  <si>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</si>
  <si>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</si>
  <si>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</si>
  <si>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CFO CYCLING PROJECT (FCI)</t>
  </si>
  <si>
    <t>A.S.D. CIBI E BICI CIBI&amp;BICI A.P.S.</t>
  </si>
  <si>
    <t>A.S.D. CICL. ARIANESE</t>
  </si>
  <si>
    <t>A.S.D. CICLI BRANDI ELBA BIKE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</si>
  <si>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</si>
  <si>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</si>
  <si>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</si>
  <si>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</si>
  <si>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</si>
  <si>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</si>
  <si>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</si>
  <si>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</si>
  <si>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</si>
  <si>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</si>
  <si>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</si>
  <si>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</si>
  <si>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</si>
  <si>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</si>
  <si>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</si>
  <si>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</si>
  <si>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</si>
  <si>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</si>
  <si>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</si>
  <si>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</si>
  <si>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</si>
  <si>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</si>
  <si>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</si>
  <si>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</si>
  <si>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</si>
  <si>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</si>
  <si>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</si>
  <si>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</si>
  <si>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</si>
  <si>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</si>
  <si>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</si>
  <si>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</si>
  <si>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</si>
  <si>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</si>
  <si>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</si>
  <si>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</si>
  <si>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</si>
  <si>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</si>
  <si>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</si>
  <si>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</si>
  <si>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</si>
  <si>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</si>
  <si>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</si>
  <si>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</si>
  <si>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</si>
  <si>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</si>
  <si>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</si>
  <si>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</si>
  <si>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</si>
  <si>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</si>
  <si>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</si>
  <si>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</si>
  <si>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</si>
  <si>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</si>
  <si>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</si>
  <si>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</si>
  <si>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</si>
  <si>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</si>
  <si>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</si>
  <si>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</si>
  <si>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</si>
  <si>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</si>
  <si>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</si>
  <si>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</si>
  <si>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</si>
  <si>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</si>
  <si>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</si>
  <si>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</si>
  <si>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</si>
  <si>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</si>
  <si>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</si>
  <si>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</si>
  <si>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</si>
  <si>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</si>
  <si>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</si>
  <si>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</si>
  <si>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</si>
  <si>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</si>
  <si>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</si>
  <si>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</si>
  <si>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</si>
  <si>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</si>
  <si>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</si>
  <si>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</si>
  <si>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</si>
  <si>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</si>
  <si>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</si>
  <si>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</si>
  <si>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</si>
  <si>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</si>
  <si>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</si>
  <si>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</si>
  <si>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</si>
  <si>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</si>
  <si>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</si>
  <si>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</si>
  <si>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</si>
  <si>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</si>
  <si>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</si>
  <si>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</si>
  <si>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</si>
  <si>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</si>
  <si>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</si>
  <si>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</si>
  <si>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</si>
  <si>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</si>
  <si>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</si>
  <si>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</si>
  <si>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</si>
  <si>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</si>
  <si>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</si>
  <si>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</si>
  <si>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</si>
  <si>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</si>
  <si>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</si>
  <si>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</si>
  <si>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</si>
  <si>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</si>
  <si>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</si>
  <si>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</si>
  <si>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</si>
  <si>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</si>
  <si>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</si>
  <si>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</si>
  <si>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</si>
  <si>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</si>
  <si>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</si>
  <si>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</si>
  <si>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</si>
  <si>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</si>
  <si>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</si>
  <si>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</si>
  <si>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</si>
  <si>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</si>
  <si>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</si>
  <si>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</si>
  <si>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</si>
  <si>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</si>
  <si>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</si>
  <si>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</si>
  <si>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</si>
  <si>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</si>
  <si>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</si>
  <si>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</si>
  <si>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</si>
  <si>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</si>
  <si>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</si>
  <si>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</si>
  <si>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</si>
  <si>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</si>
  <si>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</si>
  <si>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</si>
  <si>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</si>
  <si>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</si>
  <si>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</si>
  <si>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</si>
  <si>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</si>
  <si>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</si>
  <si>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</si>
  <si>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</si>
  <si>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</si>
  <si>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</si>
  <si>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</si>
  <si>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</si>
  <si>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</si>
  <si>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</si>
  <si>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</si>
  <si>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</si>
  <si>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</si>
  <si>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</si>
  <si>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</si>
  <si>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</si>
  <si>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</si>
  <si>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</si>
  <si>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</si>
  <si>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</si>
  <si>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</si>
  <si>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</si>
  <si>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</si>
  <si>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</si>
  <si>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</si>
  <si>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</si>
  <si>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</si>
  <si>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</si>
  <si>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</si>
  <si>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</si>
  <si>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</si>
  <si>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</si>
  <si>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</si>
  <si>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</si>
  <si>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</si>
  <si>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</si>
  <si>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</si>
  <si>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</si>
  <si>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</si>
  <si>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</si>
  <si>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</si>
  <si>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</si>
  <si>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</si>
  <si>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</si>
  <si>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</si>
  <si>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</si>
  <si>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</si>
  <si>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</si>
  <si>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</si>
  <si>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</si>
  <si>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</si>
  <si>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</si>
  <si>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</si>
  <si>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</si>
  <si>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</si>
  <si>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</si>
  <si>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</si>
  <si>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</si>
  <si>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</si>
  <si>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</si>
  <si>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</si>
  <si>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</si>
  <si>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</si>
  <si>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</si>
  <si>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</si>
  <si>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</si>
  <si>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</si>
  <si>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</si>
  <si>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</si>
  <si>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</si>
  <si>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</si>
  <si>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</si>
  <si>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</si>
  <si>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</si>
  <si>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</si>
  <si>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</si>
  <si>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</si>
  <si>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</si>
  <si>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</si>
  <si>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</si>
  <si>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</si>
  <si>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</si>
  <si>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</si>
  <si>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</si>
  <si>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</si>
  <si>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</si>
  <si>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</si>
  <si>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</si>
  <si>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</si>
  <si>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</si>
  <si>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</si>
  <si>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</si>
  <si>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</si>
  <si>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</si>
  <si>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</si>
  <si>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</si>
  <si>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</si>
  <si>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</si>
  <si>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</si>
  <si>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</si>
  <si>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</si>
  <si>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</si>
  <si>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</si>
  <si>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</si>
  <si>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</si>
  <si>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</si>
  <si>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</si>
  <si>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</si>
  <si>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</si>
  <si>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</si>
  <si>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</si>
  <si>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</si>
  <si>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</si>
  <si>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</si>
  <si>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</si>
  <si>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</si>
  <si>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</si>
  <si>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</si>
  <si>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</si>
  <si>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</si>
  <si>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</si>
  <si>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</si>
  <si>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</si>
  <si>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</si>
  <si>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BARBERINO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</si>
  <si>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</si>
  <si>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</si>
  <si>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</si>
  <si>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</si>
  <si>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</si>
  <si>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</si>
  <si>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</si>
  <si>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</si>
  <si>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</si>
  <si>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</si>
  <si>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</si>
  <si>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</si>
  <si>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</si>
  <si>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</si>
  <si>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</si>
  <si>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</si>
  <si>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</si>
  <si>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</si>
  <si>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</si>
  <si>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</si>
  <si>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</si>
  <si>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</si>
  <si>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</si>
  <si>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</si>
  <si>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</si>
  <si>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</si>
  <si>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</si>
  <si>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</si>
  <si>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</si>
  <si>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</si>
  <si>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</si>
  <si>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</si>
  <si>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</si>
  <si>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</si>
  <si>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</si>
  <si>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</si>
  <si>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</si>
  <si>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</si>
  <si>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</si>
  <si>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</si>
  <si>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</si>
  <si>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</si>
  <si>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</si>
  <si>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</si>
  <si>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</si>
  <si>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</si>
  <si>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</si>
  <si>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</si>
  <si>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</si>
  <si>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</si>
  <si>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</si>
  <si>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</si>
  <si>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</si>
  <si>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</si>
  <si>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</si>
  <si>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</si>
  <si>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</si>
  <si>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</si>
  <si>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</si>
  <si>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</si>
  <si>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</si>
  <si>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</si>
  <si>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</si>
  <si>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</si>
  <si>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</si>
  <si>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</si>
  <si>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</si>
  <si>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</si>
  <si>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</si>
  <si>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</si>
  <si>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</si>
  <si>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</si>
  <si>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</si>
  <si>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</si>
  <si>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</si>
  <si>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</si>
  <si>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</si>
  <si>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</si>
  <si>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</si>
  <si>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</si>
  <si>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</si>
  <si>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</si>
  <si>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</si>
  <si>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</si>
  <si>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</si>
  <si>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</si>
  <si>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</si>
  <si>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</si>
  <si>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</si>
  <si>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</si>
  <si>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</si>
  <si>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</si>
  <si>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</si>
  <si>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</si>
  <si>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</si>
  <si>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</si>
  <si>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</si>
  <si>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</si>
  <si>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</si>
  <si>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</si>
  <si>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</si>
  <si>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</si>
  <si>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</si>
  <si>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</si>
  <si>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</si>
  <si>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</si>
  <si>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</si>
  <si>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</si>
  <si>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</si>
  <si>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</si>
  <si>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</si>
  <si>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</si>
  <si>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</si>
  <si>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</si>
  <si>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</si>
  <si>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</si>
  <si>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</si>
  <si>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</si>
  <si>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</si>
  <si>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</si>
  <si>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</si>
  <si>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</si>
  <si>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</si>
  <si>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</si>
  <si>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</si>
  <si>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</si>
  <si>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</si>
  <si>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</si>
  <si>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</si>
  <si>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</si>
  <si>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</si>
  <si>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</si>
  <si>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</si>
  <si>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</si>
  <si>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</si>
  <si>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</si>
  <si>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</si>
  <si>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</si>
  <si>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</si>
  <si>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</si>
  <si>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</si>
  <si>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</si>
  <si>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</si>
  <si>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</si>
  <si>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</si>
  <si>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</si>
  <si>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</si>
  <si>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</si>
  <si>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</si>
  <si>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</si>
  <si>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</si>
  <si>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</si>
  <si>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</si>
  <si>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</si>
  <si>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</si>
  <si>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</si>
  <si>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</si>
  <si>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</si>
  <si>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</si>
  <si>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</si>
  <si>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</si>
  <si>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</si>
  <si>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</si>
  <si>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</si>
  <si>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</si>
  <si>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</si>
  <si>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</si>
  <si>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</si>
  <si>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</si>
  <si>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</si>
  <si>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</si>
  <si>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</si>
  <si>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</si>
  <si>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</si>
  <si>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</si>
  <si>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</si>
  <si>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</si>
  <si>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</si>
  <si>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</si>
  <si>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</si>
  <si>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</si>
  <si>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</si>
  <si>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</si>
  <si>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</si>
  <si>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</si>
  <si>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</si>
  <si>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</si>
  <si>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</si>
  <si>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</si>
  <si>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</si>
  <si>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</si>
  <si>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</si>
  <si>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</si>
  <si>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</si>
  <si>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</si>
  <si>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</si>
  <si>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</si>
  <si>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</si>
  <si>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</si>
  <si>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</si>
  <si>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</si>
  <si>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</si>
  <si>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</si>
  <si>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</si>
  <si>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</si>
  <si>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</si>
  <si>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</si>
  <si>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</si>
  <si>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</si>
  <si>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</si>
  <si>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</si>
  <si>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</si>
  <si>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</si>
  <si>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</si>
  <si>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</si>
  <si>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</si>
  <si>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</si>
  <si>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</si>
  <si>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</si>
  <si>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</si>
  <si>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</si>
  <si>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</si>
  <si>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</si>
  <si>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</si>
  <si>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</si>
  <si>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</si>
  <si>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</si>
  <si>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</si>
  <si>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</si>
  <si>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</si>
  <si>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</si>
  <si>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</si>
  <si>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</si>
  <si>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</si>
  <si>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</si>
  <si>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</si>
  <si>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</si>
  <si>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</si>
  <si>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</si>
  <si>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</si>
  <si>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</si>
  <si>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</si>
  <si>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</si>
  <si>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</si>
  <si>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</si>
  <si>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</si>
  <si>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</si>
  <si>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</si>
  <si>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</si>
  <si>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</si>
  <si>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</si>
  <si>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</si>
  <si>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</si>
  <si>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</si>
  <si>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</si>
  <si>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</si>
  <si>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</si>
  <si>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</si>
  <si>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</si>
  <si>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</si>
  <si>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</si>
  <si>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</si>
  <si>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</si>
  <si>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</si>
  <si>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</si>
  <si>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</si>
  <si>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</si>
  <si>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</si>
  <si>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</si>
  <si>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</si>
  <si>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</si>
  <si>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</si>
  <si>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</si>
  <si>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</si>
  <si>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</si>
  <si>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</si>
  <si>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</si>
  <si>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</si>
  <si>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</si>
  <si>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</si>
  <si>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</si>
  <si>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</si>
  <si>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</si>
  <si>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</si>
  <si>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</si>
  <si>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</si>
  <si>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</si>
  <si>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</si>
  <si>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</si>
  <si>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</si>
  <si>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</si>
  <si>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</si>
  <si>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</si>
  <si>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</si>
  <si>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</si>
  <si>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</si>
  <si>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</si>
  <si>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</si>
  <si>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</si>
  <si>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</si>
  <si>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</si>
  <si>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</si>
  <si>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</si>
  <si>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</si>
  <si>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</si>
  <si>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</si>
  <si>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</si>
  <si>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</si>
  <si>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</si>
  <si>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</si>
  <si>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</si>
  <si>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</si>
  <si>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</si>
  <si>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</si>
  <si>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</si>
  <si>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</si>
  <si>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</si>
  <si>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</si>
  <si>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</si>
  <si>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</si>
  <si>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</si>
  <si>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</si>
  <si>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</si>
  <si>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</si>
  <si>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</si>
  <si>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</si>
  <si>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</si>
  <si>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</si>
  <si>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</si>
  <si>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</si>
  <si>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</si>
  <si>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</si>
  <si>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</si>
  <si>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</si>
  <si>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</si>
  <si>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</si>
  <si>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</si>
  <si>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</si>
  <si>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</si>
  <si>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</si>
  <si>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</si>
  <si>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</si>
  <si>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</si>
  <si>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</si>
  <si>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</si>
  <si>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</si>
  <si>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</si>
  <si>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</si>
  <si>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</si>
  <si>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</si>
  <si>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</si>
  <si>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</si>
  <si>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</si>
  <si>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</si>
  <si>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</si>
  <si>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</si>
  <si>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</si>
  <si>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</si>
  <si>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</si>
  <si>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</si>
  <si>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</si>
  <si>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</si>
  <si>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</si>
  <si>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</si>
  <si>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</si>
  <si>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</si>
  <si>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</si>
  <si>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</si>
  <si>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</si>
  <si>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</si>
  <si>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</si>
  <si>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</si>
  <si>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</si>
  <si>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</si>
  <si>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</si>
  <si>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</si>
  <si>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</si>
  <si>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</si>
  <si>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</si>
  <si>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</si>
  <si>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</si>
  <si>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</si>
  <si>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</si>
  <si>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</si>
  <si>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</si>
  <si>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</si>
  <si>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</si>
  <si>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</si>
  <si>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</si>
  <si>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</si>
  <si>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</si>
  <si>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</si>
  <si>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</si>
  <si>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</si>
  <si>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</si>
  <si>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</si>
  <si>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</si>
  <si>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</si>
  <si>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</si>
  <si>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</si>
  <si>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</si>
  <si>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</si>
  <si>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</si>
  <si>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</si>
  <si>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</si>
  <si>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</si>
  <si>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</si>
  <si>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</si>
  <si>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</si>
  <si>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</si>
  <si>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</si>
  <si>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</si>
  <si>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</si>
  <si>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</si>
  <si>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</si>
  <si>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</si>
  <si>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</si>
  <si>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</si>
  <si>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</si>
  <si>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</si>
  <si>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</si>
  <si>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</si>
  <si>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</si>
  <si>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</si>
  <si>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</si>
  <si>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</si>
  <si>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</si>
  <si>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</si>
  <si>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</si>
  <si>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</si>
  <si>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</si>
  <si>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</si>
  <si>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</si>
  <si>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</si>
  <si>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</si>
  <si>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</si>
  <si>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</si>
  <si>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</si>
  <si>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</si>
  <si>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</si>
  <si>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</si>
  <si>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</si>
  <si>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</si>
  <si>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</si>
  <si>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</si>
  <si>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</si>
  <si>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</si>
  <si>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</si>
  <si>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</si>
  <si>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</si>
  <si>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</si>
  <si>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</si>
  <si>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</si>
  <si>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</si>
  <si>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</si>
  <si>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</si>
  <si>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</si>
  <si>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</si>
  <si>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</si>
  <si>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</si>
  <si>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</si>
  <si>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</si>
  <si>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</si>
  <si>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</si>
  <si>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</si>
  <si>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</si>
  <si>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</si>
  <si>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</si>
  <si>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</si>
  <si>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</si>
  <si>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</si>
  <si>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</si>
  <si>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</si>
  <si>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</si>
  <si>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</si>
  <si>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</si>
  <si>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</si>
  <si>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</si>
  <si>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</si>
  <si>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</si>
  <si>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</si>
  <si>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</si>
  <si>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</si>
  <si>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</si>
  <si>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</si>
  <si>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</si>
  <si>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</si>
  <si>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</si>
  <si>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</si>
  <si>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</si>
  <si>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</si>
  <si>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</si>
  <si>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</si>
  <si>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</si>
  <si>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</si>
  <si>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</si>
  <si>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</si>
  <si>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</si>
  <si>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</si>
  <si>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</si>
  <si>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</si>
  <si>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</si>
  <si>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</si>
  <si>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</si>
  <si>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</si>
  <si>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</si>
  <si>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</si>
  <si>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</si>
  <si>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</si>
  <si>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</si>
  <si>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</si>
  <si>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</si>
  <si>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</si>
  <si>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</si>
  <si>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</si>
  <si>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</si>
  <si>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</si>
  <si>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</si>
  <si>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</si>
  <si>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</si>
  <si>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</si>
  <si>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</si>
  <si>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</si>
  <si>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</si>
  <si>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</si>
  <si>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</si>
  <si>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</si>
  <si>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</si>
  <si>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</si>
  <si>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</si>
  <si>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</si>
  <si>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</si>
  <si>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</si>
  <si>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</si>
  <si>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</si>
  <si>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</si>
  <si>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</si>
  <si>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</si>
  <si>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</si>
  <si>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</si>
  <si>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</si>
  <si>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</si>
  <si>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</si>
  <si>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</si>
  <si>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</si>
  <si>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</si>
  <si>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</si>
  <si>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</si>
  <si>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</si>
  <si>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</si>
  <si>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</si>
  <si>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</si>
  <si>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</si>
  <si>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</si>
  <si>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</si>
  <si>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</si>
  <si>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</si>
  <si>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</si>
  <si>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</si>
  <si>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</si>
  <si>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</si>
  <si>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</si>
  <si>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</si>
  <si>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</si>
  <si>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</si>
  <si>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</si>
  <si>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</si>
  <si>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</si>
  <si>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</si>
  <si>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</si>
  <si>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</si>
  <si>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</si>
  <si>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</si>
  <si>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</si>
  <si>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</si>
  <si>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</si>
  <si>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</si>
  <si>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</si>
  <si>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</si>
  <si>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</si>
  <si>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</si>
  <si>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</si>
  <si>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</si>
  <si>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</si>
  <si>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</si>
  <si>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</si>
  <si>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</si>
  <si>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</si>
  <si>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</si>
  <si>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</si>
  <si>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</si>
  <si>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</si>
  <si>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</si>
  <si>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</si>
  <si>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</si>
  <si>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</si>
  <si>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</si>
  <si>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</si>
  <si>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</si>
  <si>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</si>
  <si>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</si>
  <si>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</si>
  <si>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</si>
  <si>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</si>
  <si>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</si>
  <si>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</si>
  <si>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</si>
  <si>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</si>
  <si>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</si>
  <si>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</si>
  <si>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</si>
  <si>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</si>
  <si>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</si>
  <si>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</si>
  <si>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</si>
  <si>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</si>
  <si>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</si>
  <si>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</si>
  <si>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</si>
  <si>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</si>
  <si>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</si>
  <si>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</si>
  <si>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</si>
  <si>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</si>
  <si>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</si>
  <si>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</si>
  <si>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</si>
  <si>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</si>
  <si>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</si>
  <si>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</si>
  <si>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</si>
  <si>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</si>
  <si>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</si>
  <si>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</si>
  <si>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</si>
  <si>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</si>
  <si>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</si>
  <si>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</si>
  <si>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</si>
  <si>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</si>
  <si>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</si>
  <si>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</si>
  <si>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</si>
  <si>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</si>
  <si>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</si>
  <si>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</si>
  <si>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</si>
  <si>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</si>
  <si>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</si>
  <si>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</si>
  <si>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</si>
  <si>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</si>
  <si>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</si>
  <si>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</si>
  <si>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</si>
  <si>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</si>
  <si>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</si>
  <si>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</si>
  <si>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</si>
  <si>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</si>
  <si>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</si>
  <si>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</si>
  <si>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</si>
  <si>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</si>
  <si>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</si>
  <si>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</si>
  <si>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</si>
  <si>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</si>
  <si>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</si>
  <si>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</si>
  <si>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</si>
  <si>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</si>
  <si>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</si>
  <si>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</si>
  <si>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</si>
  <si>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</si>
  <si>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</si>
  <si>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</si>
  <si>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</si>
  <si>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</si>
  <si>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</si>
  <si>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</si>
  <si>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</si>
  <si>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</si>
  <si>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</si>
  <si>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</si>
  <si>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</si>
  <si>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</si>
  <si>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</si>
  <si>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</si>
  <si>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</si>
  <si>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</si>
  <si>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</si>
  <si>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</si>
  <si>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</si>
  <si>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</si>
  <si>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</si>
  <si>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</si>
  <si>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</si>
  <si>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</si>
  <si>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</si>
  <si>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</si>
  <si>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</si>
  <si>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</si>
  <si>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</si>
  <si>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</si>
  <si>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</si>
  <si>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</si>
  <si>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</si>
  <si>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</si>
  <si>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</si>
  <si>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</si>
  <si>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</si>
  <si>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</si>
  <si>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</si>
  <si>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</si>
  <si>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</si>
  <si>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</si>
  <si>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</si>
  <si>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</si>
  <si>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</si>
  <si>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</si>
  <si>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</si>
  <si>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</si>
  <si>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</si>
  <si>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</si>
  <si>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</si>
  <si>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</si>
  <si>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</si>
  <si>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</si>
  <si>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</si>
  <si>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</si>
  <si>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</si>
  <si>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</si>
  <si>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</si>
  <si>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</si>
  <si>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</si>
  <si>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</si>
  <si>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</si>
  <si>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</si>
  <si>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</si>
  <si>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</si>
  <si>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</si>
  <si>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</si>
  <si>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</si>
  <si>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</si>
  <si>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</si>
  <si>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</si>
  <si>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</si>
  <si>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</si>
  <si>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</si>
  <si>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</si>
  <si>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</si>
  <si>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</si>
  <si>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</si>
  <si>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</si>
  <si>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</si>
  <si>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</si>
  <si>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</si>
  <si>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</si>
  <si>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</si>
  <si>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</si>
  <si>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</si>
  <si>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</si>
  <si>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</si>
  <si>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</si>
  <si>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</si>
  <si>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</si>
  <si>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</si>
  <si>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</si>
  <si>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</si>
  <si>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</si>
  <si>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</si>
  <si>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</si>
  <si>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</si>
  <si>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</si>
  <si>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</si>
  <si>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</si>
  <si>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</si>
  <si>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</si>
  <si>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</si>
  <si>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</si>
  <si>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</si>
  <si>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</si>
  <si>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</si>
  <si>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</si>
  <si>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</si>
  <si>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</si>
  <si>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</si>
  <si>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</si>
  <si>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</si>
  <si>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</si>
  <si>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</si>
  <si>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</si>
  <si>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</si>
  <si>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</si>
  <si>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</si>
  <si>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</si>
  <si>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</si>
  <si>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</si>
  <si>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</si>
  <si>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</si>
  <si>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</si>
  <si>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</si>
  <si>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</si>
  <si>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</si>
  <si>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</si>
  <si>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</si>
  <si>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</si>
  <si>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</si>
  <si>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</si>
  <si>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</si>
  <si>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</si>
  <si>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</si>
  <si>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</si>
  <si>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</si>
  <si>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</si>
  <si>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</si>
  <si>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</si>
  <si>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</si>
  <si>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</si>
  <si>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</si>
  <si>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</si>
  <si>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</si>
  <si>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</si>
  <si>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</si>
  <si>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</si>
  <si>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</si>
  <si>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</si>
  <si>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</si>
  <si>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</si>
  <si>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</si>
  <si>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</si>
  <si>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</si>
  <si>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</si>
  <si>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</si>
  <si>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</si>
  <si>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</si>
  <si>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</si>
  <si>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</si>
  <si>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</si>
  <si>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</si>
  <si>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</si>
  <si>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</si>
  <si>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</si>
  <si>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</si>
  <si>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</si>
  <si>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</si>
  <si>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</si>
  <si>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</si>
  <si>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</si>
  <si>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</si>
  <si>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</si>
  <si>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</si>
  <si>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</si>
  <si>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</si>
  <si>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</si>
  <si>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</si>
  <si>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</si>
  <si>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</si>
  <si>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</si>
  <si>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</si>
  <si>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</si>
  <si>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</si>
  <si>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</si>
  <si>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</si>
  <si>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</si>
  <si>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</si>
  <si>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</si>
  <si>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</si>
  <si>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</si>
  <si>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</si>
  <si>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</si>
  <si>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</si>
  <si>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</si>
  <si>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</si>
  <si>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</si>
  <si>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</si>
  <si>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</si>
  <si>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</si>
  <si>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</si>
  <si>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</si>
  <si>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</si>
  <si>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</si>
  <si>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</si>
  <si>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</si>
  <si>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</si>
  <si>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</si>
  <si>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</si>
  <si>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</si>
  <si>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</si>
  <si>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</si>
  <si>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</si>
  <si>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</si>
  <si>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</si>
  <si>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</si>
  <si>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</si>
  <si>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</si>
  <si>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</si>
  <si>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</si>
  <si>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</si>
  <si>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</si>
  <si>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</si>
  <si>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</si>
  <si>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</si>
  <si>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</si>
  <si>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</si>
  <si>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</si>
  <si>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</si>
  <si>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</si>
  <si>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</si>
  <si>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</si>
  <si>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</si>
  <si>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</si>
  <si>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</si>
  <si>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</si>
  <si>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</si>
  <si>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</si>
  <si>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</si>
  <si>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</si>
  <si>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</si>
  <si>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</si>
  <si>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</si>
  <si>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</si>
  <si>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</si>
  <si>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</si>
  <si>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</si>
  <si>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</si>
  <si>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</si>
  <si>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</si>
  <si>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</si>
  <si>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</si>
  <si>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</si>
  <si>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</si>
  <si>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</si>
  <si>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</si>
  <si>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</si>
  <si>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</si>
  <si>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</si>
  <si>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</si>
  <si>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</si>
  <si>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</si>
  <si>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</si>
  <si>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</si>
  <si>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</si>
  <si>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</si>
  <si>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</si>
  <si>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</si>
  <si>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</si>
  <si>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</si>
  <si>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</si>
  <si>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</si>
  <si>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</si>
  <si>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</si>
  <si>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</si>
  <si>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</si>
  <si>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</si>
  <si>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</si>
  <si>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</si>
  <si>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</si>
  <si>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</si>
  <si>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</si>
  <si>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</si>
  <si>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</si>
  <si>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</si>
  <si>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</si>
  <si>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</si>
  <si>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</si>
  <si>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</si>
  <si>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</si>
  <si>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</si>
  <si>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</si>
  <si>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</si>
  <si>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</si>
  <si>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</si>
  <si>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</si>
  <si>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</si>
  <si>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</si>
  <si>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</si>
  <si>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</si>
  <si>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</si>
  <si>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</si>
  <si>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</si>
  <si>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</si>
  <si>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</si>
  <si>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</si>
  <si>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</si>
  <si>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</si>
  <si>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</si>
  <si>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</si>
  <si>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</si>
  <si>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</si>
  <si>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</si>
  <si>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</si>
  <si>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</si>
  <si>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</si>
  <si>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</si>
  <si>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</si>
  <si>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</si>
  <si>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</si>
  <si>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</si>
  <si>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</si>
  <si>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</si>
  <si>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</si>
  <si>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</si>
  <si>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</si>
  <si>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</si>
  <si>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</si>
  <si>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</si>
  <si>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</si>
  <si>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</si>
  <si>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</si>
  <si>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</si>
  <si>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</si>
  <si>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</si>
  <si>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</si>
  <si>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</si>
  <si>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</si>
  <si>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</si>
  <si>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</si>
  <si>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</si>
  <si>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</si>
  <si>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</si>
  <si>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</si>
  <si>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</si>
  <si>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</si>
  <si>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</si>
  <si>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</si>
  <si>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</si>
  <si>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</si>
  <si>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</si>
  <si>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</si>
  <si>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</si>
  <si>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</si>
  <si>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</si>
  <si>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</si>
  <si>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</si>
  <si>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</si>
  <si>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</si>
  <si>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</si>
  <si>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</si>
  <si>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</si>
  <si>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</si>
  <si>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</si>
  <si>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</si>
  <si>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</si>
  <si>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</si>
  <si>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</si>
  <si>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</si>
  <si>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</si>
  <si>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</si>
  <si>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</si>
  <si>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</si>
  <si>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</si>
  <si>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</si>
  <si>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</si>
  <si>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</si>
  <si>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</si>
  <si>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</si>
  <si>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</si>
  <si>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</si>
  <si>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</si>
  <si>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</si>
  <si>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</si>
  <si>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</si>
  <si>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</si>
  <si>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</si>
  <si>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</si>
  <si>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</si>
  <si>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</si>
  <si>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</si>
  <si>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</si>
  <si>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</si>
  <si>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</si>
  <si>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</si>
  <si>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</si>
  <si>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</si>
  <si>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</si>
  <si>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</si>
  <si>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</si>
  <si>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</si>
  <si>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</si>
  <si>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</si>
  <si>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</si>
  <si>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</si>
  <si>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</si>
  <si>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</si>
  <si>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</si>
  <si>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</si>
  <si>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</si>
  <si>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</si>
  <si>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</si>
  <si>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</si>
  <si>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</si>
  <si>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</si>
  <si>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</si>
  <si>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</si>
  <si>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</si>
  <si>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</si>
  <si>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</si>
  <si>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</si>
  <si>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</si>
  <si>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</si>
  <si>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</si>
  <si>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</si>
  <si>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</si>
  <si>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</si>
  <si>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</si>
  <si>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</si>
  <si>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</si>
  <si>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</si>
  <si>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</si>
  <si>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</si>
  <si>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GARFAGNANA MTB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</si>
  <si>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</si>
  <si>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</si>
  <si>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</si>
  <si>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</si>
  <si>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</si>
  <si>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</si>
  <si>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</si>
  <si>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</si>
  <si>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</si>
  <si>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</si>
  <si>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</si>
  <si>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</si>
  <si>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</si>
  <si>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</si>
  <si>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</si>
  <si>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</si>
  <si>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</si>
  <si>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</si>
  <si>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</si>
  <si>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</si>
  <si>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</si>
  <si>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</si>
  <si>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</si>
  <si>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</si>
  <si>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</si>
  <si>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</si>
  <si>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</si>
  <si>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</si>
  <si>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</si>
  <si>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</si>
  <si>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</si>
  <si>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</si>
  <si>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</si>
  <si>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</si>
  <si>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</si>
  <si>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</si>
  <si>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</si>
  <si>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</si>
  <si>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</si>
  <si>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</si>
  <si>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</si>
  <si>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</si>
  <si>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</si>
  <si>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</si>
  <si>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</si>
  <si>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</si>
  <si>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SDEGNETORS MTB CLAN (FCI)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</si>
  <si>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</si>
  <si>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</si>
  <si>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</si>
  <si>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</si>
  <si>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</si>
  <si>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</si>
  <si>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</si>
  <si>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</si>
  <si>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</si>
  <si>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</si>
  <si>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</si>
  <si>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</si>
  <si>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</si>
  <si>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</si>
  <si>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</si>
  <si>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</si>
  <si>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</si>
  <si>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</si>
  <si>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</si>
  <si>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</si>
  <si>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</si>
  <si>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</si>
  <si>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</si>
  <si>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</si>
  <si>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</si>
  <si>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</si>
  <si>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</si>
  <si>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</si>
  <si>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</si>
  <si>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</si>
  <si>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</si>
  <si>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</si>
  <si>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</si>
  <si>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</si>
  <si>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</si>
  <si>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</si>
  <si>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</si>
  <si>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</si>
  <si>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</si>
  <si>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</si>
  <si>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</si>
  <si>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</si>
  <si>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</si>
  <si>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</si>
  <si>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</si>
  <si>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</si>
  <si>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</si>
  <si>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</si>
  <si>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</si>
  <si>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</si>
  <si>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</si>
  <si>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</si>
  <si>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</si>
  <si>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</si>
  <si>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</si>
  <si>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</si>
  <si>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</si>
  <si>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</si>
  <si>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</si>
  <si>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</si>
  <si>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</si>
  <si>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</si>
  <si>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</si>
  <si>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</si>
  <si>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</si>
  <si>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</si>
  <si>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</si>
  <si>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</si>
  <si>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</si>
  <si>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</si>
  <si>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</si>
  <si>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</si>
  <si>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</si>
  <si>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</si>
  <si>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</si>
  <si>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</si>
  <si>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</si>
  <si>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</si>
  <si>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</si>
  <si>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</si>
  <si>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</si>
  <si>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</si>
  <si>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</si>
  <si>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</si>
  <si>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</si>
  <si>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</si>
  <si>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</si>
  <si>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</si>
  <si>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</si>
  <si>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</si>
  <si>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</si>
  <si>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</si>
  <si>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</si>
  <si>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</si>
  <si>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</si>
  <si>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</si>
  <si>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</si>
  <si>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</si>
  <si>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</si>
  <si>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</si>
  <si>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</si>
  <si>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</si>
  <si>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</si>
  <si>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</si>
  <si>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</si>
  <si>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</si>
  <si>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</si>
  <si>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</si>
  <si>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</si>
  <si>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</si>
  <si>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</si>
  <si>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</si>
  <si>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</si>
  <si>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</si>
  <si>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</si>
  <si>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</si>
  <si>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</si>
  <si>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</si>
  <si>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</si>
  <si>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</si>
  <si>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</si>
  <si>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</si>
  <si>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</si>
  <si>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</si>
  <si>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</si>
  <si>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</si>
  <si>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</si>
  <si>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</si>
  <si>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</si>
  <si>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</si>
  <si>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</si>
  <si>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</si>
  <si>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</si>
  <si>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</si>
  <si>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</si>
  <si>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</si>
  <si>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</si>
  <si>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</si>
  <si>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</si>
  <si>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</si>
  <si>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</si>
  <si>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</si>
  <si>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</si>
  <si>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</si>
  <si>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</si>
  <si>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</si>
  <si>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</si>
  <si>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</si>
  <si>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</si>
  <si>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</si>
  <si>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</si>
  <si>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</si>
  <si>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</si>
  <si>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</si>
  <si>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</si>
  <si>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</si>
  <si>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</si>
  <si>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</si>
  <si>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</si>
  <si>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</si>
  <si>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</si>
  <si>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</si>
  <si>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</si>
  <si>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</si>
  <si>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</si>
  <si>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</si>
  <si>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</si>
  <si>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</si>
  <si>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</si>
  <si>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</si>
  <si>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LUCCHESE 1948 ASD (FCI)</t>
  </si>
  <si>
    <t>U.C. PISTOIESE (FCI)</t>
  </si>
  <si>
    <t>U.C. S.CROCE S/ARNO (FCI)</t>
  </si>
  <si>
    <t>U.C. TRASIMENO</t>
  </si>
  <si>
    <t>U.C.D. ALTA LUNIGIANA 04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</si>
  <si>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</si>
  <si>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</si>
  <si>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</si>
  <si>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</si>
  <si>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</si>
  <si>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</si>
  <si>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</si>
  <si>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</si>
  <si>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</si>
  <si>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</si>
  <si>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</si>
  <si>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</si>
  <si>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</si>
  <si>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</si>
  <si>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</si>
  <si>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</si>
  <si>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</si>
  <si>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</si>
  <si>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</si>
  <si>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</si>
  <si>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</si>
  <si>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</si>
  <si>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</si>
  <si>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</si>
  <si>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</si>
  <si>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</si>
  <si>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</si>
  <si>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</si>
  <si>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</si>
  <si>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</si>
  <si>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</si>
  <si>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</si>
  <si>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</si>
  <si>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</si>
  <si>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</si>
  <si>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</si>
  <si>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</si>
  <si>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</si>
  <si>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</si>
  <si>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</si>
  <si>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</si>
  <si>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</si>
  <si>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</si>
  <si>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</si>
  <si>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</si>
  <si>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</si>
  <si>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</si>
  <si>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</si>
  <si>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</si>
  <si>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</si>
  <si>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</si>
  <si>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</si>
  <si>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</si>
  <si>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</si>
  <si>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</si>
  <si>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</si>
  <si>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</si>
  <si>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</si>
  <si>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</si>
  <si>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</si>
  <si>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</si>
  <si>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</si>
  <si>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</si>
  <si>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</si>
  <si>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</si>
  <si>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</si>
  <si>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</si>
  <si>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</si>
  <si>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</si>
  <si>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</si>
  <si>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</si>
  <si>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</si>
  <si>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</si>
  <si>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</si>
  <si>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</si>
  <si>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</si>
  <si>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</si>
  <si>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</si>
  <si>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</si>
  <si>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</si>
  <si>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</si>
  <si>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</si>
  <si>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</si>
  <si>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</si>
  <si>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</si>
  <si>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</si>
  <si>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</si>
  <si>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</si>
  <si>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</si>
  <si>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</si>
  <si>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</si>
  <si>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</si>
  <si>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</si>
  <si>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</si>
  <si>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</si>
  <si>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</si>
  <si>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</si>
  <si>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</si>
  <si>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</si>
  <si>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</si>
  <si>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</si>
  <si>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</si>
  <si>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</si>
  <si>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</si>
  <si>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</si>
  <si>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</si>
  <si>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</si>
  <si>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</si>
  <si>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</si>
  <si>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</si>
  <si>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</si>
  <si>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</si>
  <si>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</si>
  <si>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</si>
  <si>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</si>
  <si>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</si>
  <si>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</si>
  <si>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</si>
  <si>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</si>
  <si>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</si>
  <si>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</si>
  <si>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</si>
  <si>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</si>
  <si>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</si>
  <si>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</si>
  <si>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</si>
  <si>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</si>
  <si>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</si>
  <si>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</si>
  <si>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</si>
  <si>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</si>
  <si>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</si>
  <si>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</si>
  <si>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</si>
  <si>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</si>
  <si>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</si>
  <si>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</si>
  <si>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</si>
  <si>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</si>
  <si>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</si>
  <si>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</si>
  <si>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</si>
  <si>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</si>
  <si>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</si>
  <si>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</si>
  <si>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</si>
  <si>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</si>
  <si>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</si>
  <si>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</si>
  <si>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</si>
  <si>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Iscritti in ordine di categoria</t>
  </si>
  <si>
    <t>EliteSp</t>
  </si>
  <si>
    <t>da 19 a 29 anni</t>
  </si>
  <si>
    <t>M1</t>
  </si>
  <si>
    <t>da 30 a 34 anni</t>
  </si>
  <si>
    <t>M2</t>
  </si>
  <si>
    <t>da 35 a 39 anni</t>
  </si>
  <si>
    <t>M3</t>
  </si>
  <si>
    <t>da 40 a 44 anni</t>
  </si>
  <si>
    <t>M4</t>
  </si>
  <si>
    <t>da 45 a 49 anni</t>
  </si>
  <si>
    <t>M5</t>
  </si>
  <si>
    <t>M6</t>
  </si>
  <si>
    <t>M7</t>
  </si>
  <si>
    <t>M8</t>
  </si>
  <si>
    <t>da 60 a 64 anni</t>
  </si>
  <si>
    <t>da 50 a 54 anni</t>
  </si>
  <si>
    <t>da 55 a 59 anni</t>
  </si>
  <si>
    <t>da 65 anni e oltre</t>
  </si>
  <si>
    <t>Es-Al</t>
  </si>
  <si>
    <t>WJ-WE</t>
  </si>
  <si>
    <t>W1-W2</t>
  </si>
  <si>
    <t>da 30 anni e oltre</t>
  </si>
  <si>
    <t>UISP</t>
  </si>
  <si>
    <t>15C</t>
  </si>
  <si>
    <t>UISP FIRENZE</t>
  </si>
  <si>
    <t>GRUPPO SPORTIVO POLIZIA DI STATO SIENA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</si>
  <si>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</si>
  <si>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</si>
  <si>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</si>
  <si>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</si>
  <si>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</si>
  <si>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</si>
  <si>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</si>
  <si>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</si>
  <si>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</si>
  <si>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Es-Al</t>
  </si>
  <si>
    <t>Categoria W1-W2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</si>
  <si>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</si>
  <si>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</si>
  <si>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</si>
  <si>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</si>
  <si>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</si>
  <si>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</si>
  <si>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</si>
  <si>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</si>
  <si>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</si>
  <si>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W1-W2 - da 30 anni e oltre</t>
  </si>
  <si>
    <t>:</t>
  </si>
  <si>
    <t>: 1</t>
  </si>
  <si>
    <t>: 2</t>
  </si>
  <si>
    <t>: 3</t>
  </si>
  <si>
    <t>: 1 4</t>
  </si>
  <si>
    <t>: 5</t>
  </si>
  <si>
    <t>: 4</t>
  </si>
  <si>
    <t>: 1 1 3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</si>
  <si>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</si>
  <si>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</si>
  <si>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</si>
  <si>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</si>
  <si>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</si>
  <si>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</si>
  <si>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</si>
  <si>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</si>
  <si>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</si>
  <si>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</si>
  <si>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</si>
  <si>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</si>
  <si>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</si>
  <si>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</si>
  <si>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</si>
  <si>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</si>
  <si>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</si>
  <si>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</si>
  <si>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</si>
  <si>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</si>
  <si>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</si>
  <si>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</si>
  <si>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</si>
  <si>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</si>
  <si>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</si>
  <si>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</si>
  <si>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</si>
  <si>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A.S.D. CICLI BRANDI ELBA TEAM (FCI)</t>
  </si>
  <si>
    <t>A.S.D. SPEEDY BIKE (FCI)</t>
  </si>
  <si>
    <t>A.S.D. TUSCANY CYCLING (FCI)</t>
  </si>
  <si>
    <t>A.S.D. U.C. EMPOLESE</t>
  </si>
  <si>
    <t>CLUB CICLISTICO MARCO GIOVANNETTI A.S.D. (FCI)</t>
  </si>
  <si>
    <t>CLUB CICLO APPENNINICO 1907 (FCI)</t>
  </si>
  <si>
    <t>ELBA BIKE - SCOTT  (FCI)</t>
  </si>
  <si>
    <t>ELIOS SR-SUNTOUR PRO TEAM (FCI)</t>
  </si>
  <si>
    <t>G.S. DACCORDI A.S.D.</t>
  </si>
  <si>
    <t>G.S. NUOVO PEDALE FIGLINESE (FCI)</t>
  </si>
  <si>
    <t>MTB CASENTINO BIKE A.S.D. (ACSI)</t>
  </si>
  <si>
    <t>POLISPORTIVA CYKELN TEAM A.S.D. (FCI)</t>
  </si>
  <si>
    <t>SESTESE ETRURIA AMORE&amp;VITA (FCI)</t>
  </si>
  <si>
    <t>SESTO SPORT A.P.D.</t>
  </si>
  <si>
    <t>TEAM JOLLY BIKE (FCI)</t>
  </si>
  <si>
    <t>TEAM RABBIT NOXON PMP</t>
  </si>
  <si>
    <t>TEAM STRADELLA A.S.D. (FCI)</t>
  </si>
  <si>
    <t>U.C. LA TORRE 1949 A.S.D. (FCI)</t>
  </si>
  <si>
    <t>U.C. LARCIANESE A.S.D.</t>
  </si>
  <si>
    <t>U.C.PISTOIESE (FCI)</t>
  </si>
  <si>
    <t>BASSI ANDREA</t>
  </si>
  <si>
    <t>A.S.D. MARATHON BIKE</t>
  </si>
  <si>
    <t>NERI DAVIDE</t>
  </si>
  <si>
    <t>15F</t>
  </si>
  <si>
    <t>UISP COMITATO TERR.LE PERUGIA-TRASIMENO</t>
  </si>
  <si>
    <t>MANTOVANI STEFANO</t>
  </si>
  <si>
    <t>UISP COMITATO TERR.LE TERRE ETRUSCO LABRONICHE</t>
  </si>
  <si>
    <t>BENCINI FILIPPO</t>
  </si>
  <si>
    <t>889202H</t>
  </si>
  <si>
    <t>COZZARI GIULIA</t>
  </si>
  <si>
    <t>da 12 a 18 anni</t>
  </si>
  <si>
    <t>da 12 a 29 anni</t>
  </si>
  <si>
    <t>COZZARI MARTINA</t>
  </si>
  <si>
    <t>PRO CYCLING TEAM</t>
  </si>
  <si>
    <t>FCI</t>
  </si>
  <si>
    <t>867315S</t>
  </si>
  <si>
    <t>U.C. PETRIGNANO A.S.D.</t>
  </si>
  <si>
    <t>783272B</t>
  </si>
  <si>
    <t>FERRUZZI GIANLUCA</t>
  </si>
  <si>
    <t>725540H</t>
  </si>
  <si>
    <t>PACIFICI ALESSIO</t>
  </si>
  <si>
    <t>716020S</t>
  </si>
  <si>
    <t>SARRI FABRIZIO</t>
  </si>
  <si>
    <t>BONINI MARCO</t>
  </si>
  <si>
    <t>SANTONI PAOLO</t>
  </si>
  <si>
    <t>PRIMANTI GIORGIO</t>
  </si>
  <si>
    <t>PAPINI SIMONE</t>
  </si>
  <si>
    <t>A092763</t>
  </si>
  <si>
    <t>BECHERACCI MATTEO</t>
  </si>
  <si>
    <t>A012723</t>
  </si>
  <si>
    <t>MARINI MIRKO</t>
  </si>
  <si>
    <t>CORSINI FRANCO</t>
  </si>
  <si>
    <t>SICHI MATTEO</t>
  </si>
  <si>
    <t>UISP COMITATO TERR.LE EMPOLI VALDELSA</t>
  </si>
  <si>
    <t>856964S</t>
  </si>
  <si>
    <t>COZZARI GERMANO</t>
  </si>
  <si>
    <t>CANAPINI GIOVANNI</t>
  </si>
  <si>
    <t>UISP COMITATO TERR.LE SIENA</t>
  </si>
  <si>
    <t>VALENSISE MASSIMO</t>
  </si>
  <si>
    <t>RONZONI SAMUELE</t>
  </si>
  <si>
    <t>BERNINI MICHELANGELO</t>
  </si>
  <si>
    <t>PAZZAGLIA LUCIANO</t>
  </si>
  <si>
    <t>CORSINI MARCO</t>
  </si>
  <si>
    <t>BIANCHI MARCO</t>
  </si>
  <si>
    <t>772125U</t>
  </si>
  <si>
    <t>DE SISTI SEBASTIANO</t>
  </si>
  <si>
    <t>S.C. GASTONE NENCINI</t>
  </si>
  <si>
    <t>MASSANTINI ALESSIO</t>
  </si>
  <si>
    <t>BARTALINI FEDERICO</t>
  </si>
  <si>
    <t>MARI LEONARDO</t>
  </si>
  <si>
    <t>SANTINAMI FABIO</t>
  </si>
  <si>
    <t>BENEVENTO MARILENA</t>
  </si>
  <si>
    <t>COPPO CARLO</t>
  </si>
  <si>
    <t>A.S.D. NATURAL BIKE</t>
  </si>
  <si>
    <t>ACSI</t>
  </si>
  <si>
    <t>A082480</t>
  </si>
  <si>
    <t>PETRI MATTEO</t>
  </si>
  <si>
    <t>MAZZONI CRISTIANO</t>
  </si>
  <si>
    <t>FALCINI LEONARDO</t>
  </si>
  <si>
    <t>A076560</t>
  </si>
  <si>
    <t>SECCI SIMONE</t>
  </si>
  <si>
    <t>LEPRI PAOLO</t>
  </si>
  <si>
    <t>POLI RENATO</t>
  </si>
  <si>
    <t>BELLO FABIANO</t>
  </si>
  <si>
    <t>LUPI MASSIMILIANO</t>
  </si>
  <si>
    <t>PULCINELLI FRANCESCO</t>
  </si>
  <si>
    <t>MICHELI DANIELE</t>
  </si>
  <si>
    <t>A014809</t>
  </si>
  <si>
    <t>MINIATI LEONARDO</t>
  </si>
  <si>
    <t>D'AQUINO AURELIO</t>
  </si>
  <si>
    <t>MORETTINI DIEGO</t>
  </si>
  <si>
    <t>ROSSI PAOLO</t>
  </si>
  <si>
    <t>PIOLI SIMONE</t>
  </si>
  <si>
    <t>PIGHINI ANDREA</t>
  </si>
  <si>
    <t>CARZOLI EUGENIO</t>
  </si>
  <si>
    <t>UISP COMITATO TERR.LE LUCCA VERSILIA</t>
  </si>
  <si>
    <t>BERTOLAMI FEDERICO</t>
  </si>
  <si>
    <t>FEI FABIO</t>
  </si>
  <si>
    <t>DEL CORSO GINO</t>
  </si>
  <si>
    <t>UISP COMITATO TERR.LE VALDERA</t>
  </si>
  <si>
    <t>MESSERI ENRICO</t>
  </si>
  <si>
    <t>ROSSI MORENO</t>
  </si>
  <si>
    <t>BROVELLI VITTORIO</t>
  </si>
  <si>
    <t>BARBINI ALESSANDRO</t>
  </si>
  <si>
    <t>FANFANI MAURIZIO</t>
  </si>
  <si>
    <t>FAUCCI MARCO</t>
  </si>
  <si>
    <t>ZAGLI CLAUDIO</t>
  </si>
  <si>
    <t>SABATINI LAURA</t>
  </si>
  <si>
    <t>A083353</t>
  </si>
  <si>
    <t>GORI PAOLO</t>
  </si>
  <si>
    <t>GIUNTOLI DIEGO ALEXANDER</t>
  </si>
  <si>
    <t>A137420</t>
  </si>
  <si>
    <t>GIANNOTTI FABIO</t>
  </si>
  <si>
    <t>FANELLI IVAN</t>
  </si>
  <si>
    <t>ANTONELLI ALESSIO</t>
  </si>
  <si>
    <t>Categoria WJ-WE</t>
  </si>
  <si>
    <t>MAZZI MASSIMO</t>
  </si>
  <si>
    <t xml:space="preserve"> </t>
  </si>
  <si>
    <t>Categoria Es-Al - da 12 a 18 anni</t>
  </si>
  <si>
    <t>Categoria WJ-WE - da 17 a 29 anni</t>
  </si>
  <si>
    <t>: 4 5</t>
  </si>
  <si>
    <t>: 3 1 3</t>
  </si>
  <si>
    <t>: 1 3 3</t>
  </si>
  <si>
    <t>: 2 3</t>
  </si>
  <si>
    <t>: 1 1 2 2</t>
  </si>
  <si>
    <t>: 2 1 2 4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</si>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</sst>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\.mm\.ss"/>
    <numFmt numFmtId="165" formatCode="0.0\ &quot;Km&quot;"/>
    <numFmt numFmtId="166" formatCode="0;;"/>
    <numFmt numFmtId="167" formatCode="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 vertical="center"/>
    </xf>
    <xf numFmtId="167" fontId="9" fillId="0" borderId="0" xfId="0" applyNumberFormat="1" applyFont="1" applyAlignment="1">
      <alignment horizontal="center"/>
    </xf>
    <xf numFmtId="1" fontId="9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21" fontId="13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22" fillId="0" borderId="0" xfId="0" applyFont="1" applyAlignment="1"/>
    <xf numFmtId="0" fontId="23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1485900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CICLISSIMO BIKE TEAM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3°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      CAMPI BISENZIO  - FI    11  NOVEMBRE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352425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CICLISSIMO BIKE TEAM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3°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CAMPI BISENZIO  - FI     11 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352425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CICLISSIMO BIKE  TEAM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3°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CAMPI BISENZIO - FI     11 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0</xdr:col>
      <xdr:colOff>1539875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67"/>
  <sheetViews>
    <sheetView tabSelected="1" zoomScaleNormal="100" workbookViewId="0">
      <pane ySplit="1" topLeftCell="A47" activePane="bottomLeft" state="frozen"/>
      <selection pane="bottomLeft" activeCell="Q53" sqref="Q53"/>
    </sheetView>
  </sheetViews>
  <sheetFormatPr defaultRowHeight="12.75" x14ac:dyDescent="0.2"/>
  <cols>
    <col min="1" max="1" width="11" style="47" bestFit="1" customWidth="1"/>
    <col min="2" max="2" width="25.7109375" style="45" bestFit="1" customWidth="1"/>
    <col min="3" max="3" width="5.7109375" style="42" customWidth="1"/>
    <col min="4" max="4" width="7" style="43" customWidth="1"/>
    <col min="5" max="5" width="5.7109375" style="41" customWidth="1"/>
    <col min="6" max="6" width="27.85546875" style="48" bestFit="1" customWidth="1"/>
    <col min="7" max="7" width="8.140625" style="46" customWidth="1"/>
    <col min="8" max="8" width="7.28515625" style="50" bestFit="1" customWidth="1"/>
    <col min="9" max="9" width="7.42578125" style="59" bestFit="1" customWidth="1"/>
    <col min="10" max="10" width="3.5703125" style="49" customWidth="1"/>
    <col min="11" max="11" width="5.5703125" style="44" customWidth="1"/>
    <col min="12" max="12" width="2" style="49" bestFit="1" customWidth="1"/>
    <col min="13" max="13" width="13.85546875" style="49" bestFit="1" customWidth="1"/>
    <col min="14" max="14" width="5.5703125" style="49" bestFit="1" customWidth="1"/>
    <col min="15" max="16384" width="9.140625" style="44"/>
  </cols>
  <sheetData>
    <row r="1" spans="1:14" s="52" customFormat="1" ht="15" customHeight="1" x14ac:dyDescent="0.2">
      <c r="A1" s="52" t="s">
        <v>17</v>
      </c>
      <c r="B1" s="52" t="s">
        <v>7</v>
      </c>
      <c r="C1" s="53" t="s">
        <v>14</v>
      </c>
      <c r="D1" s="54" t="s">
        <v>8</v>
      </c>
      <c r="E1" s="52" t="s">
        <v>15</v>
      </c>
      <c r="F1" s="54" t="s">
        <v>6</v>
      </c>
      <c r="G1" s="54" t="s">
        <v>25</v>
      </c>
      <c r="H1" s="55" t="s">
        <v>37</v>
      </c>
      <c r="I1" s="58" t="s">
        <v>31</v>
      </c>
      <c r="J1" s="54" t="s">
        <v>32</v>
      </c>
      <c r="K1" s="56" t="s">
        <v>33</v>
      </c>
      <c r="M1" s="57" t="s">
        <v>38</v>
      </c>
      <c r="N1" s="52" t="s">
        <v>18</v>
      </c>
    </row>
    <row r="2" spans="1:14" x14ac:dyDescent="0.2">
      <c r="A2" s="47">
        <v>78</v>
      </c>
      <c r="B2" s="45" t="s">
        <v>2041</v>
      </c>
      <c r="C2" s="42">
        <v>89</v>
      </c>
      <c r="D2" s="43" t="s">
        <v>1937</v>
      </c>
      <c r="E2" s="41">
        <v>683</v>
      </c>
      <c r="F2" s="48" t="str">
        <f>VLOOKUP(E2,Società!A$2:B$9999,2,FALSE)</f>
        <v>ASD MONTALLESE</v>
      </c>
      <c r="G2" s="46" t="s">
        <v>1959</v>
      </c>
      <c r="H2" s="50" t="s">
        <v>2043</v>
      </c>
      <c r="I2" s="59">
        <v>190464942</v>
      </c>
      <c r="J2" s="49" t="s">
        <v>27</v>
      </c>
      <c r="M2" s="49" t="s">
        <v>2042</v>
      </c>
    </row>
    <row r="3" spans="1:14" x14ac:dyDescent="0.2">
      <c r="A3" s="47">
        <v>69</v>
      </c>
      <c r="B3" s="45" t="s">
        <v>2079</v>
      </c>
      <c r="C3" s="42">
        <v>91</v>
      </c>
      <c r="D3" s="43" t="s">
        <v>1937</v>
      </c>
      <c r="E3" s="41">
        <v>772</v>
      </c>
      <c r="F3" s="48" t="str">
        <f>VLOOKUP(E3,Società!A$2:B$9999,2,FALSE)</f>
        <v>ASD VELOCLUB FLORENCE BY BIKE</v>
      </c>
      <c r="G3" s="46" t="s">
        <v>1959</v>
      </c>
      <c r="H3" s="50" t="s">
        <v>1961</v>
      </c>
      <c r="I3" s="59">
        <v>190397425</v>
      </c>
      <c r="J3" s="49" t="s">
        <v>27</v>
      </c>
      <c r="M3" s="49" t="s">
        <v>1960</v>
      </c>
    </row>
    <row r="4" spans="1:14" x14ac:dyDescent="0.2">
      <c r="A4" s="47">
        <v>91</v>
      </c>
      <c r="B4" s="45" t="s">
        <v>2095</v>
      </c>
      <c r="C4" s="42">
        <v>90</v>
      </c>
      <c r="D4" s="43" t="s">
        <v>1937</v>
      </c>
      <c r="E4" s="41">
        <v>138</v>
      </c>
      <c r="F4" s="48" t="str">
        <f>VLOOKUP(E4,Società!A$2:B$9999,2,FALSE)</f>
        <v>A.S.D. CICLISSIMO BIKE TEAM (FCI</v>
      </c>
      <c r="G4" s="46" t="s">
        <v>2053</v>
      </c>
      <c r="I4" s="59" t="s">
        <v>2094</v>
      </c>
    </row>
    <row r="5" spans="1:14" x14ac:dyDescent="0.2">
      <c r="A5" s="47">
        <v>71</v>
      </c>
      <c r="B5" s="45" t="s">
        <v>2078</v>
      </c>
      <c r="C5" s="42">
        <v>87</v>
      </c>
      <c r="D5" s="43" t="s">
        <v>1939</v>
      </c>
      <c r="E5" s="41">
        <v>99</v>
      </c>
      <c r="F5" s="48" t="str">
        <f>VLOOKUP(E5,Società!A$2:B$9999,2,FALSE)</f>
        <v>A.S.D. BICIPEDIA</v>
      </c>
      <c r="G5" s="46" t="s">
        <v>1959</v>
      </c>
      <c r="H5" s="50" t="s">
        <v>1961</v>
      </c>
      <c r="I5" s="59">
        <v>180796210</v>
      </c>
      <c r="J5" s="49" t="s">
        <v>27</v>
      </c>
      <c r="M5" s="49" t="s">
        <v>1960</v>
      </c>
    </row>
    <row r="6" spans="1:14" x14ac:dyDescent="0.2">
      <c r="A6" s="47">
        <v>53</v>
      </c>
      <c r="B6" s="45" t="s">
        <v>2125</v>
      </c>
      <c r="C6" s="42">
        <v>85</v>
      </c>
      <c r="D6" s="43" t="s">
        <v>1939</v>
      </c>
      <c r="E6" s="41">
        <v>1119</v>
      </c>
      <c r="F6" s="48" t="str">
        <f>VLOOKUP(E6,Società!A$2:B$9999,2,FALSE)</f>
        <v>G.C. MTB RUFINA ASD</v>
      </c>
      <c r="G6" s="46" t="s">
        <v>1959</v>
      </c>
      <c r="H6" s="50" t="s">
        <v>1961</v>
      </c>
      <c r="I6" s="59">
        <v>190203670</v>
      </c>
      <c r="J6" s="49" t="s">
        <v>27</v>
      </c>
      <c r="M6" s="49" t="s">
        <v>1960</v>
      </c>
    </row>
    <row r="7" spans="1:14" x14ac:dyDescent="0.2">
      <c r="A7" s="47">
        <v>75</v>
      </c>
      <c r="B7" s="45" t="s">
        <v>2062</v>
      </c>
      <c r="C7" s="42">
        <v>79</v>
      </c>
      <c r="D7" s="43" t="s">
        <v>1941</v>
      </c>
      <c r="E7" s="41">
        <v>99</v>
      </c>
      <c r="F7" s="48" t="str">
        <f>VLOOKUP(E7,Società!A$2:B$9999,2,FALSE)</f>
        <v>A.S.D. BICIPEDIA</v>
      </c>
      <c r="G7" s="46" t="s">
        <v>1959</v>
      </c>
      <c r="H7" s="50" t="s">
        <v>1961</v>
      </c>
      <c r="I7" s="59">
        <v>180686281</v>
      </c>
      <c r="J7" s="49" t="s">
        <v>27</v>
      </c>
      <c r="M7" s="49" t="s">
        <v>1960</v>
      </c>
    </row>
    <row r="8" spans="1:14" x14ac:dyDescent="0.2">
      <c r="A8" s="47">
        <v>72</v>
      </c>
      <c r="B8" s="45" t="s">
        <v>2069</v>
      </c>
      <c r="C8" s="42">
        <v>83</v>
      </c>
      <c r="D8" s="43" t="s">
        <v>1941</v>
      </c>
      <c r="E8" s="41">
        <v>165</v>
      </c>
      <c r="F8" s="48" t="str">
        <f>VLOOKUP(E8,Società!A$2:B$9999,2,FALSE)</f>
        <v>A.S.D. CICLOSPORT POGGIBONSI (FCI)</v>
      </c>
      <c r="G8" s="46" t="s">
        <v>2053</v>
      </c>
      <c r="I8" s="59" t="s">
        <v>2068</v>
      </c>
    </row>
    <row r="9" spans="1:14" x14ac:dyDescent="0.2">
      <c r="A9" s="47">
        <v>73</v>
      </c>
      <c r="B9" s="45" t="s">
        <v>2071</v>
      </c>
      <c r="C9" s="42">
        <v>81</v>
      </c>
      <c r="D9" s="43" t="s">
        <v>1941</v>
      </c>
      <c r="E9" s="41">
        <v>779</v>
      </c>
      <c r="F9" s="48" t="str">
        <f>VLOOKUP(E9,Società!A$2:B$9999,2,FALSE)</f>
        <v>ASD ZEROZERO TEAM</v>
      </c>
      <c r="G9" s="46" t="s">
        <v>1959</v>
      </c>
      <c r="H9" s="50" t="s">
        <v>2072</v>
      </c>
      <c r="I9" s="59">
        <v>180759935</v>
      </c>
      <c r="J9" s="49" t="s">
        <v>27</v>
      </c>
      <c r="M9" s="49" t="s">
        <v>1960</v>
      </c>
    </row>
    <row r="10" spans="1:14" x14ac:dyDescent="0.2">
      <c r="A10" s="47">
        <v>68</v>
      </c>
      <c r="B10" s="45" t="s">
        <v>2081</v>
      </c>
      <c r="C10" s="42">
        <v>83</v>
      </c>
      <c r="D10" s="43" t="s">
        <v>1941</v>
      </c>
      <c r="E10" s="41">
        <v>588</v>
      </c>
      <c r="F10" s="48" t="str">
        <f>VLOOKUP(E10,Società!A$2:B$9999,2,FALSE)</f>
        <v>ASD CICLI TADDEI</v>
      </c>
      <c r="G10" s="46" t="s">
        <v>1959</v>
      </c>
      <c r="H10" s="50" t="s">
        <v>1871</v>
      </c>
      <c r="I10" s="59">
        <v>180875931</v>
      </c>
      <c r="J10" s="49" t="s">
        <v>27</v>
      </c>
      <c r="M10" s="49" t="s">
        <v>2042</v>
      </c>
    </row>
    <row r="11" spans="1:14" x14ac:dyDescent="0.2">
      <c r="A11" s="47">
        <v>65</v>
      </c>
      <c r="B11" s="45" t="s">
        <v>2086</v>
      </c>
      <c r="C11" s="42">
        <v>83</v>
      </c>
      <c r="D11" s="43" t="s">
        <v>1941</v>
      </c>
      <c r="E11" s="41">
        <v>702</v>
      </c>
      <c r="F11" s="48" t="str">
        <f>VLOOKUP(E11,Società!A$2:B$9999,2,FALSE)</f>
        <v>ASD PARKPRE</v>
      </c>
      <c r="G11" s="46" t="s">
        <v>1959</v>
      </c>
      <c r="H11" s="50" t="s">
        <v>1846</v>
      </c>
      <c r="I11" s="59">
        <v>190497548</v>
      </c>
      <c r="J11" s="49" t="s">
        <v>27</v>
      </c>
      <c r="M11" s="49" t="s">
        <v>1960</v>
      </c>
    </row>
    <row r="12" spans="1:14" x14ac:dyDescent="0.2">
      <c r="A12" s="47">
        <v>59</v>
      </c>
      <c r="B12" s="45" t="s">
        <v>2110</v>
      </c>
      <c r="C12" s="42">
        <v>80</v>
      </c>
      <c r="D12" s="43" t="s">
        <v>1941</v>
      </c>
      <c r="E12" s="41">
        <v>1369</v>
      </c>
      <c r="F12" s="48" t="str">
        <f>VLOOKUP(E12,Società!A$2:B$9999,2,FALSE)</f>
        <v>MUGELLO TOSCANA BIKE A.S.D.</v>
      </c>
      <c r="G12" s="46" t="s">
        <v>1959</v>
      </c>
      <c r="H12" s="50" t="s">
        <v>1961</v>
      </c>
      <c r="I12" s="59">
        <v>180880163</v>
      </c>
      <c r="J12" s="49" t="s">
        <v>27</v>
      </c>
      <c r="M12" s="49" t="s">
        <v>1960</v>
      </c>
    </row>
    <row r="13" spans="1:14" x14ac:dyDescent="0.2">
      <c r="A13" s="47">
        <v>52</v>
      </c>
      <c r="B13" s="45" t="s">
        <v>2129</v>
      </c>
      <c r="C13" s="42">
        <v>83</v>
      </c>
      <c r="D13" s="43" t="s">
        <v>1941</v>
      </c>
      <c r="E13" s="41">
        <v>545</v>
      </c>
      <c r="F13" s="48" t="str">
        <f>VLOOKUP(E13,Società!A$2:B$9999,2,FALSE)</f>
        <v>ASD - TEAM STEFAN</v>
      </c>
      <c r="G13" s="46" t="s">
        <v>1959</v>
      </c>
      <c r="H13" s="50" t="s">
        <v>2114</v>
      </c>
      <c r="I13" s="59">
        <v>180820433</v>
      </c>
      <c r="J13" s="49" t="s">
        <v>27</v>
      </c>
      <c r="M13" s="49" t="s">
        <v>1960</v>
      </c>
    </row>
    <row r="14" spans="1:14" x14ac:dyDescent="0.2">
      <c r="A14" s="47">
        <v>76</v>
      </c>
      <c r="B14" s="45" t="s">
        <v>2061</v>
      </c>
      <c r="C14" s="42">
        <v>76</v>
      </c>
      <c r="D14" s="43" t="s">
        <v>1943</v>
      </c>
      <c r="E14" s="41">
        <v>460</v>
      </c>
      <c r="F14" s="48" t="str">
        <f>VLOOKUP(E14,Società!A$2:B$9999,2,FALSE)</f>
        <v>A.S.D. VALDARNO D-BIKE (FCI</v>
      </c>
      <c r="G14" s="46" t="s">
        <v>2053</v>
      </c>
      <c r="I14" s="59" t="s">
        <v>2060</v>
      </c>
    </row>
    <row r="15" spans="1:14" x14ac:dyDescent="0.2">
      <c r="A15" s="47">
        <v>62</v>
      </c>
      <c r="B15" s="45" t="s">
        <v>2105</v>
      </c>
      <c r="C15" s="42">
        <v>78</v>
      </c>
      <c r="D15" s="43" t="s">
        <v>1943</v>
      </c>
      <c r="E15" s="41">
        <v>580</v>
      </c>
      <c r="F15" s="48" t="str">
        <f>VLOOKUP(E15,Società!A$2:B$9999,2,FALSE)</f>
        <v>ASD BY BIKE</v>
      </c>
      <c r="G15" s="46" t="s">
        <v>1959</v>
      </c>
      <c r="H15" s="50" t="s">
        <v>2072</v>
      </c>
      <c r="I15" s="59">
        <v>180862065</v>
      </c>
      <c r="J15" s="49" t="s">
        <v>27</v>
      </c>
      <c r="M15" s="49" t="s">
        <v>2042</v>
      </c>
    </row>
    <row r="16" spans="1:14" x14ac:dyDescent="0.2">
      <c r="A16" s="47">
        <v>58</v>
      </c>
      <c r="B16" s="45" t="s">
        <v>2111</v>
      </c>
      <c r="C16" s="42">
        <v>78</v>
      </c>
      <c r="D16" s="43" t="s">
        <v>1943</v>
      </c>
      <c r="E16" s="41">
        <v>702</v>
      </c>
      <c r="F16" s="48" t="str">
        <f>VLOOKUP(E16,Società!A$2:B$9999,2,FALSE)</f>
        <v>ASD PARKPRE</v>
      </c>
      <c r="G16" s="46" t="s">
        <v>1959</v>
      </c>
      <c r="H16" s="50" t="s">
        <v>1846</v>
      </c>
      <c r="I16" s="59">
        <v>190497550</v>
      </c>
      <c r="J16" s="49" t="s">
        <v>27</v>
      </c>
      <c r="M16" s="49" t="s">
        <v>1960</v>
      </c>
    </row>
    <row r="17" spans="1:13" x14ac:dyDescent="0.2">
      <c r="A17" s="47">
        <v>56</v>
      </c>
      <c r="B17" s="45" t="s">
        <v>2113</v>
      </c>
      <c r="C17" s="42">
        <v>74</v>
      </c>
      <c r="D17" s="43" t="s">
        <v>1943</v>
      </c>
      <c r="E17" s="41">
        <v>979</v>
      </c>
      <c r="F17" s="48" t="str">
        <f>VLOOKUP(E17,Società!A$2:B$9999,2,FALSE)</f>
        <v>CM2 A.S.D.</v>
      </c>
      <c r="G17" s="46" t="s">
        <v>1959</v>
      </c>
      <c r="H17" s="50" t="s">
        <v>2114</v>
      </c>
      <c r="I17" s="59">
        <v>180843070</v>
      </c>
      <c r="J17" s="49" t="s">
        <v>27</v>
      </c>
      <c r="M17" s="49" t="s">
        <v>1960</v>
      </c>
    </row>
    <row r="18" spans="1:13" x14ac:dyDescent="0.2">
      <c r="A18" s="47">
        <v>55</v>
      </c>
      <c r="B18" s="45" t="s">
        <v>2115</v>
      </c>
      <c r="C18" s="42">
        <v>76</v>
      </c>
      <c r="D18" s="43" t="s">
        <v>1943</v>
      </c>
      <c r="E18" s="41">
        <v>979</v>
      </c>
      <c r="F18" s="48" t="str">
        <f>VLOOKUP(E18,Società!A$2:B$9999,2,FALSE)</f>
        <v>CM2 A.S.D.</v>
      </c>
      <c r="G18" s="46" t="s">
        <v>1959</v>
      </c>
      <c r="H18" s="50" t="s">
        <v>2114</v>
      </c>
      <c r="I18" s="59">
        <v>180843074</v>
      </c>
      <c r="J18" s="49" t="s">
        <v>27</v>
      </c>
      <c r="M18" s="49" t="s">
        <v>1960</v>
      </c>
    </row>
    <row r="19" spans="1:13" x14ac:dyDescent="0.2">
      <c r="A19" s="47">
        <v>50</v>
      </c>
      <c r="B19" s="45" t="s">
        <v>2131</v>
      </c>
      <c r="C19" s="42">
        <v>77</v>
      </c>
      <c r="D19" s="43" t="s">
        <v>1943</v>
      </c>
      <c r="E19" s="41">
        <v>310</v>
      </c>
      <c r="F19" s="48" t="str">
        <f>VLOOKUP(E19,Società!A$2:B$9999,2,FALSE)</f>
        <v>A.S.D. MONTIGNOSO CICLISMO (FCI)</v>
      </c>
      <c r="G19" s="46" t="s">
        <v>2053</v>
      </c>
      <c r="I19" s="59" t="s">
        <v>2130</v>
      </c>
    </row>
    <row r="20" spans="1:13" x14ac:dyDescent="0.2">
      <c r="A20" s="47">
        <v>51</v>
      </c>
      <c r="B20" s="45" t="s">
        <v>2132</v>
      </c>
      <c r="C20" s="42">
        <v>78</v>
      </c>
      <c r="D20" s="43" t="s">
        <v>1943</v>
      </c>
      <c r="E20" s="41">
        <v>1674</v>
      </c>
      <c r="F20" s="48" t="str">
        <f>VLOOKUP(E20,Società!A$2:B$9999,2,FALSE)</f>
        <v>TEAM FOCUS FANELLI BIKE</v>
      </c>
      <c r="G20" s="46" t="s">
        <v>1959</v>
      </c>
      <c r="H20" s="50" t="s">
        <v>2118</v>
      </c>
      <c r="I20" s="59">
        <v>190222066</v>
      </c>
      <c r="J20" s="49" t="s">
        <v>27</v>
      </c>
      <c r="M20" s="49" t="s">
        <v>1960</v>
      </c>
    </row>
    <row r="21" spans="1:13" x14ac:dyDescent="0.2">
      <c r="A21" s="47">
        <v>79</v>
      </c>
      <c r="B21" t="s">
        <v>2039</v>
      </c>
      <c r="C21" s="42">
        <v>69</v>
      </c>
      <c r="D21" s="43" t="s">
        <v>1945</v>
      </c>
      <c r="E21" s="41">
        <v>1918</v>
      </c>
      <c r="F21" s="48" t="str">
        <f>VLOOKUP(E21,Società!A$2:B$9999,2,FALSE)</f>
        <v>A.S.D. MARATHON BIKE</v>
      </c>
      <c r="G21" s="46" t="s">
        <v>1959</v>
      </c>
      <c r="H21" s="50" t="s">
        <v>1833</v>
      </c>
      <c r="I21" s="59">
        <v>190111120</v>
      </c>
      <c r="J21" s="49" t="s">
        <v>27</v>
      </c>
      <c r="M21" s="49" t="s">
        <v>1960</v>
      </c>
    </row>
    <row r="22" spans="1:13" x14ac:dyDescent="0.2">
      <c r="A22" s="47">
        <v>74</v>
      </c>
      <c r="B22" s="45" t="s">
        <v>2065</v>
      </c>
      <c r="C22" s="42">
        <v>70</v>
      </c>
      <c r="D22" s="43" t="s">
        <v>1945</v>
      </c>
      <c r="E22" s="41">
        <v>99</v>
      </c>
      <c r="F22" s="48" t="str">
        <f>VLOOKUP(E22,Società!A$2:B$9999,2,FALSE)</f>
        <v>A.S.D. BICIPEDIA</v>
      </c>
      <c r="G22" s="46" t="s">
        <v>1959</v>
      </c>
      <c r="H22" s="50" t="s">
        <v>1961</v>
      </c>
      <c r="I22" s="59">
        <v>180796211</v>
      </c>
      <c r="J22" s="49" t="s">
        <v>27</v>
      </c>
      <c r="M22" s="49" t="s">
        <v>1960</v>
      </c>
    </row>
    <row r="23" spans="1:13" x14ac:dyDescent="0.2">
      <c r="A23" s="47">
        <v>77</v>
      </c>
      <c r="B23" s="45" t="s">
        <v>2074</v>
      </c>
      <c r="C23" s="42">
        <v>70</v>
      </c>
      <c r="D23" s="43" t="s">
        <v>1945</v>
      </c>
      <c r="E23" s="41">
        <v>1920</v>
      </c>
      <c r="F23" s="48" t="str">
        <f>VLOOKUP(E23,Società!A$2:B$9999,2,FALSE)</f>
        <v>U.C. PETRIGNANO A.S.D.</v>
      </c>
      <c r="G23" s="46" t="s">
        <v>2053</v>
      </c>
      <c r="I23" s="59" t="s">
        <v>2073</v>
      </c>
    </row>
    <row r="24" spans="1:13" x14ac:dyDescent="0.2">
      <c r="A24" s="47">
        <v>70</v>
      </c>
      <c r="B24" s="45" t="s">
        <v>2077</v>
      </c>
      <c r="C24" s="42">
        <v>73</v>
      </c>
      <c r="D24" s="43" t="s">
        <v>1945</v>
      </c>
      <c r="E24" s="41">
        <v>1885</v>
      </c>
      <c r="F24" s="48" t="str">
        <f>VLOOKUP(E24,Società!A$2:B$9999,2,FALSE)</f>
        <v>VELO CLUB VALENZATICO A.S.D.</v>
      </c>
      <c r="G24" s="46" t="s">
        <v>1959</v>
      </c>
      <c r="H24" s="50" t="s">
        <v>1847</v>
      </c>
      <c r="I24" s="59">
        <v>180929497</v>
      </c>
      <c r="J24" s="49" t="s">
        <v>27</v>
      </c>
      <c r="M24" s="49" t="s">
        <v>1960</v>
      </c>
    </row>
    <row r="25" spans="1:13" x14ac:dyDescent="0.2">
      <c r="A25" s="47">
        <v>66</v>
      </c>
      <c r="B25" s="45" t="s">
        <v>2089</v>
      </c>
      <c r="C25" s="42">
        <v>72</v>
      </c>
      <c r="D25" s="43" t="s">
        <v>1945</v>
      </c>
      <c r="E25" s="41">
        <v>779</v>
      </c>
      <c r="F25" s="48" t="str">
        <f>VLOOKUP(E25,Società!A$2:B$9999,2,FALSE)</f>
        <v>ASD ZEROZERO TEAM</v>
      </c>
      <c r="G25" s="46" t="s">
        <v>1959</v>
      </c>
      <c r="H25" s="50" t="s">
        <v>2072</v>
      </c>
      <c r="I25" s="59">
        <v>190421485</v>
      </c>
      <c r="J25" s="49" t="s">
        <v>27</v>
      </c>
      <c r="M25" s="49" t="s">
        <v>1960</v>
      </c>
    </row>
    <row r="26" spans="1:13" x14ac:dyDescent="0.2">
      <c r="A26" s="47">
        <v>64</v>
      </c>
      <c r="B26" s="45" t="s">
        <v>2091</v>
      </c>
      <c r="C26" s="42">
        <v>71</v>
      </c>
      <c r="D26" s="43" t="s">
        <v>1945</v>
      </c>
      <c r="E26" s="41">
        <v>1922</v>
      </c>
      <c r="F26" s="48" t="str">
        <f>VLOOKUP(E26,Società!A$2:B$9999,2,FALSE)</f>
        <v>A.S.D. NATURAL BIKE</v>
      </c>
      <c r="G26" s="46" t="s">
        <v>2093</v>
      </c>
      <c r="I26" s="59">
        <v>7910385</v>
      </c>
    </row>
    <row r="27" spans="1:13" x14ac:dyDescent="0.2">
      <c r="A27" s="47">
        <v>63</v>
      </c>
      <c r="B27" s="45" t="s">
        <v>2104</v>
      </c>
      <c r="C27" s="42">
        <v>72</v>
      </c>
      <c r="D27" s="43" t="s">
        <v>1945</v>
      </c>
      <c r="E27" s="41">
        <v>580</v>
      </c>
      <c r="F27" s="48" t="str">
        <f>VLOOKUP(E27,Società!A$2:B$9999,2,FALSE)</f>
        <v>ASD BY BIKE</v>
      </c>
      <c r="G27" s="46" t="s">
        <v>1959</v>
      </c>
      <c r="H27" s="50" t="s">
        <v>2072</v>
      </c>
      <c r="I27" s="59">
        <v>190437986</v>
      </c>
      <c r="J27" s="49" t="s">
        <v>27</v>
      </c>
      <c r="M27" s="49" t="s">
        <v>2042</v>
      </c>
    </row>
    <row r="28" spans="1:13" x14ac:dyDescent="0.2">
      <c r="A28" s="47">
        <v>61</v>
      </c>
      <c r="B28" s="45" t="s">
        <v>2107</v>
      </c>
      <c r="C28" s="42">
        <v>72</v>
      </c>
      <c r="D28" s="43" t="s">
        <v>1945</v>
      </c>
      <c r="E28" s="41">
        <v>479</v>
      </c>
      <c r="F28" s="48" t="str">
        <f>VLOOKUP(E28,Società!A$2:B$9999,2,FALSE)</f>
        <v>A.S.D. ZHIRAF (FCI)</v>
      </c>
      <c r="G28" s="46" t="s">
        <v>2053</v>
      </c>
      <c r="I28" s="59" t="s">
        <v>2106</v>
      </c>
    </row>
    <row r="29" spans="1:13" x14ac:dyDescent="0.2">
      <c r="A29" s="47">
        <v>60</v>
      </c>
      <c r="B29" s="45" t="s">
        <v>2109</v>
      </c>
      <c r="C29" s="42">
        <v>72</v>
      </c>
      <c r="D29" s="43" t="s">
        <v>1945</v>
      </c>
      <c r="E29" s="41">
        <v>771</v>
      </c>
      <c r="F29" s="48" t="str">
        <f>VLOOKUP(E29,Società!A$2:B$9999,2,FALSE)</f>
        <v>ASD VELO CLUB LUNIGIANA</v>
      </c>
      <c r="G29" s="46" t="s">
        <v>1959</v>
      </c>
      <c r="H29" s="50" t="s">
        <v>1829</v>
      </c>
      <c r="I29" s="59">
        <v>180865754</v>
      </c>
      <c r="J29" s="49" t="s">
        <v>27</v>
      </c>
      <c r="M29" s="49" t="s">
        <v>1960</v>
      </c>
    </row>
    <row r="30" spans="1:13" x14ac:dyDescent="0.2">
      <c r="A30" s="47">
        <v>57</v>
      </c>
      <c r="B30" s="45" t="s">
        <v>2112</v>
      </c>
      <c r="C30" s="42">
        <v>70</v>
      </c>
      <c r="D30" s="43" t="s">
        <v>1945</v>
      </c>
      <c r="E30" s="41">
        <v>702</v>
      </c>
      <c r="F30" s="48" t="str">
        <f>VLOOKUP(E30,Società!A$2:B$9999,2,FALSE)</f>
        <v>ASD PARKPRE</v>
      </c>
      <c r="G30" s="46" t="s">
        <v>1959</v>
      </c>
      <c r="H30" s="50" t="s">
        <v>1846</v>
      </c>
      <c r="I30" s="59">
        <v>190497549</v>
      </c>
      <c r="J30" s="49" t="s">
        <v>27</v>
      </c>
      <c r="M30" s="49" t="s">
        <v>1960</v>
      </c>
    </row>
    <row r="31" spans="1:13" x14ac:dyDescent="0.2">
      <c r="A31" s="47">
        <v>54</v>
      </c>
      <c r="B31" s="45" t="s">
        <v>2116</v>
      </c>
      <c r="C31" s="42">
        <v>69</v>
      </c>
      <c r="D31" s="43" t="s">
        <v>1945</v>
      </c>
      <c r="E31" s="41">
        <v>1501</v>
      </c>
      <c r="F31" s="48" t="str">
        <f>VLOOKUP(E31,Società!A$2:B$9999,2,FALSE)</f>
        <v>PROBIKE FIRENZE ASD</v>
      </c>
      <c r="G31" s="46" t="s">
        <v>1959</v>
      </c>
      <c r="H31" s="50" t="s">
        <v>1961</v>
      </c>
      <c r="I31" s="59">
        <v>190313330</v>
      </c>
      <c r="J31" s="49" t="s">
        <v>27</v>
      </c>
      <c r="M31" s="49" t="s">
        <v>1960</v>
      </c>
    </row>
    <row r="32" spans="1:13" x14ac:dyDescent="0.2">
      <c r="A32" s="47">
        <v>99</v>
      </c>
      <c r="B32" s="45" t="s">
        <v>2044</v>
      </c>
      <c r="C32" s="42">
        <v>65</v>
      </c>
      <c r="D32" s="43" t="s">
        <v>1947</v>
      </c>
      <c r="E32" s="41">
        <v>1315</v>
      </c>
      <c r="F32" s="48" t="str">
        <f>VLOOKUP(E32,Società!A$2:B$9999,2,FALSE)</f>
        <v>LIVORNO BIKE ASD</v>
      </c>
      <c r="G32" s="46" t="s">
        <v>1959</v>
      </c>
      <c r="H32" s="50" t="s">
        <v>2045</v>
      </c>
      <c r="I32" s="59">
        <v>180795449</v>
      </c>
      <c r="J32" s="49" t="s">
        <v>27</v>
      </c>
      <c r="M32" s="49" t="s">
        <v>1960</v>
      </c>
    </row>
    <row r="33" spans="1:13" x14ac:dyDescent="0.2">
      <c r="A33" s="47">
        <v>98</v>
      </c>
      <c r="B33" s="45" t="s">
        <v>2046</v>
      </c>
      <c r="C33" s="42">
        <v>66</v>
      </c>
      <c r="D33" s="43" t="s">
        <v>1947</v>
      </c>
      <c r="E33" s="41">
        <v>824</v>
      </c>
      <c r="F33" s="48" t="str">
        <f>VLOOKUP(E33,Società!A$2:B$9999,2,FALSE)</f>
        <v>BADIA CYCLING TEAM</v>
      </c>
      <c r="G33" s="46" t="s">
        <v>1959</v>
      </c>
      <c r="H33" s="50" t="s">
        <v>1961</v>
      </c>
      <c r="I33" s="59">
        <v>190176439</v>
      </c>
      <c r="J33" s="49" t="s">
        <v>27</v>
      </c>
      <c r="M33" s="49" t="s">
        <v>1960</v>
      </c>
    </row>
    <row r="34" spans="1:13" x14ac:dyDescent="0.2">
      <c r="A34" s="47">
        <v>97</v>
      </c>
      <c r="B34" s="45" t="s">
        <v>2063</v>
      </c>
      <c r="C34" s="42">
        <v>67</v>
      </c>
      <c r="D34" s="43" t="s">
        <v>1947</v>
      </c>
      <c r="E34" s="41">
        <v>99</v>
      </c>
      <c r="F34" s="48" t="str">
        <f>VLOOKUP(E34,Società!A$2:B$9999,2,FALSE)</f>
        <v>A.S.D. BICIPEDIA</v>
      </c>
      <c r="G34" s="46" t="s">
        <v>1959</v>
      </c>
      <c r="H34" s="50" t="s">
        <v>1961</v>
      </c>
      <c r="I34" s="59">
        <v>180796208</v>
      </c>
      <c r="J34" s="49" t="s">
        <v>27</v>
      </c>
      <c r="M34" s="49" t="s">
        <v>1960</v>
      </c>
    </row>
    <row r="35" spans="1:13" x14ac:dyDescent="0.2">
      <c r="A35" s="47">
        <v>96</v>
      </c>
      <c r="B35" s="45" t="s">
        <v>2075</v>
      </c>
      <c r="C35" s="42">
        <v>65</v>
      </c>
      <c r="D35" s="43" t="s">
        <v>1947</v>
      </c>
      <c r="E35" s="41">
        <v>1236</v>
      </c>
      <c r="F35" s="48" t="str">
        <f>VLOOKUP(E35,Società!A$2:B$9999,2,FALSE)</f>
        <v>GRUPPO CICLISTICO VAL DI MERSE A.S.D.</v>
      </c>
      <c r="G35" s="46" t="s">
        <v>1959</v>
      </c>
      <c r="H35" s="50" t="s">
        <v>2076</v>
      </c>
      <c r="I35" s="59">
        <v>180823998</v>
      </c>
      <c r="J35" s="49" t="s">
        <v>27</v>
      </c>
      <c r="M35" s="49" t="s">
        <v>1960</v>
      </c>
    </row>
    <row r="36" spans="1:13" x14ac:dyDescent="0.2">
      <c r="A36" s="47">
        <v>67</v>
      </c>
      <c r="B36" s="45" t="s">
        <v>2082</v>
      </c>
      <c r="C36" s="42">
        <v>66</v>
      </c>
      <c r="D36" s="43" t="s">
        <v>1947</v>
      </c>
      <c r="E36" s="41">
        <v>910</v>
      </c>
      <c r="F36" s="48" t="str">
        <f>VLOOKUP(E36,Società!A$2:B$9999,2,FALSE)</f>
        <v>CICLI CONTI G.S.</v>
      </c>
      <c r="G36" s="46" t="s">
        <v>1959</v>
      </c>
      <c r="H36" s="50" t="s">
        <v>1961</v>
      </c>
      <c r="I36" s="59">
        <v>180863979</v>
      </c>
      <c r="J36" s="49" t="s">
        <v>27</v>
      </c>
      <c r="M36" s="49" t="s">
        <v>1960</v>
      </c>
    </row>
    <row r="37" spans="1:13" x14ac:dyDescent="0.2">
      <c r="A37" s="47">
        <v>93</v>
      </c>
      <c r="B37" s="45" t="s">
        <v>2087</v>
      </c>
      <c r="C37" s="42">
        <v>68</v>
      </c>
      <c r="D37" s="43" t="s">
        <v>1947</v>
      </c>
      <c r="E37" s="41">
        <v>702</v>
      </c>
      <c r="F37" s="48" t="str">
        <f>VLOOKUP(E37,Società!A$2:B$9999,2,FALSE)</f>
        <v>ASD PARKPRE</v>
      </c>
      <c r="G37" s="46" t="s">
        <v>1959</v>
      </c>
      <c r="H37" s="50" t="s">
        <v>1846</v>
      </c>
      <c r="I37" s="59">
        <v>190497547</v>
      </c>
      <c r="J37" s="49" t="s">
        <v>27</v>
      </c>
      <c r="M37" s="49" t="s">
        <v>1960</v>
      </c>
    </row>
    <row r="38" spans="1:13" x14ac:dyDescent="0.2">
      <c r="A38" s="47">
        <v>90</v>
      </c>
      <c r="B38" s="45" t="s">
        <v>2096</v>
      </c>
      <c r="C38" s="42">
        <v>66</v>
      </c>
      <c r="D38" s="43" t="s">
        <v>1947</v>
      </c>
      <c r="E38" s="41">
        <v>779</v>
      </c>
      <c r="F38" s="48" t="str">
        <f>VLOOKUP(E38,Società!A$2:B$9999,2,FALSE)</f>
        <v>ASD ZEROZERO TEAM</v>
      </c>
      <c r="G38" s="46" t="s">
        <v>1959</v>
      </c>
      <c r="H38" s="50" t="s">
        <v>2072</v>
      </c>
      <c r="I38" s="59">
        <v>190421483</v>
      </c>
      <c r="J38" s="49" t="s">
        <v>27</v>
      </c>
      <c r="M38" s="49" t="s">
        <v>1960</v>
      </c>
    </row>
    <row r="39" spans="1:13" x14ac:dyDescent="0.2">
      <c r="A39" s="47">
        <v>89</v>
      </c>
      <c r="B39" s="45" t="s">
        <v>2097</v>
      </c>
      <c r="C39" s="42">
        <v>68</v>
      </c>
      <c r="D39" s="43" t="s">
        <v>1947</v>
      </c>
      <c r="E39" s="41">
        <v>196</v>
      </c>
      <c r="F39" s="48" t="str">
        <f>VLOOKUP(E39,Società!A$2:B$9999,2,FALSE)</f>
        <v>A.S.D. ENERGIA PROPOSTE DI BENESSERE</v>
      </c>
      <c r="G39" s="46" t="s">
        <v>1959</v>
      </c>
      <c r="H39" s="50" t="s">
        <v>1961</v>
      </c>
      <c r="I39" s="59">
        <v>180796169</v>
      </c>
      <c r="J39" s="49" t="s">
        <v>27</v>
      </c>
      <c r="M39" s="49" t="s">
        <v>2042</v>
      </c>
    </row>
    <row r="40" spans="1:13" x14ac:dyDescent="0.2">
      <c r="A40" s="47">
        <v>88</v>
      </c>
      <c r="B40" s="45" t="s">
        <v>2099</v>
      </c>
      <c r="C40" s="42">
        <v>66</v>
      </c>
      <c r="D40" s="43" t="s">
        <v>1947</v>
      </c>
      <c r="E40" s="41">
        <v>138</v>
      </c>
      <c r="F40" s="48" t="str">
        <f>VLOOKUP(E40,Società!A$2:B$9999,2,FALSE)</f>
        <v>A.S.D. CICLISSIMO BIKE TEAM (FCI</v>
      </c>
      <c r="G40" s="46" t="s">
        <v>2053</v>
      </c>
      <c r="I40" s="59" t="s">
        <v>2098</v>
      </c>
    </row>
    <row r="41" spans="1:13" x14ac:dyDescent="0.2">
      <c r="A41" s="47">
        <v>84</v>
      </c>
      <c r="B41" s="45" t="s">
        <v>2103</v>
      </c>
      <c r="C41" s="42">
        <v>64</v>
      </c>
      <c r="D41" s="43" t="s">
        <v>1947</v>
      </c>
      <c r="E41" s="41">
        <v>580</v>
      </c>
      <c r="F41" s="48" t="str">
        <f>VLOOKUP(E41,Società!A$2:B$9999,2,FALSE)</f>
        <v>ASD BY BIKE</v>
      </c>
      <c r="G41" s="46" t="s">
        <v>1959</v>
      </c>
      <c r="H41" s="50" t="s">
        <v>2072</v>
      </c>
      <c r="I41" s="59">
        <v>190227341</v>
      </c>
      <c r="J41" s="49" t="s">
        <v>27</v>
      </c>
      <c r="M41" s="49" t="s">
        <v>2042</v>
      </c>
    </row>
    <row r="42" spans="1:13" x14ac:dyDescent="0.2">
      <c r="A42" s="47">
        <v>80</v>
      </c>
      <c r="B42" s="45" t="s">
        <v>2120</v>
      </c>
      <c r="C42" s="42">
        <v>68</v>
      </c>
      <c r="D42" s="43" t="s">
        <v>1947</v>
      </c>
      <c r="E42" s="41">
        <v>1501</v>
      </c>
      <c r="F42" s="48" t="str">
        <f>VLOOKUP(E42,Società!A$2:B$9999,2,FALSE)</f>
        <v>PROBIKE FIRENZE ASD</v>
      </c>
      <c r="G42" s="46" t="s">
        <v>1959</v>
      </c>
      <c r="H42" s="50" t="s">
        <v>1961</v>
      </c>
      <c r="I42" s="59">
        <v>180850986</v>
      </c>
      <c r="J42" s="49" t="s">
        <v>27</v>
      </c>
      <c r="M42" s="49" t="s">
        <v>1960</v>
      </c>
    </row>
    <row r="43" spans="1:13" x14ac:dyDescent="0.2">
      <c r="A43" s="47">
        <v>11</v>
      </c>
      <c r="B43" s="45" t="s">
        <v>2122</v>
      </c>
      <c r="C43" s="42">
        <v>66</v>
      </c>
      <c r="D43" s="43" t="s">
        <v>1947</v>
      </c>
      <c r="E43" s="41">
        <v>1315</v>
      </c>
      <c r="F43" s="48" t="str">
        <f>VLOOKUP(E43,Società!A$2:B$9999,2,FALSE)</f>
        <v>LIVORNO BIKE ASD</v>
      </c>
      <c r="G43" s="46" t="s">
        <v>1959</v>
      </c>
      <c r="H43" s="50" t="s">
        <v>2045</v>
      </c>
      <c r="I43" s="59">
        <v>180795453</v>
      </c>
      <c r="J43" s="49" t="s">
        <v>27</v>
      </c>
      <c r="M43" s="49" t="s">
        <v>1960</v>
      </c>
    </row>
    <row r="44" spans="1:13" x14ac:dyDescent="0.2">
      <c r="A44" s="47">
        <v>17</v>
      </c>
      <c r="B44" s="45" t="s">
        <v>2124</v>
      </c>
      <c r="C44" s="42">
        <v>64</v>
      </c>
      <c r="D44" s="43" t="s">
        <v>1947</v>
      </c>
      <c r="E44" s="41">
        <v>645</v>
      </c>
      <c r="F44" s="48" t="str">
        <f>VLOOKUP(E44,Società!A$2:B$9999,2,FALSE)</f>
        <v>ASD GRIP CASTELFIORENTINO</v>
      </c>
      <c r="G44" s="46" t="s">
        <v>1959</v>
      </c>
      <c r="H44" s="50" t="s">
        <v>2072</v>
      </c>
      <c r="I44" s="59">
        <v>180861992</v>
      </c>
      <c r="J44" s="49" t="s">
        <v>27</v>
      </c>
      <c r="M44" s="49" t="s">
        <v>2042</v>
      </c>
    </row>
    <row r="45" spans="1:13" x14ac:dyDescent="0.2">
      <c r="A45" s="47">
        <v>22</v>
      </c>
      <c r="B45" s="45" t="s">
        <v>2133</v>
      </c>
      <c r="C45" s="42">
        <v>66</v>
      </c>
      <c r="D45" s="43" t="s">
        <v>1947</v>
      </c>
      <c r="E45" s="41">
        <v>943</v>
      </c>
      <c r="F45" s="48" t="str">
        <f>VLOOKUP(E45,Società!A$2:B$9999,2,FALSE)</f>
        <v>CICLO CLUB QUOTA MILLE</v>
      </c>
      <c r="G45" s="46" t="s">
        <v>1959</v>
      </c>
      <c r="H45" s="50" t="s">
        <v>1797</v>
      </c>
      <c r="I45" s="59">
        <v>180799418</v>
      </c>
      <c r="J45" s="49" t="s">
        <v>27</v>
      </c>
      <c r="M45" s="49" t="s">
        <v>1960</v>
      </c>
    </row>
    <row r="46" spans="1:13" x14ac:dyDescent="0.2">
      <c r="A46" s="47">
        <v>85</v>
      </c>
      <c r="B46" s="45" t="s">
        <v>2102</v>
      </c>
      <c r="C46" s="42">
        <v>61</v>
      </c>
      <c r="D46" s="43" t="s">
        <v>1948</v>
      </c>
      <c r="E46" s="41">
        <v>580</v>
      </c>
      <c r="F46" s="48" t="str">
        <f>VLOOKUP(E46,Società!A$2:B$9999,2,FALSE)</f>
        <v>ASD BY BIKE</v>
      </c>
      <c r="G46" s="46" t="s">
        <v>1959</v>
      </c>
      <c r="H46" s="50" t="s">
        <v>2072</v>
      </c>
      <c r="I46" s="59">
        <v>190227339</v>
      </c>
      <c r="J46" s="49" t="s">
        <v>27</v>
      </c>
      <c r="M46" s="49" t="s">
        <v>2042</v>
      </c>
    </row>
    <row r="47" spans="1:13" x14ac:dyDescent="0.2">
      <c r="A47" s="47">
        <v>83</v>
      </c>
      <c r="B47" s="45" t="s">
        <v>2108</v>
      </c>
      <c r="C47" s="42">
        <v>61</v>
      </c>
      <c r="D47" s="43" t="s">
        <v>1948</v>
      </c>
      <c r="E47" s="41">
        <v>771</v>
      </c>
      <c r="F47" s="48" t="str">
        <f>VLOOKUP(E47,Società!A$2:B$9999,2,FALSE)</f>
        <v>ASD VELO CLUB LUNIGIANA</v>
      </c>
      <c r="G47" s="46" t="s">
        <v>1959</v>
      </c>
      <c r="H47" s="50" t="s">
        <v>1829</v>
      </c>
      <c r="I47" s="59">
        <v>180865755</v>
      </c>
      <c r="J47" s="49" t="s">
        <v>27</v>
      </c>
      <c r="M47" s="49" t="s">
        <v>1960</v>
      </c>
    </row>
    <row r="48" spans="1:13" x14ac:dyDescent="0.2">
      <c r="A48" s="47">
        <v>82</v>
      </c>
      <c r="B48" s="45" t="s">
        <v>2117</v>
      </c>
      <c r="C48" s="42">
        <v>63</v>
      </c>
      <c r="D48" s="43" t="s">
        <v>1948</v>
      </c>
      <c r="E48" s="41">
        <v>1715</v>
      </c>
      <c r="F48" s="48" t="str">
        <f>VLOOKUP(E48,Società!A$2:B$9999,2,FALSE)</f>
        <v>TEAM VALDERA BIKE ASD</v>
      </c>
      <c r="G48" s="46" t="s">
        <v>1959</v>
      </c>
      <c r="H48" s="50" t="s">
        <v>2118</v>
      </c>
      <c r="I48" s="59">
        <v>180746789</v>
      </c>
      <c r="J48" s="49" t="s">
        <v>27</v>
      </c>
      <c r="M48" s="49" t="s">
        <v>1960</v>
      </c>
    </row>
    <row r="49" spans="1:13" x14ac:dyDescent="0.2">
      <c r="A49" s="47">
        <v>81</v>
      </c>
      <c r="B49" s="45" t="s">
        <v>2119</v>
      </c>
      <c r="C49" s="42">
        <v>62</v>
      </c>
      <c r="D49" s="43" t="s">
        <v>1948</v>
      </c>
      <c r="E49" s="41">
        <v>1501</v>
      </c>
      <c r="F49" s="48" t="str">
        <f>VLOOKUP(E49,Società!A$2:B$9999,2,FALSE)</f>
        <v>PROBIKE FIRENZE ASD</v>
      </c>
      <c r="G49" s="46" t="s">
        <v>1959</v>
      </c>
      <c r="H49" s="50" t="s">
        <v>1961</v>
      </c>
      <c r="I49" s="59">
        <v>190222303</v>
      </c>
      <c r="J49" s="49" t="s">
        <v>27</v>
      </c>
      <c r="M49" s="49" t="s">
        <v>1960</v>
      </c>
    </row>
    <row r="50" spans="1:13" x14ac:dyDescent="0.2">
      <c r="A50" s="47">
        <v>13</v>
      </c>
      <c r="B50" s="45" t="s">
        <v>2123</v>
      </c>
      <c r="C50" s="42">
        <v>62</v>
      </c>
      <c r="D50" s="43" t="s">
        <v>1948</v>
      </c>
      <c r="E50" s="41">
        <v>779</v>
      </c>
      <c r="F50" s="48" t="str">
        <f>VLOOKUP(E50,Società!A$2:B$9999,2,FALSE)</f>
        <v>ASD ZEROZERO TEAM</v>
      </c>
      <c r="G50" s="46" t="s">
        <v>1959</v>
      </c>
      <c r="H50" s="50" t="s">
        <v>2072</v>
      </c>
      <c r="I50" s="59">
        <v>190421482</v>
      </c>
      <c r="J50" s="49" t="s">
        <v>27</v>
      </c>
      <c r="M50" s="49" t="s">
        <v>1960</v>
      </c>
    </row>
    <row r="51" spans="1:13" x14ac:dyDescent="0.2">
      <c r="A51" s="47">
        <v>101</v>
      </c>
      <c r="B51" s="45" t="s">
        <v>2070</v>
      </c>
      <c r="C51" s="42">
        <v>54</v>
      </c>
      <c r="D51" s="43" t="s">
        <v>1949</v>
      </c>
      <c r="E51" s="41">
        <v>133</v>
      </c>
      <c r="F51" s="48" t="str">
        <f>VLOOKUP(E51,Società!A$2:B$9999,2,FALSE)</f>
        <v>A.S.D. CICLI TADDEI (FCI)</v>
      </c>
      <c r="G51" s="46" t="s">
        <v>1959</v>
      </c>
      <c r="H51" s="50" t="s">
        <v>1871</v>
      </c>
      <c r="I51" s="59">
        <v>180875930</v>
      </c>
      <c r="J51" s="49" t="s">
        <v>27</v>
      </c>
      <c r="M51" s="49" t="s">
        <v>2042</v>
      </c>
    </row>
    <row r="52" spans="1:13" x14ac:dyDescent="0.2">
      <c r="A52" s="47">
        <v>100</v>
      </c>
      <c r="B52" s="45" t="s">
        <v>2080</v>
      </c>
      <c r="C52" s="42">
        <v>58</v>
      </c>
      <c r="D52" s="43" t="s">
        <v>1949</v>
      </c>
      <c r="E52" s="41">
        <v>645</v>
      </c>
      <c r="F52" s="48" t="str">
        <f>VLOOKUP(E52,Società!A$2:B$9999,2,FALSE)</f>
        <v>ASD GRIP CASTELFIORENTINO</v>
      </c>
      <c r="G52" s="46" t="s">
        <v>1959</v>
      </c>
      <c r="H52" s="50" t="s">
        <v>2072</v>
      </c>
      <c r="I52" s="59">
        <v>180861993</v>
      </c>
      <c r="J52" s="49" t="s">
        <v>27</v>
      </c>
      <c r="M52" s="49" t="s">
        <v>2042</v>
      </c>
    </row>
    <row r="53" spans="1:13" x14ac:dyDescent="0.2">
      <c r="A53" s="47">
        <v>92</v>
      </c>
      <c r="B53" s="45" t="s">
        <v>2088</v>
      </c>
      <c r="C53" s="42">
        <v>56</v>
      </c>
      <c r="D53" s="43" t="s">
        <v>1949</v>
      </c>
      <c r="E53" s="41">
        <v>797</v>
      </c>
      <c r="F53" s="48" t="str">
        <f>VLOOKUP(E53,Società!A$2:B$9999,2,FALSE)</f>
        <v>ASSOCIAZIONE FERRI TAGLIENTI</v>
      </c>
      <c r="G53" s="46" t="s">
        <v>1959</v>
      </c>
      <c r="H53" s="50" t="s">
        <v>1961</v>
      </c>
      <c r="I53" s="59">
        <v>180080894</v>
      </c>
      <c r="J53" s="49" t="s">
        <v>27</v>
      </c>
      <c r="M53" s="49" t="s">
        <v>1960</v>
      </c>
    </row>
    <row r="54" spans="1:13" x14ac:dyDescent="0.2">
      <c r="A54" s="47">
        <v>102</v>
      </c>
      <c r="B54" s="45" t="s">
        <v>2064</v>
      </c>
      <c r="C54" s="42">
        <v>51</v>
      </c>
      <c r="D54" s="43" t="s">
        <v>1950</v>
      </c>
      <c r="E54" s="41">
        <v>99</v>
      </c>
      <c r="F54" s="48" t="str">
        <f>VLOOKUP(E54,Società!A$2:B$9999,2,FALSE)</f>
        <v>A.S.D. BICIPEDIA</v>
      </c>
      <c r="G54" s="46" t="s">
        <v>1959</v>
      </c>
      <c r="H54" s="50" t="s">
        <v>1961</v>
      </c>
      <c r="I54" s="59">
        <v>180796205</v>
      </c>
      <c r="J54" s="49" t="s">
        <v>27</v>
      </c>
      <c r="M54" s="49" t="s">
        <v>1960</v>
      </c>
    </row>
    <row r="55" spans="1:13" x14ac:dyDescent="0.2">
      <c r="A55" s="47">
        <v>86</v>
      </c>
      <c r="B55" s="45" t="s">
        <v>2101</v>
      </c>
      <c r="C55" s="42">
        <v>42</v>
      </c>
      <c r="D55" s="43" t="s">
        <v>1950</v>
      </c>
      <c r="E55" s="41">
        <v>1678</v>
      </c>
      <c r="F55" s="48" t="str">
        <f>VLOOKUP(E55,Società!A$2:B$9999,2,FALSE)</f>
        <v>TEAM GASTONE NENCINI PRATO</v>
      </c>
      <c r="G55" s="46" t="s">
        <v>1959</v>
      </c>
      <c r="H55" s="50" t="s">
        <v>1849</v>
      </c>
      <c r="I55" s="59">
        <v>180844653</v>
      </c>
      <c r="J55" s="49" t="s">
        <v>27</v>
      </c>
      <c r="M55" s="49" t="s">
        <v>1960</v>
      </c>
    </row>
    <row r="56" spans="1:13" x14ac:dyDescent="0.2">
      <c r="A56" s="47">
        <v>21</v>
      </c>
      <c r="B56" s="45" t="s">
        <v>2128</v>
      </c>
      <c r="C56" s="42">
        <v>53</v>
      </c>
      <c r="D56" s="43" t="s">
        <v>1950</v>
      </c>
      <c r="E56" s="41">
        <v>1756</v>
      </c>
      <c r="F56" s="48" t="str">
        <f>VLOOKUP(E56,Società!A$2:B$9999,2,FALSE)</f>
        <v>TUTTINBICI ASD</v>
      </c>
      <c r="G56" s="46" t="s">
        <v>1959</v>
      </c>
      <c r="H56" s="50" t="s">
        <v>1961</v>
      </c>
      <c r="I56" s="59">
        <v>190120364</v>
      </c>
      <c r="J56" s="49" t="s">
        <v>27</v>
      </c>
      <c r="M56" s="49" t="s">
        <v>2042</v>
      </c>
    </row>
    <row r="57" spans="1:13" x14ac:dyDescent="0.2">
      <c r="A57" s="47">
        <v>23</v>
      </c>
      <c r="B57" s="45" t="s">
        <v>2135</v>
      </c>
      <c r="C57" s="42">
        <v>51</v>
      </c>
      <c r="D57" s="43" t="s">
        <v>1950</v>
      </c>
      <c r="E57" s="41">
        <v>1923</v>
      </c>
      <c r="F57" s="48" t="str">
        <f>VLOOKUP(E57,Società!A$2:B$9999,2,FALSE)</f>
        <v>GRUPPO SPORTIVO POLIZIA DI STATO SIENA</v>
      </c>
      <c r="G57" s="46" t="s">
        <v>2093</v>
      </c>
      <c r="H57" s="50" t="s">
        <v>2136</v>
      </c>
      <c r="I57" s="59">
        <v>7964654</v>
      </c>
      <c r="M57" s="49" t="s">
        <v>2136</v>
      </c>
    </row>
    <row r="58" spans="1:13" x14ac:dyDescent="0.2">
      <c r="A58" s="47">
        <v>108</v>
      </c>
      <c r="B58" s="45" t="s">
        <v>2048</v>
      </c>
      <c r="C58" s="42">
        <v>6</v>
      </c>
      <c r="D58" s="43" t="s">
        <v>1955</v>
      </c>
      <c r="E58" s="41">
        <v>1920</v>
      </c>
      <c r="F58" s="48" t="str">
        <f>VLOOKUP(E58,Società!A$2:B$9999,2,FALSE)</f>
        <v>U.C. PETRIGNANO A.S.D.</v>
      </c>
      <c r="G58" s="46" t="s">
        <v>2053</v>
      </c>
      <c r="I58" s="59" t="s">
        <v>2047</v>
      </c>
    </row>
    <row r="59" spans="1:13" x14ac:dyDescent="0.2">
      <c r="A59" s="47">
        <v>105</v>
      </c>
      <c r="B59" s="45" t="s">
        <v>2057</v>
      </c>
      <c r="C59" s="42">
        <v>1</v>
      </c>
      <c r="D59" s="43" t="s">
        <v>1955</v>
      </c>
      <c r="E59" s="41">
        <v>479</v>
      </c>
      <c r="F59" s="48" t="str">
        <f>VLOOKUP(E59,Società!A$2:B$9999,2,FALSE)</f>
        <v>A.S.D. ZHIRAF (FCI)</v>
      </c>
      <c r="G59" s="46" t="s">
        <v>2053</v>
      </c>
      <c r="I59" s="59" t="s">
        <v>2056</v>
      </c>
    </row>
    <row r="60" spans="1:13" x14ac:dyDescent="0.2">
      <c r="A60" s="47">
        <v>104</v>
      </c>
      <c r="B60" s="45" t="s">
        <v>2059</v>
      </c>
      <c r="C60" s="42">
        <v>1</v>
      </c>
      <c r="D60" s="43" t="s">
        <v>1955</v>
      </c>
      <c r="E60" s="41">
        <v>479</v>
      </c>
      <c r="F60" s="48" t="str">
        <f>VLOOKUP(E60,Società!A$2:B$9999,2,FALSE)</f>
        <v>A.S.D. ZHIRAF (FCI)</v>
      </c>
      <c r="G60" s="46" t="s">
        <v>2053</v>
      </c>
      <c r="I60" s="59" t="s">
        <v>2058</v>
      </c>
    </row>
    <row r="61" spans="1:13" x14ac:dyDescent="0.2">
      <c r="A61" s="47">
        <v>103</v>
      </c>
      <c r="B61" s="45" t="s">
        <v>2067</v>
      </c>
      <c r="C61" s="42">
        <v>1</v>
      </c>
      <c r="D61" s="43" t="s">
        <v>1955</v>
      </c>
      <c r="E61" s="41">
        <v>479</v>
      </c>
      <c r="F61" s="48" t="str">
        <f>VLOOKUP(E61,Società!A$2:B$9999,2,FALSE)</f>
        <v>A.S.D. ZHIRAF (FCI)</v>
      </c>
      <c r="G61" s="46" t="s">
        <v>2053</v>
      </c>
      <c r="I61" s="59" t="s">
        <v>2066</v>
      </c>
    </row>
    <row r="62" spans="1:13" x14ac:dyDescent="0.2">
      <c r="A62" s="47">
        <v>95</v>
      </c>
      <c r="B62" s="45" t="s">
        <v>2084</v>
      </c>
      <c r="C62" s="42">
        <v>5</v>
      </c>
      <c r="D62" s="43" t="s">
        <v>1955</v>
      </c>
      <c r="E62" s="41">
        <v>1921</v>
      </c>
      <c r="F62" s="48" t="str">
        <f>VLOOKUP(E62,Società!A$2:B$9999,2,FALSE)</f>
        <v>S.C. GASTONE NENCINI</v>
      </c>
      <c r="G62" s="46" t="s">
        <v>2053</v>
      </c>
      <c r="I62" s="59" t="s">
        <v>2083</v>
      </c>
    </row>
    <row r="63" spans="1:13" x14ac:dyDescent="0.2">
      <c r="A63" s="47">
        <v>87</v>
      </c>
      <c r="B63" s="45" t="s">
        <v>2100</v>
      </c>
      <c r="C63" s="42">
        <v>1</v>
      </c>
      <c r="D63" s="43" t="s">
        <v>1955</v>
      </c>
      <c r="E63" s="41">
        <v>1150</v>
      </c>
      <c r="F63" s="48" t="str">
        <f>VLOOKUP(E63,Società!A$2:B$9999,2,FALSE)</f>
        <v>G.S. CICLISTI GRASSINA ASD</v>
      </c>
      <c r="G63" s="46" t="s">
        <v>1959</v>
      </c>
      <c r="H63" s="50" t="s">
        <v>1961</v>
      </c>
      <c r="I63" s="59">
        <v>180685911</v>
      </c>
      <c r="J63" s="49" t="s">
        <v>27</v>
      </c>
      <c r="M63" s="49" t="s">
        <v>1960</v>
      </c>
    </row>
    <row r="64" spans="1:13" x14ac:dyDescent="0.2">
      <c r="A64" s="47">
        <v>2</v>
      </c>
      <c r="B64" s="45" t="s">
        <v>2121</v>
      </c>
      <c r="C64" s="42">
        <v>0</v>
      </c>
      <c r="D64" s="43" t="s">
        <v>1955</v>
      </c>
      <c r="E64" s="41">
        <v>1356</v>
      </c>
      <c r="F64" s="48" t="str">
        <f>VLOOKUP(E64,Società!A$2:B$9999,2,FALSE)</f>
        <v>MTB CASENTINO BIKE A.S.D. (ACSI)</v>
      </c>
      <c r="G64" s="46" t="s">
        <v>2093</v>
      </c>
      <c r="I64" s="59">
        <v>608645</v>
      </c>
    </row>
    <row r="65" spans="1:13" x14ac:dyDescent="0.2">
      <c r="A65" s="47">
        <v>106</v>
      </c>
      <c r="B65" s="45" t="s">
        <v>2051</v>
      </c>
      <c r="C65" s="42">
        <v>99</v>
      </c>
      <c r="D65" s="43" t="s">
        <v>1956</v>
      </c>
      <c r="E65" s="41">
        <v>1919</v>
      </c>
      <c r="F65" s="48" t="str">
        <f>VLOOKUP(E65,Società!A$2:B$9999,2,FALSE)</f>
        <v>PRO CYCLING TEAM</v>
      </c>
      <c r="G65" s="46" t="s">
        <v>2053</v>
      </c>
      <c r="I65" s="59" t="s">
        <v>2054</v>
      </c>
    </row>
    <row r="66" spans="1:13" x14ac:dyDescent="0.2">
      <c r="A66" s="47">
        <v>94</v>
      </c>
      <c r="B66" s="45" t="s">
        <v>2090</v>
      </c>
      <c r="C66" s="42">
        <v>73</v>
      </c>
      <c r="D66" s="43" t="s">
        <v>1957</v>
      </c>
      <c r="E66" s="41">
        <v>779</v>
      </c>
      <c r="F66" s="48" t="str">
        <f>VLOOKUP(E66,Società!A$2:B$9999,2,FALSE)</f>
        <v>ASD ZEROZERO TEAM</v>
      </c>
      <c r="G66" s="46" t="s">
        <v>1959</v>
      </c>
      <c r="H66" s="50" t="s">
        <v>2072</v>
      </c>
      <c r="I66" s="59">
        <v>190421479</v>
      </c>
      <c r="J66" s="49" t="s">
        <v>27</v>
      </c>
      <c r="M66" s="49" t="s">
        <v>1960</v>
      </c>
    </row>
    <row r="67" spans="1:13" x14ac:dyDescent="0.2">
      <c r="A67" s="47">
        <v>20</v>
      </c>
      <c r="B67" s="45" t="s">
        <v>2126</v>
      </c>
      <c r="C67" s="42">
        <v>73</v>
      </c>
      <c r="D67" s="43" t="s">
        <v>1957</v>
      </c>
      <c r="E67" s="41">
        <v>138</v>
      </c>
      <c r="F67" s="48" t="str">
        <f>VLOOKUP(E67,Società!A$2:B$9999,2,FALSE)</f>
        <v>A.S.D. CICLISSIMO BIKE TEAM (FCI</v>
      </c>
      <c r="G67" s="46" t="s">
        <v>2053</v>
      </c>
      <c r="I67" s="59" t="s">
        <v>2127</v>
      </c>
    </row>
  </sheetData>
  <sortState ref="A2:N67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24"/>
  <sheetViews>
    <sheetView workbookViewId="0">
      <pane ySplit="1" topLeftCell="A1910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29" customWidth="1"/>
  </cols>
  <sheetData>
    <row r="1" spans="1:6" ht="15" customHeight="1" x14ac:dyDescent="0.2">
      <c r="A1" s="3" t="s">
        <v>9</v>
      </c>
      <c r="B1" s="19" t="s">
        <v>6</v>
      </c>
      <c r="C1" s="5" t="s">
        <v>28</v>
      </c>
      <c r="D1" s="5" t="s">
        <v>29</v>
      </c>
    </row>
    <row r="2" spans="1:6" x14ac:dyDescent="0.2">
      <c r="A2" s="4">
        <v>1917</v>
      </c>
      <c r="B2" s="29" t="s">
        <v>1935</v>
      </c>
      <c r="C2">
        <f>COUNTIF(Atleti!E:E,A2)</f>
        <v>0</v>
      </c>
      <c r="D2">
        <f>COUNTIF(Arrivi!F:F,B2)</f>
        <v>1048509</v>
      </c>
    </row>
    <row r="3" spans="1:6" x14ac:dyDescent="0.2">
      <c r="A3" s="4">
        <v>1</v>
      </c>
      <c r="B3" s="29" t="s">
        <v>39</v>
      </c>
      <c r="C3">
        <f>COUNTIF(Atleti!E:E,A3)</f>
        <v>0</v>
      </c>
      <c r="D3">
        <f>COUNTIF(Arrivi!F:F,B3)</f>
        <v>0</v>
      </c>
    </row>
    <row r="4" spans="1:6" x14ac:dyDescent="0.2">
      <c r="A4" s="4">
        <v>2</v>
      </c>
      <c r="B4" s="29" t="s">
        <v>40</v>
      </c>
      <c r="C4">
        <f>COUNTIF(Atleti!E:E,A4)</f>
        <v>0</v>
      </c>
      <c r="D4">
        <f>COUNTIF(Arrivi!F:F,B4)</f>
        <v>0</v>
      </c>
    </row>
    <row r="5" spans="1:6" x14ac:dyDescent="0.2">
      <c r="A5" s="4">
        <v>3</v>
      </c>
      <c r="B5" s="29" t="s">
        <v>41</v>
      </c>
      <c r="C5">
        <f>COUNTIF(Atleti!E:E,A5)</f>
        <v>0</v>
      </c>
      <c r="D5">
        <f>COUNTIF(Arrivi!F:F,B5)</f>
        <v>0</v>
      </c>
    </row>
    <row r="6" spans="1:6" x14ac:dyDescent="0.2">
      <c r="A6" s="4">
        <v>4</v>
      </c>
      <c r="B6" s="29" t="s">
        <v>42</v>
      </c>
      <c r="C6">
        <f>COUNTIF(Atleti!E:E,A6)</f>
        <v>0</v>
      </c>
      <c r="D6">
        <f>COUNTIF(Arrivi!F:F,B6)</f>
        <v>0</v>
      </c>
    </row>
    <row r="7" spans="1:6" x14ac:dyDescent="0.2">
      <c r="A7" s="4">
        <v>5</v>
      </c>
      <c r="B7" s="29" t="s">
        <v>43</v>
      </c>
      <c r="C7">
        <f>COUNTIF(Atleti!E:E,A7)</f>
        <v>0</v>
      </c>
      <c r="D7">
        <f>COUNTIF(Arrivi!F:F,B7)</f>
        <v>0</v>
      </c>
    </row>
    <row r="8" spans="1:6" x14ac:dyDescent="0.2">
      <c r="A8" s="4">
        <v>6</v>
      </c>
      <c r="B8" s="29" t="s">
        <v>44</v>
      </c>
      <c r="C8">
        <f>COUNTIF(Atleti!E:E,A8)</f>
        <v>0</v>
      </c>
      <c r="D8">
        <f>COUNTIF(Arrivi!F:F,B8)</f>
        <v>0</v>
      </c>
    </row>
    <row r="9" spans="1:6" x14ac:dyDescent="0.2">
      <c r="A9" s="4">
        <v>7</v>
      </c>
      <c r="B9" s="29" t="s">
        <v>45</v>
      </c>
      <c r="C9">
        <f>COUNTIF(Atleti!E:E,A9)</f>
        <v>0</v>
      </c>
      <c r="D9">
        <f>COUNTIF(Arrivi!F:F,B9)</f>
        <v>0</v>
      </c>
    </row>
    <row r="10" spans="1:6" x14ac:dyDescent="0.2">
      <c r="A10" s="4">
        <v>8</v>
      </c>
      <c r="B10" s="29" t="s">
        <v>46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9</v>
      </c>
      <c r="B11" s="29" t="s">
        <v>47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10</v>
      </c>
      <c r="B12" s="29" t="s">
        <v>48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11</v>
      </c>
      <c r="B13" s="29" t="s">
        <v>49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12</v>
      </c>
      <c r="B14" s="29" t="s">
        <v>50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13</v>
      </c>
      <c r="B15" s="29" t="s">
        <v>51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14</v>
      </c>
      <c r="B16" s="29" t="s">
        <v>52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15</v>
      </c>
      <c r="B17" s="29" t="s">
        <v>53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16</v>
      </c>
      <c r="B18" s="29" t="s">
        <v>54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17</v>
      </c>
      <c r="B19" s="29" t="s">
        <v>55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18</v>
      </c>
      <c r="B20" s="29" t="s">
        <v>56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19</v>
      </c>
      <c r="B21" s="29" t="s">
        <v>57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20</v>
      </c>
      <c r="B22" s="29" t="s">
        <v>58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21</v>
      </c>
      <c r="B23" s="29" t="s">
        <v>59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22</v>
      </c>
      <c r="B24" s="29" t="s">
        <v>60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23</v>
      </c>
      <c r="B25" s="29" t="s">
        <v>61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24</v>
      </c>
      <c r="B26" s="29" t="s">
        <v>62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25</v>
      </c>
      <c r="B27" s="29" t="s">
        <v>63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26</v>
      </c>
      <c r="B28" s="29" t="s">
        <v>64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27</v>
      </c>
      <c r="B29" s="29" t="s">
        <v>65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28</v>
      </c>
      <c r="B30" s="29" t="s">
        <v>66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29</v>
      </c>
      <c r="B31" s="29" t="s">
        <v>67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30</v>
      </c>
      <c r="B32" s="29" t="s">
        <v>68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31</v>
      </c>
      <c r="B33" s="29" t="s">
        <v>69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32</v>
      </c>
      <c r="B34" s="29" t="s">
        <v>70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33</v>
      </c>
      <c r="B35" s="29" t="s">
        <v>71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34</v>
      </c>
      <c r="B36" s="29" t="s">
        <v>72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35</v>
      </c>
      <c r="B37" s="29" t="s">
        <v>73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36</v>
      </c>
      <c r="B38" s="29" t="s">
        <v>74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37</v>
      </c>
      <c r="B39" s="29" t="s">
        <v>75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38</v>
      </c>
      <c r="B40" s="29" t="s">
        <v>76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39</v>
      </c>
      <c r="B41" s="29" t="s">
        <v>77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40</v>
      </c>
      <c r="B42" s="29" t="s">
        <v>78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41</v>
      </c>
      <c r="B43" s="29" t="s">
        <v>79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42</v>
      </c>
      <c r="B44" s="29" t="s">
        <v>80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43</v>
      </c>
      <c r="B45" s="29" t="s">
        <v>81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44</v>
      </c>
      <c r="B46" s="29" t="s">
        <v>82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45</v>
      </c>
      <c r="B47" s="29" t="s">
        <v>83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46</v>
      </c>
      <c r="B48" s="29" t="s">
        <v>84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47</v>
      </c>
      <c r="B49" s="29" t="s">
        <v>85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48</v>
      </c>
      <c r="B50" s="29" t="s">
        <v>86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49</v>
      </c>
      <c r="B51" s="29" t="s">
        <v>87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50</v>
      </c>
      <c r="B52" s="29" t="s">
        <v>88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51</v>
      </c>
      <c r="B53" s="29" t="s">
        <v>89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52</v>
      </c>
      <c r="B54" s="29" t="s">
        <v>90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53</v>
      </c>
      <c r="B55" s="29" t="s">
        <v>91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54</v>
      </c>
      <c r="B56" s="29" t="s">
        <v>92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55</v>
      </c>
      <c r="B57" s="29" t="s">
        <v>93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56</v>
      </c>
      <c r="B58" s="29" t="s">
        <v>94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57</v>
      </c>
      <c r="B59" s="29" t="s">
        <v>95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58</v>
      </c>
      <c r="B60" s="29" t="s">
        <v>96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59</v>
      </c>
      <c r="B61" s="29" t="s">
        <v>97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60</v>
      </c>
      <c r="B62" s="29" t="s">
        <v>98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61</v>
      </c>
      <c r="B63" s="29" t="s">
        <v>99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62</v>
      </c>
      <c r="B64" s="29" t="s">
        <v>100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63</v>
      </c>
      <c r="B65" s="29" t="s">
        <v>101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64</v>
      </c>
      <c r="B66" s="29" t="s">
        <v>102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65</v>
      </c>
      <c r="B67" s="29" t="s">
        <v>103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66</v>
      </c>
      <c r="B68" s="29" t="s">
        <v>104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67</v>
      </c>
      <c r="B69" s="29" t="s">
        <v>105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68</v>
      </c>
      <c r="B70" s="29" t="s">
        <v>106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69</v>
      </c>
      <c r="B71" s="29" t="s">
        <v>107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70</v>
      </c>
      <c r="B72" s="29" t="s">
        <v>108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71</v>
      </c>
      <c r="B73" s="29" t="s">
        <v>109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72</v>
      </c>
      <c r="B74" s="29" t="s">
        <v>110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73</v>
      </c>
      <c r="B75" s="29" t="s">
        <v>111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74</v>
      </c>
      <c r="B76" s="29" t="s">
        <v>112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75</v>
      </c>
      <c r="B77" s="29" t="s">
        <v>113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76</v>
      </c>
      <c r="B78" s="29" t="s">
        <v>114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77</v>
      </c>
      <c r="B79" s="29" t="s">
        <v>115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78</v>
      </c>
      <c r="B80" s="29" t="s">
        <v>116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79</v>
      </c>
      <c r="B81" s="29" t="s">
        <v>117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80</v>
      </c>
      <c r="B82" s="29" t="s">
        <v>118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81</v>
      </c>
      <c r="B83" s="29" t="s">
        <v>119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82</v>
      </c>
      <c r="B84" s="29" t="s">
        <v>120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83</v>
      </c>
      <c r="B85" s="29" t="s">
        <v>121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84</v>
      </c>
      <c r="B86" s="29" t="s">
        <v>122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85</v>
      </c>
      <c r="B87" s="29" t="s">
        <v>123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86</v>
      </c>
      <c r="B88" s="29" t="s">
        <v>124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87</v>
      </c>
      <c r="B89" s="29" t="s">
        <v>125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88</v>
      </c>
      <c r="B90" s="29" t="s">
        <v>126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89</v>
      </c>
      <c r="B91" s="29" t="s">
        <v>127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90</v>
      </c>
      <c r="B92" s="29" t="s">
        <v>128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91</v>
      </c>
      <c r="B93" s="29" t="s">
        <v>129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92</v>
      </c>
      <c r="B94" s="29" t="s">
        <v>130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93</v>
      </c>
      <c r="B95" s="29" t="s">
        <v>131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94</v>
      </c>
      <c r="B96" s="29" t="s">
        <v>132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95</v>
      </c>
      <c r="B97" s="29" t="s">
        <v>133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96</v>
      </c>
      <c r="B98" s="29" t="s">
        <v>134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97</v>
      </c>
      <c r="B99" s="29" t="s">
        <v>135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98</v>
      </c>
      <c r="B100" s="29" t="s">
        <v>136</v>
      </c>
      <c r="C100">
        <f>COUNTIF(Atleti!E:E,A100)</f>
        <v>0</v>
      </c>
      <c r="D100">
        <f>COUNTIF(Arrivi!F:F,B100)</f>
        <v>0</v>
      </c>
    </row>
    <row r="101" spans="1:4" x14ac:dyDescent="0.2">
      <c r="A101" s="4">
        <v>99</v>
      </c>
      <c r="B101" s="29" t="s">
        <v>137</v>
      </c>
      <c r="C101">
        <f>COUNTIF(Atleti!E:E,A101)</f>
        <v>5</v>
      </c>
      <c r="D101">
        <f>COUNTIF(Arrivi!F:F,B101)</f>
        <v>5</v>
      </c>
    </row>
    <row r="102" spans="1:4" x14ac:dyDescent="0.2">
      <c r="A102" s="4">
        <v>100</v>
      </c>
      <c r="B102" s="29" t="s">
        <v>138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101</v>
      </c>
      <c r="B103" s="29" t="s">
        <v>139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102</v>
      </c>
      <c r="B104" s="29" t="s">
        <v>140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103</v>
      </c>
      <c r="B105" s="29" t="s">
        <v>141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104</v>
      </c>
      <c r="B106" s="29" t="s">
        <v>142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105</v>
      </c>
      <c r="B107" s="29" t="s">
        <v>143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106</v>
      </c>
      <c r="B108" s="29" t="s">
        <v>144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107</v>
      </c>
      <c r="B109" s="29" t="s">
        <v>145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108</v>
      </c>
      <c r="B110" s="29" t="s">
        <v>146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109</v>
      </c>
      <c r="B111" s="29" t="s">
        <v>147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110</v>
      </c>
      <c r="B112" s="29" t="s">
        <v>148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111</v>
      </c>
      <c r="B113" s="29" t="s">
        <v>149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112</v>
      </c>
      <c r="B114" s="29" t="s">
        <v>150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113</v>
      </c>
      <c r="B115" s="29" t="s">
        <v>151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114</v>
      </c>
      <c r="B116" s="29" t="s">
        <v>152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115</v>
      </c>
      <c r="B117" s="29" t="s">
        <v>153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116</v>
      </c>
      <c r="B118" s="29" t="s">
        <v>154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117</v>
      </c>
      <c r="B119" s="29" t="s">
        <v>155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118</v>
      </c>
      <c r="B120" s="29" t="s">
        <v>156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119</v>
      </c>
      <c r="B121" s="29" t="s">
        <v>157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120</v>
      </c>
      <c r="B122" s="29" t="s">
        <v>158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121</v>
      </c>
      <c r="B123" s="29" t="s">
        <v>159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122</v>
      </c>
      <c r="B124" s="29" t="s">
        <v>160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123</v>
      </c>
      <c r="B125" s="29" t="s">
        <v>161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124</v>
      </c>
      <c r="B126" s="29" t="s">
        <v>162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125</v>
      </c>
      <c r="B127" s="29" t="s">
        <v>163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126</v>
      </c>
      <c r="B128" s="29" t="s">
        <v>164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127</v>
      </c>
      <c r="B129" s="29" t="s">
        <v>165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128</v>
      </c>
      <c r="B130" s="29" t="s">
        <v>166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129</v>
      </c>
      <c r="B131" s="29" t="s">
        <v>167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130</v>
      </c>
      <c r="B132" s="29" t="s">
        <v>168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131</v>
      </c>
      <c r="B133" s="29" t="s">
        <v>2019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132</v>
      </c>
      <c r="B134" s="29" t="s">
        <v>169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133</v>
      </c>
      <c r="B135" s="29" t="s">
        <v>170</v>
      </c>
      <c r="C135">
        <f>COUNTIF(Atleti!E:E,A135)</f>
        <v>1</v>
      </c>
      <c r="D135">
        <f>COUNTIF(Arrivi!F:F,B135)</f>
        <v>1</v>
      </c>
    </row>
    <row r="136" spans="1:4" x14ac:dyDescent="0.2">
      <c r="A136" s="4">
        <v>134</v>
      </c>
      <c r="B136" s="29" t="s">
        <v>171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135</v>
      </c>
      <c r="B137" s="29" t="s">
        <v>172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136</v>
      </c>
      <c r="B138" s="29" t="s">
        <v>173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137</v>
      </c>
      <c r="B139" s="29" t="s">
        <v>174</v>
      </c>
      <c r="C139">
        <f>COUNTIF(Atleti!E:E,A139)</f>
        <v>0</v>
      </c>
      <c r="D139">
        <f>COUNTIF(Arrivi!F:F,B139)</f>
        <v>0</v>
      </c>
    </row>
    <row r="140" spans="1:4" x14ac:dyDescent="0.2">
      <c r="A140" s="4">
        <v>138</v>
      </c>
      <c r="B140" s="29" t="s">
        <v>175</v>
      </c>
      <c r="C140">
        <f>COUNTIF(Atleti!E:E,A140)</f>
        <v>3</v>
      </c>
      <c r="D140">
        <f>COUNTIF(Arrivi!F:F,B140)</f>
        <v>3</v>
      </c>
    </row>
    <row r="141" spans="1:4" x14ac:dyDescent="0.2">
      <c r="A141" s="4">
        <v>139</v>
      </c>
      <c r="B141" s="29" t="s">
        <v>176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140</v>
      </c>
      <c r="B142" s="29" t="s">
        <v>177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141</v>
      </c>
      <c r="B143" s="29" t="s">
        <v>178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142</v>
      </c>
      <c r="B144" s="29" t="s">
        <v>179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143</v>
      </c>
      <c r="B145" s="29" t="s">
        <v>180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144</v>
      </c>
      <c r="B146" s="29" t="s">
        <v>181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145</v>
      </c>
      <c r="B147" s="29" t="s">
        <v>182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146</v>
      </c>
      <c r="B148" s="29" t="s">
        <v>183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147</v>
      </c>
      <c r="B149" s="29" t="s">
        <v>184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148</v>
      </c>
      <c r="B150" s="29" t="s">
        <v>185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149</v>
      </c>
      <c r="B151" s="29" t="s">
        <v>186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150</v>
      </c>
      <c r="B152" s="29" t="s">
        <v>187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151</v>
      </c>
      <c r="B153" s="29" t="s">
        <v>188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152</v>
      </c>
      <c r="B154" s="29" t="s">
        <v>189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153</v>
      </c>
      <c r="B155" s="29" t="s">
        <v>190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154</v>
      </c>
      <c r="B156" s="29" t="s">
        <v>191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155</v>
      </c>
      <c r="B157" s="29" t="s">
        <v>192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156</v>
      </c>
      <c r="B158" s="29" t="s">
        <v>193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157</v>
      </c>
      <c r="B159" s="29" t="s">
        <v>194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158</v>
      </c>
      <c r="B160" s="29" t="s">
        <v>195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159</v>
      </c>
      <c r="B161" s="29" t="s">
        <v>196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160</v>
      </c>
      <c r="B162" s="29" t="s">
        <v>197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161</v>
      </c>
      <c r="B163" s="29" t="s">
        <v>198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162</v>
      </c>
      <c r="B164" s="29" t="s">
        <v>199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163</v>
      </c>
      <c r="B165" s="29" t="s">
        <v>200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164</v>
      </c>
      <c r="B166" s="29" t="s">
        <v>201</v>
      </c>
      <c r="C166">
        <f>COUNTIF(Atleti!E:E,A166)</f>
        <v>0</v>
      </c>
      <c r="D166">
        <f>COUNTIF(Arrivi!F:F,B166)</f>
        <v>0</v>
      </c>
    </row>
    <row r="167" spans="1:4" x14ac:dyDescent="0.2">
      <c r="A167" s="4">
        <v>165</v>
      </c>
      <c r="B167" s="29" t="s">
        <v>202</v>
      </c>
      <c r="C167">
        <f>COUNTIF(Atleti!E:E,A167)</f>
        <v>1</v>
      </c>
      <c r="D167">
        <f>COUNTIF(Arrivi!F:F,B167)</f>
        <v>1</v>
      </c>
    </row>
    <row r="168" spans="1:4" x14ac:dyDescent="0.2">
      <c r="A168" s="4">
        <v>166</v>
      </c>
      <c r="B168" s="29" t="s">
        <v>203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167</v>
      </c>
      <c r="B169" s="29" t="s">
        <v>204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168</v>
      </c>
      <c r="B170" s="29" t="s">
        <v>205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169</v>
      </c>
      <c r="B171" s="29" t="s">
        <v>206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170</v>
      </c>
      <c r="B172" s="29" t="s">
        <v>207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171</v>
      </c>
      <c r="B173" s="29" t="s">
        <v>208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172</v>
      </c>
      <c r="B174" s="29" t="s">
        <v>209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173</v>
      </c>
      <c r="B175" s="29" t="s">
        <v>210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174</v>
      </c>
      <c r="B176" s="29" t="s">
        <v>211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175</v>
      </c>
      <c r="B177" s="29" t="s">
        <v>212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176</v>
      </c>
      <c r="B178" s="29" t="s">
        <v>213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177</v>
      </c>
      <c r="B179" s="29" t="s">
        <v>214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178</v>
      </c>
      <c r="B180" s="29" t="s">
        <v>215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179</v>
      </c>
      <c r="B181" s="29" t="s">
        <v>216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180</v>
      </c>
      <c r="B182" s="29" t="s">
        <v>217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181</v>
      </c>
      <c r="B183" s="29" t="s">
        <v>218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182</v>
      </c>
      <c r="B184" s="29" t="s">
        <v>219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183</v>
      </c>
      <c r="B185" s="29" t="s">
        <v>220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184</v>
      </c>
      <c r="B186" s="29" t="s">
        <v>221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185</v>
      </c>
      <c r="B187" s="29" t="s">
        <v>222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186</v>
      </c>
      <c r="B188" s="29" t="s">
        <v>223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187</v>
      </c>
      <c r="B189" s="29" t="s">
        <v>224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188</v>
      </c>
      <c r="B190" s="29" t="s">
        <v>225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189</v>
      </c>
      <c r="B191" s="29" t="s">
        <v>226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190</v>
      </c>
      <c r="B192" s="29" t="s">
        <v>227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191</v>
      </c>
      <c r="B193" s="29" t="s">
        <v>228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192</v>
      </c>
      <c r="B194" s="29" t="s">
        <v>229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193</v>
      </c>
      <c r="B195" s="29" t="s">
        <v>230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194</v>
      </c>
      <c r="B196" s="29" t="s">
        <v>231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195</v>
      </c>
      <c r="B197" s="29" t="s">
        <v>232</v>
      </c>
      <c r="C197">
        <f>COUNTIF(Atleti!E:E,A197)</f>
        <v>0</v>
      </c>
      <c r="D197">
        <f>COUNTIF(Arrivi!F:F,B197)</f>
        <v>0</v>
      </c>
    </row>
    <row r="198" spans="1:4" x14ac:dyDescent="0.2">
      <c r="A198" s="4">
        <v>196</v>
      </c>
      <c r="B198" s="29" t="s">
        <v>233</v>
      </c>
      <c r="C198">
        <f>COUNTIF(Atleti!E:E,A198)</f>
        <v>1</v>
      </c>
      <c r="D198">
        <f>COUNTIF(Arrivi!F:F,B198)</f>
        <v>1</v>
      </c>
    </row>
    <row r="199" spans="1:4" x14ac:dyDescent="0.2">
      <c r="A199" s="4">
        <v>197</v>
      </c>
      <c r="B199" s="29" t="s">
        <v>234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198</v>
      </c>
      <c r="B200" s="29" t="s">
        <v>235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199</v>
      </c>
      <c r="B201" s="29" t="s">
        <v>236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200</v>
      </c>
      <c r="B202" s="29" t="s">
        <v>237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201</v>
      </c>
      <c r="B203" s="29" t="s">
        <v>238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202</v>
      </c>
      <c r="B204" s="29" t="s">
        <v>239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203</v>
      </c>
      <c r="B205" s="29" t="s">
        <v>240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204</v>
      </c>
      <c r="B206" s="29" t="s">
        <v>241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205</v>
      </c>
      <c r="B207" s="29" t="s">
        <v>242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206</v>
      </c>
      <c r="B208" s="29" t="s">
        <v>243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207</v>
      </c>
      <c r="B209" s="29" t="s">
        <v>244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208</v>
      </c>
      <c r="B210" s="29" t="s">
        <v>245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209</v>
      </c>
      <c r="B211" s="29" t="s">
        <v>246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210</v>
      </c>
      <c r="B212" s="29" t="s">
        <v>247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211</v>
      </c>
      <c r="B213" s="29" t="s">
        <v>248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212</v>
      </c>
      <c r="B214" s="29" t="s">
        <v>249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213</v>
      </c>
      <c r="B215" s="29" t="s">
        <v>250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214</v>
      </c>
      <c r="B216" s="29" t="s">
        <v>251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215</v>
      </c>
      <c r="B217" s="29" t="s">
        <v>252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216</v>
      </c>
      <c r="B218" s="29" t="s">
        <v>253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217</v>
      </c>
      <c r="B219" s="29" t="s">
        <v>254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218</v>
      </c>
      <c r="B220" s="29" t="s">
        <v>255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219</v>
      </c>
      <c r="B221" s="29" t="s">
        <v>256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220</v>
      </c>
      <c r="B222" s="29" t="s">
        <v>257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221</v>
      </c>
      <c r="B223" s="29" t="s">
        <v>258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222</v>
      </c>
      <c r="B224" s="29" t="s">
        <v>259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223</v>
      </c>
      <c r="B225" s="29" t="s">
        <v>260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224</v>
      </c>
      <c r="B226" s="29" t="s">
        <v>261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225</v>
      </c>
      <c r="B227" s="29" t="s">
        <v>262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226</v>
      </c>
      <c r="B228" s="29" t="s">
        <v>263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227</v>
      </c>
      <c r="B229" s="29" t="s">
        <v>264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228</v>
      </c>
      <c r="B230" s="29" t="s">
        <v>265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229</v>
      </c>
      <c r="B231" s="29" t="s">
        <v>266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230</v>
      </c>
      <c r="B232" s="29" t="s">
        <v>267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231</v>
      </c>
      <c r="B233" s="29" t="s">
        <v>268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232</v>
      </c>
      <c r="B234" s="29" t="s">
        <v>269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233</v>
      </c>
      <c r="B235" s="29" t="s">
        <v>270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234</v>
      </c>
      <c r="B236" s="29" t="s">
        <v>271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235</v>
      </c>
      <c r="B237" s="29" t="s">
        <v>272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236</v>
      </c>
      <c r="B238" s="29" t="s">
        <v>273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237</v>
      </c>
      <c r="B239" s="29" t="s">
        <v>274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238</v>
      </c>
      <c r="B240" s="29" t="s">
        <v>275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239</v>
      </c>
      <c r="B241" s="29" t="s">
        <v>276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240</v>
      </c>
      <c r="B242" s="29" t="s">
        <v>277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241</v>
      </c>
      <c r="B243" s="29" t="s">
        <v>278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242</v>
      </c>
      <c r="B244" s="29" t="s">
        <v>279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243</v>
      </c>
      <c r="B245" s="29" t="s">
        <v>280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244</v>
      </c>
      <c r="B246" s="29" t="s">
        <v>281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245</v>
      </c>
      <c r="B247" s="29" t="s">
        <v>282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246</v>
      </c>
      <c r="B248" s="29" t="s">
        <v>283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247</v>
      </c>
      <c r="B249" s="29" t="s">
        <v>284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248</v>
      </c>
      <c r="B250" s="29" t="s">
        <v>285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249</v>
      </c>
      <c r="B251" s="29" t="s">
        <v>286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250</v>
      </c>
      <c r="B252" s="29" t="s">
        <v>287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251</v>
      </c>
      <c r="B253" s="29" t="s">
        <v>288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252</v>
      </c>
      <c r="B254" s="29" t="s">
        <v>289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253</v>
      </c>
      <c r="B255" s="29" t="s">
        <v>290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254</v>
      </c>
      <c r="B256" s="29" t="s">
        <v>291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255</v>
      </c>
      <c r="B257" s="29" t="s">
        <v>292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256</v>
      </c>
      <c r="B258" s="29" t="s">
        <v>293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257</v>
      </c>
      <c r="B259" s="29" t="s">
        <v>294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258</v>
      </c>
      <c r="B260" s="29" t="s">
        <v>295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259</v>
      </c>
      <c r="B261" s="29" t="s">
        <v>296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260</v>
      </c>
      <c r="B262" s="29" t="s">
        <v>297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261</v>
      </c>
      <c r="B263" s="29" t="s">
        <v>298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262</v>
      </c>
      <c r="B264" s="29" t="s">
        <v>299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263</v>
      </c>
      <c r="B265" s="29" t="s">
        <v>300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264</v>
      </c>
      <c r="B266" s="29" t="s">
        <v>301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265</v>
      </c>
      <c r="B267" s="29" t="s">
        <v>302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266</v>
      </c>
      <c r="B268" s="29" t="s">
        <v>303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267</v>
      </c>
      <c r="B269" s="29" t="s">
        <v>304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268</v>
      </c>
      <c r="B270" s="29" t="s">
        <v>305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269</v>
      </c>
      <c r="B271" s="29" t="s">
        <v>306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270</v>
      </c>
      <c r="B272" s="29" t="s">
        <v>307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271</v>
      </c>
      <c r="B273" s="29" t="s">
        <v>308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272</v>
      </c>
      <c r="B274" s="29" t="s">
        <v>309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273</v>
      </c>
      <c r="B275" s="29" t="s">
        <v>310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274</v>
      </c>
      <c r="B276" s="29" t="s">
        <v>311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275</v>
      </c>
      <c r="B277" s="29" t="s">
        <v>312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276</v>
      </c>
      <c r="B278" s="29" t="s">
        <v>313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277</v>
      </c>
      <c r="B279" s="29" t="s">
        <v>314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278</v>
      </c>
      <c r="B280" s="29" t="s">
        <v>315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279</v>
      </c>
      <c r="B281" s="29" t="s">
        <v>316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280</v>
      </c>
      <c r="B282" s="29" t="s">
        <v>317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281</v>
      </c>
      <c r="B283" s="29" t="s">
        <v>318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282</v>
      </c>
      <c r="B284" s="29" t="s">
        <v>319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283</v>
      </c>
      <c r="B285" s="29" t="s">
        <v>320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284</v>
      </c>
      <c r="B286" s="29" t="s">
        <v>321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285</v>
      </c>
      <c r="B287" s="29" t="s">
        <v>322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286</v>
      </c>
      <c r="B288" s="29" t="s">
        <v>323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287</v>
      </c>
      <c r="B289" s="29" t="s">
        <v>324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288</v>
      </c>
      <c r="B290" s="29" t="s">
        <v>325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289</v>
      </c>
      <c r="B291" s="29" t="s">
        <v>326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290</v>
      </c>
      <c r="B292" s="29" t="s">
        <v>327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291</v>
      </c>
      <c r="B293" s="29" t="s">
        <v>328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292</v>
      </c>
      <c r="B294" s="29" t="s">
        <v>329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293</v>
      </c>
      <c r="B295" s="29" t="s">
        <v>330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294</v>
      </c>
      <c r="B296" s="29" t="s">
        <v>331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295</v>
      </c>
      <c r="B297" s="29" t="s">
        <v>332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1918</v>
      </c>
      <c r="B298" s="29" t="s">
        <v>2040</v>
      </c>
      <c r="C298">
        <f>COUNTIF(Atleti!E$2:E$9999,A298)</f>
        <v>1</v>
      </c>
      <c r="D298">
        <f>COUNTIF(Arrivi!F$2:F$9999,B298)</f>
        <v>1</v>
      </c>
    </row>
    <row r="299" spans="1:4" x14ac:dyDescent="0.2">
      <c r="A299" s="4">
        <v>296</v>
      </c>
      <c r="B299" s="29" t="s">
        <v>333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297</v>
      </c>
      <c r="B300" s="29" t="s">
        <v>334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298</v>
      </c>
      <c r="B301" s="29" t="s">
        <v>335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299</v>
      </c>
      <c r="B302" s="29" t="s">
        <v>336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300</v>
      </c>
      <c r="B303" s="29" t="s">
        <v>337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301</v>
      </c>
      <c r="B304" s="29" t="s">
        <v>338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302</v>
      </c>
      <c r="B305" s="29" t="s">
        <v>339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303</v>
      </c>
      <c r="B306" s="29" t="s">
        <v>340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304</v>
      </c>
      <c r="B307" s="29" t="s">
        <v>341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305</v>
      </c>
      <c r="B308" s="29" t="s">
        <v>342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306</v>
      </c>
      <c r="B309" s="29" t="s">
        <v>343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307</v>
      </c>
      <c r="B310" s="29" t="s">
        <v>344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308</v>
      </c>
      <c r="B311" s="29" t="s">
        <v>345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309</v>
      </c>
      <c r="B312" s="29" t="s">
        <v>346</v>
      </c>
      <c r="C312">
        <f>COUNTIF(Atleti!E:E,A312)</f>
        <v>0</v>
      </c>
      <c r="D312">
        <f>COUNTIF(Arrivi!F:F,B312)</f>
        <v>0</v>
      </c>
    </row>
    <row r="313" spans="1:4" x14ac:dyDescent="0.2">
      <c r="A313" s="4">
        <v>310</v>
      </c>
      <c r="B313" s="29" t="s">
        <v>347</v>
      </c>
      <c r="C313">
        <f>COUNTIF(Atleti!E:E,A313)</f>
        <v>1</v>
      </c>
      <c r="D313">
        <f>COUNTIF(Arrivi!F:F,B313)</f>
        <v>1</v>
      </c>
    </row>
    <row r="314" spans="1:4" x14ac:dyDescent="0.2">
      <c r="A314" s="4">
        <v>311</v>
      </c>
      <c r="B314" s="29" t="s">
        <v>348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312</v>
      </c>
      <c r="B315" s="29" t="s">
        <v>349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313</v>
      </c>
      <c r="B316" s="29" t="s">
        <v>350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314</v>
      </c>
      <c r="B317" s="29" t="s">
        <v>351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315</v>
      </c>
      <c r="B318" s="29" t="s">
        <v>352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316</v>
      </c>
      <c r="B319" s="29" t="s">
        <v>353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317</v>
      </c>
      <c r="B320" s="29" t="s">
        <v>354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318</v>
      </c>
      <c r="B321" s="29" t="s">
        <v>355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319</v>
      </c>
      <c r="B322" s="29" t="s">
        <v>356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320</v>
      </c>
      <c r="B323" s="29" t="s">
        <v>357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321</v>
      </c>
      <c r="B324" s="29" t="s">
        <v>358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322</v>
      </c>
      <c r="B325" s="29" t="s">
        <v>359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323</v>
      </c>
      <c r="B326" s="29" t="s">
        <v>360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324</v>
      </c>
      <c r="B327" s="29" t="s">
        <v>361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1922</v>
      </c>
      <c r="B328" s="29" t="s">
        <v>2092</v>
      </c>
      <c r="C328">
        <f>COUNTIF(Atleti!E$2:E$9999,A328)</f>
        <v>1</v>
      </c>
      <c r="D328">
        <f>COUNTIF(Arrivi!F$2:F$9999,B328)</f>
        <v>1</v>
      </c>
    </row>
    <row r="329" spans="1:4" x14ac:dyDescent="0.2">
      <c r="A329" s="4">
        <v>325</v>
      </c>
      <c r="B329" s="29" t="s">
        <v>362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326</v>
      </c>
      <c r="B330" s="29" t="s">
        <v>363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327</v>
      </c>
      <c r="B331" s="29" t="s">
        <v>364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328</v>
      </c>
      <c r="B332" s="29" t="s">
        <v>365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329</v>
      </c>
      <c r="B333" s="29" t="s">
        <v>366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330</v>
      </c>
      <c r="B334" s="29" t="s">
        <v>367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331</v>
      </c>
      <c r="B335" s="29" t="s">
        <v>368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332</v>
      </c>
      <c r="B336" s="29" t="s">
        <v>369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333</v>
      </c>
      <c r="B337" s="29" t="s">
        <v>370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334</v>
      </c>
      <c r="B338" s="29" t="s">
        <v>371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335</v>
      </c>
      <c r="B339" s="29" t="s">
        <v>372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336</v>
      </c>
      <c r="B340" s="29" t="s">
        <v>373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337</v>
      </c>
      <c r="B341" s="29" t="s">
        <v>374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338</v>
      </c>
      <c r="B342" s="29" t="s">
        <v>375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339</v>
      </c>
      <c r="B343" s="29" t="s">
        <v>376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340</v>
      </c>
      <c r="B344" s="29" t="s">
        <v>377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341</v>
      </c>
      <c r="B345" s="29" t="s">
        <v>378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342</v>
      </c>
      <c r="B346" s="29" t="s">
        <v>379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343</v>
      </c>
      <c r="B347" s="29" t="s">
        <v>380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344</v>
      </c>
      <c r="B348" s="29" t="s">
        <v>381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345</v>
      </c>
      <c r="B349" s="29" t="s">
        <v>382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346</v>
      </c>
      <c r="B350" s="29" t="s">
        <v>383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347</v>
      </c>
      <c r="B351" s="29" t="s">
        <v>384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348</v>
      </c>
      <c r="B352" s="29" t="s">
        <v>385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349</v>
      </c>
      <c r="B353" s="29" t="s">
        <v>386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350</v>
      </c>
      <c r="B354" s="29" t="s">
        <v>387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351</v>
      </c>
      <c r="B355" s="29" t="s">
        <v>388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352</v>
      </c>
      <c r="B356" s="29" t="s">
        <v>389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353</v>
      </c>
      <c r="B357" s="29" t="s">
        <v>390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354</v>
      </c>
      <c r="B358" s="29" t="s">
        <v>391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355</v>
      </c>
      <c r="B359" s="29" t="s">
        <v>392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356</v>
      </c>
      <c r="B360" s="29" t="s">
        <v>393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357</v>
      </c>
      <c r="B361" s="29" t="s">
        <v>394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358</v>
      </c>
      <c r="B362" s="29" t="s">
        <v>395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359</v>
      </c>
      <c r="B363" s="29" t="s">
        <v>396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360</v>
      </c>
      <c r="B364" s="29" t="s">
        <v>397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361</v>
      </c>
      <c r="B365" s="29" t="s">
        <v>398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362</v>
      </c>
      <c r="B366" s="29" t="s">
        <v>399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363</v>
      </c>
      <c r="B367" s="29" t="s">
        <v>400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364</v>
      </c>
      <c r="B368" s="29" t="s">
        <v>401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365</v>
      </c>
      <c r="B369" s="29" t="s">
        <v>402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366</v>
      </c>
      <c r="B370" s="29" t="s">
        <v>403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367</v>
      </c>
      <c r="B371" s="29" t="s">
        <v>404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368</v>
      </c>
      <c r="B372" s="29" t="s">
        <v>405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369</v>
      </c>
      <c r="B373" s="29" t="s">
        <v>406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370</v>
      </c>
      <c r="B374" s="29" t="s">
        <v>407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371</v>
      </c>
      <c r="B375" s="29" t="s">
        <v>408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372</v>
      </c>
      <c r="B376" s="29" t="s">
        <v>409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373</v>
      </c>
      <c r="B377" s="29" t="s">
        <v>410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374</v>
      </c>
      <c r="B378" s="29" t="s">
        <v>411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375</v>
      </c>
      <c r="B379" s="29" t="s">
        <v>412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376</v>
      </c>
      <c r="B380" s="29" t="s">
        <v>413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377</v>
      </c>
      <c r="B381" s="29" t="s">
        <v>414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378</v>
      </c>
      <c r="B382" s="29" t="s">
        <v>415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379</v>
      </c>
      <c r="B383" s="29" t="s">
        <v>416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380</v>
      </c>
      <c r="B384" s="29" t="s">
        <v>417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381</v>
      </c>
      <c r="B385" s="29" t="s">
        <v>418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382</v>
      </c>
      <c r="B386" s="29" t="s">
        <v>419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383</v>
      </c>
      <c r="B387" s="29" t="s">
        <v>420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384</v>
      </c>
      <c r="B388" s="29" t="s">
        <v>421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385</v>
      </c>
      <c r="B389" s="29" t="s">
        <v>422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386</v>
      </c>
      <c r="B390" s="29" t="s">
        <v>423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387</v>
      </c>
      <c r="B391" s="29" t="s">
        <v>424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388</v>
      </c>
      <c r="B392" s="29" t="s">
        <v>425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389</v>
      </c>
      <c r="B393" s="29" t="s">
        <v>426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390</v>
      </c>
      <c r="B394" s="29" t="s">
        <v>427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391</v>
      </c>
      <c r="B395" s="29" t="s">
        <v>428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392</v>
      </c>
      <c r="B396" s="29" t="s">
        <v>429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393</v>
      </c>
      <c r="B397" s="29" t="s">
        <v>430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394</v>
      </c>
      <c r="B398" s="29" t="s">
        <v>431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395</v>
      </c>
      <c r="B399" s="29" t="s">
        <v>432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396</v>
      </c>
      <c r="B400" s="29" t="s">
        <v>2020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397</v>
      </c>
      <c r="B401" s="29" t="s">
        <v>433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398</v>
      </c>
      <c r="B402" s="29" t="s">
        <v>434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399</v>
      </c>
      <c r="B403" s="29" t="s">
        <v>435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400</v>
      </c>
      <c r="B404" s="29" t="s">
        <v>436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401</v>
      </c>
      <c r="B405" s="29" t="s">
        <v>437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402</v>
      </c>
      <c r="B406" s="29" t="s">
        <v>438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403</v>
      </c>
      <c r="B407" s="29" t="s">
        <v>439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404</v>
      </c>
      <c r="B408" s="29" t="s">
        <v>440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405</v>
      </c>
      <c r="B409" s="29" t="s">
        <v>441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406</v>
      </c>
      <c r="B410" s="29" t="s">
        <v>442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407</v>
      </c>
      <c r="B411" s="29" t="s">
        <v>443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408</v>
      </c>
      <c r="B412" s="29" t="s">
        <v>444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409</v>
      </c>
      <c r="B413" s="29" t="s">
        <v>445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410</v>
      </c>
      <c r="B414" s="29" t="s">
        <v>446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411</v>
      </c>
      <c r="B415" s="29" t="s">
        <v>447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412</v>
      </c>
      <c r="B416" s="29" t="s">
        <v>448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413</v>
      </c>
      <c r="B417" s="29" t="s">
        <v>449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414</v>
      </c>
      <c r="B418" s="29" t="s">
        <v>450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415</v>
      </c>
      <c r="B419" s="29" t="s">
        <v>451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416</v>
      </c>
      <c r="B420" s="29" t="s">
        <v>452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417</v>
      </c>
      <c r="B421" s="29" t="s">
        <v>453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418</v>
      </c>
      <c r="B422" s="29" t="s">
        <v>454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419</v>
      </c>
      <c r="B423" s="29" t="s">
        <v>455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420</v>
      </c>
      <c r="B424" s="29" t="s">
        <v>456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421</v>
      </c>
      <c r="B425" s="29" t="s">
        <v>457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422</v>
      </c>
      <c r="B426" s="29" t="s">
        <v>458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423</v>
      </c>
      <c r="B427" s="29" t="s">
        <v>459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424</v>
      </c>
      <c r="B428" s="29" t="s">
        <v>460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425</v>
      </c>
      <c r="B429" s="29" t="s">
        <v>461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426</v>
      </c>
      <c r="B430" s="29" t="s">
        <v>462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427</v>
      </c>
      <c r="B431" s="29" t="s">
        <v>463</v>
      </c>
      <c r="C431">
        <f>COUNTIF(Atleti!E:E,A431)</f>
        <v>0</v>
      </c>
      <c r="D431">
        <f>COUNTIF(Arrivi!F:F,B431)</f>
        <v>0</v>
      </c>
    </row>
    <row r="432" spans="1:4" x14ac:dyDescent="0.2">
      <c r="A432" s="4">
        <v>428</v>
      </c>
      <c r="B432" s="29" t="s">
        <v>464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429</v>
      </c>
      <c r="B433" s="29" t="s">
        <v>465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430</v>
      </c>
      <c r="B434" s="29" t="s">
        <v>466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431</v>
      </c>
      <c r="B435" s="29" t="s">
        <v>467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432</v>
      </c>
      <c r="B436" s="29" t="s">
        <v>468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433</v>
      </c>
      <c r="B437" s="29" t="s">
        <v>469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434</v>
      </c>
      <c r="B438" s="29" t="s">
        <v>470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435</v>
      </c>
      <c r="B439" s="29" t="s">
        <v>471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436</v>
      </c>
      <c r="B440" s="29" t="s">
        <v>472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437</v>
      </c>
      <c r="B441" s="29" t="s">
        <v>473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438</v>
      </c>
      <c r="B442" s="29" t="s">
        <v>474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439</v>
      </c>
      <c r="B443" s="29" t="s">
        <v>475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440</v>
      </c>
      <c r="B444" s="29" t="s">
        <v>476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441</v>
      </c>
      <c r="B445" s="29" t="s">
        <v>477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442</v>
      </c>
      <c r="B446" s="29" t="s">
        <v>478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443</v>
      </c>
      <c r="B447" s="29" t="s">
        <v>479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444</v>
      </c>
      <c r="B448" s="29" t="s">
        <v>480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445</v>
      </c>
      <c r="B449" s="29" t="s">
        <v>481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446</v>
      </c>
      <c r="B450" s="29" t="s">
        <v>482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447</v>
      </c>
      <c r="B451" s="29" t="s">
        <v>483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448</v>
      </c>
      <c r="B452" s="29" t="s">
        <v>484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449</v>
      </c>
      <c r="B453" s="29" t="s">
        <v>485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450</v>
      </c>
      <c r="B454" s="29" t="s">
        <v>2021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451</v>
      </c>
      <c r="B455" s="29" t="s">
        <v>2022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452</v>
      </c>
      <c r="B456" s="29" t="s">
        <v>486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453</v>
      </c>
      <c r="B457" s="29" t="s">
        <v>487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454</v>
      </c>
      <c r="B458" s="29" t="s">
        <v>488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455</v>
      </c>
      <c r="B459" s="29" t="s">
        <v>489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456</v>
      </c>
      <c r="B460" s="29" t="s">
        <v>490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457</v>
      </c>
      <c r="B461" s="29" t="s">
        <v>491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458</v>
      </c>
      <c r="B462" s="29" t="s">
        <v>492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459</v>
      </c>
      <c r="B463" s="29" t="s">
        <v>493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460</v>
      </c>
      <c r="B464" s="29" t="s">
        <v>494</v>
      </c>
      <c r="C464">
        <f>COUNTIF(Atleti!E:E,A464)</f>
        <v>1</v>
      </c>
      <c r="D464">
        <f>COUNTIF(Arrivi!F:F,B464)</f>
        <v>1</v>
      </c>
    </row>
    <row r="465" spans="1:4" x14ac:dyDescent="0.2">
      <c r="A465" s="4">
        <v>461</v>
      </c>
      <c r="B465" s="29" t="s">
        <v>495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462</v>
      </c>
      <c r="B466" s="29" t="s">
        <v>496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463</v>
      </c>
      <c r="B467" s="29" t="s">
        <v>497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464</v>
      </c>
      <c r="B468" s="29" t="s">
        <v>498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465</v>
      </c>
      <c r="B469" s="29" t="s">
        <v>499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466</v>
      </c>
      <c r="B470" s="29" t="s">
        <v>500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467</v>
      </c>
      <c r="B471" s="29" t="s">
        <v>501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468</v>
      </c>
      <c r="B472" s="29" t="s">
        <v>502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469</v>
      </c>
      <c r="B473" s="29" t="s">
        <v>503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470</v>
      </c>
      <c r="B474" s="29" t="s">
        <v>504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471</v>
      </c>
      <c r="B475" s="29" t="s">
        <v>505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472</v>
      </c>
      <c r="B476" s="29" t="s">
        <v>506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473</v>
      </c>
      <c r="B477" s="29" t="s">
        <v>507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474</v>
      </c>
      <c r="B478" s="29" t="s">
        <v>508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475</v>
      </c>
      <c r="B479" s="29" t="s">
        <v>509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476</v>
      </c>
      <c r="B480" s="29" t="s">
        <v>510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477</v>
      </c>
      <c r="B481" s="29" t="s">
        <v>511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478</v>
      </c>
      <c r="B482" s="29" t="s">
        <v>512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479</v>
      </c>
      <c r="B483" s="29" t="s">
        <v>513</v>
      </c>
      <c r="C483">
        <f>COUNTIF(Atleti!E:E,A483)</f>
        <v>4</v>
      </c>
      <c r="D483">
        <f>COUNTIF(Arrivi!F:F,B483)</f>
        <v>4</v>
      </c>
    </row>
    <row r="484" spans="1:4" x14ac:dyDescent="0.2">
      <c r="A484" s="4">
        <v>480</v>
      </c>
      <c r="B484" s="29" t="s">
        <v>514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481</v>
      </c>
      <c r="B485" s="29" t="s">
        <v>515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482</v>
      </c>
      <c r="B486" s="29" t="s">
        <v>516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483</v>
      </c>
      <c r="B487" s="29" t="s">
        <v>517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484</v>
      </c>
      <c r="B488" s="29" t="s">
        <v>518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485</v>
      </c>
      <c r="B489" s="29" t="s">
        <v>519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486</v>
      </c>
      <c r="B490" s="29" t="s">
        <v>520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487</v>
      </c>
      <c r="B491" s="29" t="s">
        <v>521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488</v>
      </c>
      <c r="B492" s="29" t="s">
        <v>522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489</v>
      </c>
      <c r="B493" s="29" t="s">
        <v>523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490</v>
      </c>
      <c r="B494" s="29" t="s">
        <v>524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491</v>
      </c>
      <c r="B495" s="29" t="s">
        <v>525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492</v>
      </c>
      <c r="B496" s="29" t="s">
        <v>526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493</v>
      </c>
      <c r="B497" s="29" t="s">
        <v>527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494</v>
      </c>
      <c r="B498" s="29" t="s">
        <v>528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495</v>
      </c>
      <c r="B499" s="29" t="s">
        <v>529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496</v>
      </c>
      <c r="B500" s="29" t="s">
        <v>530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497</v>
      </c>
      <c r="B501" s="29" t="s">
        <v>531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498</v>
      </c>
      <c r="B502" s="29" t="s">
        <v>532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499</v>
      </c>
      <c r="B503" s="29" t="s">
        <v>533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500</v>
      </c>
      <c r="B504" s="29" t="s">
        <v>534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501</v>
      </c>
      <c r="B505" s="29" t="s">
        <v>535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502</v>
      </c>
      <c r="B506" s="29" t="s">
        <v>536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503</v>
      </c>
      <c r="B507" s="29" t="s">
        <v>537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504</v>
      </c>
      <c r="B508" s="29" t="s">
        <v>538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505</v>
      </c>
      <c r="B509" s="29" t="s">
        <v>539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506</v>
      </c>
      <c r="B510" s="29" t="s">
        <v>540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507</v>
      </c>
      <c r="B511" s="29" t="s">
        <v>541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508</v>
      </c>
      <c r="B512" s="29" t="s">
        <v>542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509</v>
      </c>
      <c r="B513" s="29" t="s">
        <v>543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510</v>
      </c>
      <c r="B514" s="29" t="s">
        <v>544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511</v>
      </c>
      <c r="B515" s="29" t="s">
        <v>545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512</v>
      </c>
      <c r="B516" s="29" t="s">
        <v>546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513</v>
      </c>
      <c r="B517" s="29" t="s">
        <v>547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514</v>
      </c>
      <c r="B518" s="29" t="s">
        <v>548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515</v>
      </c>
      <c r="B519" s="29" t="s">
        <v>549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516</v>
      </c>
      <c r="B520" s="29" t="s">
        <v>550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517</v>
      </c>
      <c r="B521" s="29" t="s">
        <v>551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518</v>
      </c>
      <c r="B522" s="29" t="s">
        <v>552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519</v>
      </c>
      <c r="B523" s="29" t="s">
        <v>553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520</v>
      </c>
      <c r="B524" s="29" t="s">
        <v>554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521</v>
      </c>
      <c r="B525" s="29" t="s">
        <v>555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522</v>
      </c>
      <c r="B526" s="29" t="s">
        <v>556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523</v>
      </c>
      <c r="B527" s="29" t="s">
        <v>557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524</v>
      </c>
      <c r="B528" s="29" t="s">
        <v>558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525</v>
      </c>
      <c r="B529" s="29" t="s">
        <v>559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526</v>
      </c>
      <c r="B530" s="29" t="s">
        <v>560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527</v>
      </c>
      <c r="B531" s="29" t="s">
        <v>561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528</v>
      </c>
      <c r="B532" s="29" t="s">
        <v>562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529</v>
      </c>
      <c r="B533" s="29" t="s">
        <v>563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530</v>
      </c>
      <c r="B534" s="29" t="s">
        <v>564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531</v>
      </c>
      <c r="B535" s="29" t="s">
        <v>565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532</v>
      </c>
      <c r="B536" s="29" t="s">
        <v>566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533</v>
      </c>
      <c r="B537" s="29" t="s">
        <v>567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534</v>
      </c>
      <c r="B538" s="29" t="s">
        <v>568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535</v>
      </c>
      <c r="B539" s="29" t="s">
        <v>569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536</v>
      </c>
      <c r="B540" s="29" t="s">
        <v>570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537</v>
      </c>
      <c r="B541" s="29" t="s">
        <v>571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538</v>
      </c>
      <c r="B542" s="29" t="s">
        <v>572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539</v>
      </c>
      <c r="B543" s="29" t="s">
        <v>573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540</v>
      </c>
      <c r="B544" s="29" t="s">
        <v>574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541</v>
      </c>
      <c r="B545" s="29" t="s">
        <v>575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542</v>
      </c>
      <c r="B546" s="29" t="s">
        <v>576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543</v>
      </c>
      <c r="B547" s="29" t="s">
        <v>577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544</v>
      </c>
      <c r="B548" s="29" t="s">
        <v>578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545</v>
      </c>
      <c r="B549" s="29" t="s">
        <v>579</v>
      </c>
      <c r="C549">
        <f>COUNTIF(Atleti!E:E,A549)</f>
        <v>1</v>
      </c>
      <c r="D549">
        <f>COUNTIF(Arrivi!F:F,B549)</f>
        <v>1</v>
      </c>
    </row>
    <row r="550" spans="1:4" x14ac:dyDescent="0.2">
      <c r="A550" s="4">
        <v>546</v>
      </c>
      <c r="B550" s="29" t="s">
        <v>580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547</v>
      </c>
      <c r="B551" s="29" t="s">
        <v>581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548</v>
      </c>
      <c r="B552" s="29" t="s">
        <v>582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549</v>
      </c>
      <c r="B553" s="29" t="s">
        <v>583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550</v>
      </c>
      <c r="B554" s="29" t="s">
        <v>584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551</v>
      </c>
      <c r="B555" s="29" t="s">
        <v>585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552</v>
      </c>
      <c r="B556" s="29" t="s">
        <v>586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553</v>
      </c>
      <c r="B557" s="29" t="s">
        <v>587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554</v>
      </c>
      <c r="B558" s="29" t="s">
        <v>588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555</v>
      </c>
      <c r="B559" s="29" t="s">
        <v>589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556</v>
      </c>
      <c r="B560" s="29" t="s">
        <v>590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557</v>
      </c>
      <c r="B561" s="29" t="s">
        <v>591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558</v>
      </c>
      <c r="B562" s="29" t="s">
        <v>592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559</v>
      </c>
      <c r="B563" s="29" t="s">
        <v>593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560</v>
      </c>
      <c r="B564" s="29" t="s">
        <v>594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561</v>
      </c>
      <c r="B565" s="29" t="s">
        <v>595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562</v>
      </c>
      <c r="B566" s="29" t="s">
        <v>596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563</v>
      </c>
      <c r="B567" s="29" t="s">
        <v>597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564</v>
      </c>
      <c r="B568" s="29" t="s">
        <v>598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565</v>
      </c>
      <c r="B569" s="29" t="s">
        <v>599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566</v>
      </c>
      <c r="B570" s="29" t="s">
        <v>600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567</v>
      </c>
      <c r="B571" s="29" t="s">
        <v>601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568</v>
      </c>
      <c r="B572" s="29" t="s">
        <v>602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569</v>
      </c>
      <c r="B573" s="29" t="s">
        <v>603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570</v>
      </c>
      <c r="B574" s="29" t="s">
        <v>604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571</v>
      </c>
      <c r="B575" s="29" t="s">
        <v>605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572</v>
      </c>
      <c r="B576" s="29" t="s">
        <v>606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573</v>
      </c>
      <c r="B577" s="29" t="s">
        <v>607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574</v>
      </c>
      <c r="B578" s="29" t="s">
        <v>608</v>
      </c>
      <c r="C578">
        <f>COUNTIF(Atleti!E:E,A578)</f>
        <v>0</v>
      </c>
      <c r="D578">
        <f>COUNTIF(Arrivi!F:F,B578)</f>
        <v>0</v>
      </c>
    </row>
    <row r="579" spans="1:4" x14ac:dyDescent="0.2">
      <c r="A579" s="4">
        <v>575</v>
      </c>
      <c r="B579" s="29" t="s">
        <v>609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576</v>
      </c>
      <c r="B580" s="29" t="s">
        <v>610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577</v>
      </c>
      <c r="B581" s="29" t="s">
        <v>611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578</v>
      </c>
      <c r="B582" s="29" t="s">
        <v>612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579</v>
      </c>
      <c r="B583" s="29" t="s">
        <v>613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580</v>
      </c>
      <c r="B584" s="29" t="s">
        <v>614</v>
      </c>
      <c r="C584">
        <f>COUNTIF(Atleti!E:E,A584)</f>
        <v>4</v>
      </c>
      <c r="D584">
        <f>COUNTIF(Arrivi!F:F,B584)</f>
        <v>4</v>
      </c>
    </row>
    <row r="585" spans="1:4" x14ac:dyDescent="0.2">
      <c r="A585" s="4">
        <v>581</v>
      </c>
      <c r="B585" s="29" t="s">
        <v>615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582</v>
      </c>
      <c r="B586" s="29" t="s">
        <v>616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583</v>
      </c>
      <c r="B587" s="29" t="s">
        <v>617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584</v>
      </c>
      <c r="B588" s="29" t="s">
        <v>618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585</v>
      </c>
      <c r="B589" s="29" t="s">
        <v>619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586</v>
      </c>
      <c r="B590" s="29" t="s">
        <v>620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587</v>
      </c>
      <c r="B591" s="29" t="s">
        <v>621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588</v>
      </c>
      <c r="B592" s="29" t="s">
        <v>622</v>
      </c>
      <c r="C592">
        <f>COUNTIF(Atleti!E:E,A592)</f>
        <v>1</v>
      </c>
      <c r="D592">
        <f>COUNTIF(Arrivi!F:F,B592)</f>
        <v>1</v>
      </c>
    </row>
    <row r="593" spans="1:4" x14ac:dyDescent="0.2">
      <c r="A593" s="4">
        <v>589</v>
      </c>
      <c r="B593" s="29" t="s">
        <v>623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590</v>
      </c>
      <c r="B594" s="29" t="s">
        <v>624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591</v>
      </c>
      <c r="B595" s="29" t="s">
        <v>625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592</v>
      </c>
      <c r="B596" s="29" t="s">
        <v>626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593</v>
      </c>
      <c r="B597" s="29" t="s">
        <v>627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594</v>
      </c>
      <c r="B598" s="29" t="s">
        <v>628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595</v>
      </c>
      <c r="B599" s="29" t="s">
        <v>629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596</v>
      </c>
      <c r="B600" s="29" t="s">
        <v>630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597</v>
      </c>
      <c r="B601" s="29" t="s">
        <v>631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598</v>
      </c>
      <c r="B602" s="29" t="s">
        <v>632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599</v>
      </c>
      <c r="B603" s="29" t="s">
        <v>633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600</v>
      </c>
      <c r="B604" s="29" t="s">
        <v>634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601</v>
      </c>
      <c r="B605" s="29" t="s">
        <v>635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602</v>
      </c>
      <c r="B606" s="29" t="s">
        <v>636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603</v>
      </c>
      <c r="B607" s="29" t="s">
        <v>637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604</v>
      </c>
      <c r="B608" s="29" t="s">
        <v>638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605</v>
      </c>
      <c r="B609" s="29" t="s">
        <v>639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606</v>
      </c>
      <c r="B610" s="29" t="s">
        <v>640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607</v>
      </c>
      <c r="B611" s="29" t="s">
        <v>641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608</v>
      </c>
      <c r="B612" s="29" t="s">
        <v>642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609</v>
      </c>
      <c r="B613" s="29" t="s">
        <v>643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610</v>
      </c>
      <c r="B614" s="29" t="s">
        <v>644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611</v>
      </c>
      <c r="B615" s="29" t="s">
        <v>645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612</v>
      </c>
      <c r="B616" s="29" t="s">
        <v>646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613</v>
      </c>
      <c r="B617" s="29" t="s">
        <v>647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614</v>
      </c>
      <c r="B618" s="29" t="s">
        <v>648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615</v>
      </c>
      <c r="B619" s="29" t="s">
        <v>649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616</v>
      </c>
      <c r="B620" s="29" t="s">
        <v>650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617</v>
      </c>
      <c r="B621" s="29" t="s">
        <v>651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618</v>
      </c>
      <c r="B622" s="29" t="s">
        <v>652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619</v>
      </c>
      <c r="B623" s="29" t="s">
        <v>653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620</v>
      </c>
      <c r="B624" s="29" t="s">
        <v>654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621</v>
      </c>
      <c r="B625" s="29" t="s">
        <v>655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622</v>
      </c>
      <c r="B626" s="29" t="s">
        <v>656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623</v>
      </c>
      <c r="B627" s="29" t="s">
        <v>657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624</v>
      </c>
      <c r="B628" s="29" t="s">
        <v>658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625</v>
      </c>
      <c r="B629" s="29" t="s">
        <v>659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626</v>
      </c>
      <c r="B630" s="29" t="s">
        <v>660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627</v>
      </c>
      <c r="B631" s="29" t="s">
        <v>661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628</v>
      </c>
      <c r="B632" s="29" t="s">
        <v>662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629</v>
      </c>
      <c r="B633" s="29" t="s">
        <v>663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630</v>
      </c>
      <c r="B634" s="29" t="s">
        <v>664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631</v>
      </c>
      <c r="B635" s="29" t="s">
        <v>665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632</v>
      </c>
      <c r="B636" s="29" t="s">
        <v>666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633</v>
      </c>
      <c r="B637" s="29" t="s">
        <v>667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634</v>
      </c>
      <c r="B638" s="29" t="s">
        <v>668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635</v>
      </c>
      <c r="B639" s="29" t="s">
        <v>669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636</v>
      </c>
      <c r="B640" s="29" t="s">
        <v>670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637</v>
      </c>
      <c r="B641" s="29" t="s">
        <v>671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638</v>
      </c>
      <c r="B642" s="29" t="s">
        <v>672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639</v>
      </c>
      <c r="B643" s="29" t="s">
        <v>673</v>
      </c>
      <c r="C643">
        <f>COUNTIF(Atleti!E:E,A643)</f>
        <v>0</v>
      </c>
      <c r="D643">
        <f>COUNTIF(Arrivi!F:F,B643)</f>
        <v>0</v>
      </c>
    </row>
    <row r="644" spans="1:4" x14ac:dyDescent="0.2">
      <c r="A644" s="4">
        <v>640</v>
      </c>
      <c r="B644" s="29" t="s">
        <v>674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641</v>
      </c>
      <c r="B645" s="29" t="s">
        <v>675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642</v>
      </c>
      <c r="B646" s="29" t="s">
        <v>676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643</v>
      </c>
      <c r="B647" s="29" t="s">
        <v>677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644</v>
      </c>
      <c r="B648" s="29" t="s">
        <v>678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645</v>
      </c>
      <c r="B649" s="29" t="s">
        <v>679</v>
      </c>
      <c r="C649">
        <f>COUNTIF(Atleti!E:E,A649)</f>
        <v>2</v>
      </c>
      <c r="D649">
        <f>COUNTIF(Arrivi!F:F,B649)</f>
        <v>2</v>
      </c>
    </row>
    <row r="650" spans="1:4" x14ac:dyDescent="0.2">
      <c r="A650" s="4">
        <v>646</v>
      </c>
      <c r="B650" s="29" t="s">
        <v>680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647</v>
      </c>
      <c r="B651" s="29" t="s">
        <v>681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648</v>
      </c>
      <c r="B652" s="29" t="s">
        <v>682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649</v>
      </c>
      <c r="B653" s="29" t="s">
        <v>683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650</v>
      </c>
      <c r="B654" s="29" t="s">
        <v>684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651</v>
      </c>
      <c r="B655" s="29" t="s">
        <v>685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652</v>
      </c>
      <c r="B656" s="29" t="s">
        <v>686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653</v>
      </c>
      <c r="B657" s="29" t="s">
        <v>687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654</v>
      </c>
      <c r="B658" s="29" t="s">
        <v>688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655</v>
      </c>
      <c r="B659" s="29" t="s">
        <v>689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656</v>
      </c>
      <c r="B660" s="29" t="s">
        <v>690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657</v>
      </c>
      <c r="B661" s="29" t="s">
        <v>691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658</v>
      </c>
      <c r="B662" s="29" t="s">
        <v>692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659</v>
      </c>
      <c r="B663" s="29" t="s">
        <v>693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660</v>
      </c>
      <c r="B664" s="29" t="s">
        <v>694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661</v>
      </c>
      <c r="B665" s="29" t="s">
        <v>695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662</v>
      </c>
      <c r="B666" s="29" t="s">
        <v>696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663</v>
      </c>
      <c r="B667" s="29" t="s">
        <v>697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664</v>
      </c>
      <c r="B668" s="29" t="s">
        <v>698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665</v>
      </c>
      <c r="B669" s="29" t="s">
        <v>699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666</v>
      </c>
      <c r="B670" s="29" t="s">
        <v>700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667</v>
      </c>
      <c r="B671" s="29" t="s">
        <v>701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668</v>
      </c>
      <c r="B672" s="29" t="s">
        <v>702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669</v>
      </c>
      <c r="B673" s="29" t="s">
        <v>703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670</v>
      </c>
      <c r="B674" s="29" t="s">
        <v>704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671</v>
      </c>
      <c r="B675" s="29" t="s">
        <v>705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672</v>
      </c>
      <c r="B676" s="29" t="s">
        <v>706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673</v>
      </c>
      <c r="B677" s="29" t="s">
        <v>707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674</v>
      </c>
      <c r="B678" s="29" t="s">
        <v>708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675</v>
      </c>
      <c r="B679" s="29" t="s">
        <v>709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676</v>
      </c>
      <c r="B680" s="29" t="s">
        <v>710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677</v>
      </c>
      <c r="B681" s="29" t="s">
        <v>711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678</v>
      </c>
      <c r="B682" s="29" t="s">
        <v>712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679</v>
      </c>
      <c r="B683" s="29" t="s">
        <v>713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680</v>
      </c>
      <c r="B684" s="29" t="s">
        <v>714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681</v>
      </c>
      <c r="B685" s="29" t="s">
        <v>715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682</v>
      </c>
      <c r="B686" s="29" t="s">
        <v>716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683</v>
      </c>
      <c r="B687" s="29" t="s">
        <v>717</v>
      </c>
      <c r="C687">
        <f>COUNTIF(Atleti!E:E,A687)</f>
        <v>1</v>
      </c>
      <c r="D687">
        <f>COUNTIF(Arrivi!F:F,B687)</f>
        <v>1</v>
      </c>
    </row>
    <row r="688" spans="1:4" x14ac:dyDescent="0.2">
      <c r="A688" s="4">
        <v>684</v>
      </c>
      <c r="B688" s="29" t="s">
        <v>718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685</v>
      </c>
      <c r="B689" s="29" t="s">
        <v>719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686</v>
      </c>
      <c r="B690" s="29" t="s">
        <v>720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687</v>
      </c>
      <c r="B691" s="29" t="s">
        <v>721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688</v>
      </c>
      <c r="B692" s="29" t="s">
        <v>722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689</v>
      </c>
      <c r="B693" s="29" t="s">
        <v>723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690</v>
      </c>
      <c r="B694" s="29" t="s">
        <v>724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691</v>
      </c>
      <c r="B695" s="29" t="s">
        <v>725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692</v>
      </c>
      <c r="B696" s="29" t="s">
        <v>726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693</v>
      </c>
      <c r="B697" s="29" t="s">
        <v>727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694</v>
      </c>
      <c r="B698" s="29" t="s">
        <v>728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695</v>
      </c>
      <c r="B699" s="29" t="s">
        <v>729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696</v>
      </c>
      <c r="B700" s="29" t="s">
        <v>730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697</v>
      </c>
      <c r="B701" s="29" t="s">
        <v>731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698</v>
      </c>
      <c r="B702" s="29" t="s">
        <v>732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699</v>
      </c>
      <c r="B703" s="29" t="s">
        <v>733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700</v>
      </c>
      <c r="B704" s="29" t="s">
        <v>734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701</v>
      </c>
      <c r="B705" s="29" t="s">
        <v>735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702</v>
      </c>
      <c r="B706" s="29" t="s">
        <v>736</v>
      </c>
      <c r="C706">
        <f>COUNTIF(Atleti!E:E,A706)</f>
        <v>4</v>
      </c>
      <c r="D706">
        <f>COUNTIF(Arrivi!F:F,B706)</f>
        <v>4</v>
      </c>
    </row>
    <row r="707" spans="1:4" x14ac:dyDescent="0.2">
      <c r="A707" s="4">
        <v>703</v>
      </c>
      <c r="B707" s="29" t="s">
        <v>737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704</v>
      </c>
      <c r="B708" s="29" t="s">
        <v>738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705</v>
      </c>
      <c r="B709" s="29" t="s">
        <v>739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706</v>
      </c>
      <c r="B710" s="29" t="s">
        <v>740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707</v>
      </c>
      <c r="B711" s="29" t="s">
        <v>741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708</v>
      </c>
      <c r="B712" s="29" t="s">
        <v>742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709</v>
      </c>
      <c r="B713" s="29" t="s">
        <v>743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710</v>
      </c>
      <c r="B714" s="29" t="s">
        <v>744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711</v>
      </c>
      <c r="B715" s="29" t="s">
        <v>745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712</v>
      </c>
      <c r="B716" s="29" t="s">
        <v>746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713</v>
      </c>
      <c r="B717" s="29" t="s">
        <v>747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714</v>
      </c>
      <c r="B718" s="29" t="s">
        <v>748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715</v>
      </c>
      <c r="B719" s="29" t="s">
        <v>749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716</v>
      </c>
      <c r="B720" s="29" t="s">
        <v>750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717</v>
      </c>
      <c r="B721" s="29" t="s">
        <v>751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718</v>
      </c>
      <c r="B722" s="29" t="s">
        <v>752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719</v>
      </c>
      <c r="B723" s="29" t="s">
        <v>753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720</v>
      </c>
      <c r="B724" s="29" t="s">
        <v>754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721</v>
      </c>
      <c r="B725" s="29" t="s">
        <v>755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722</v>
      </c>
      <c r="B726" s="29" t="s">
        <v>756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723</v>
      </c>
      <c r="B727" s="29" t="s">
        <v>757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724</v>
      </c>
      <c r="B728" s="29" t="s">
        <v>758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725</v>
      </c>
      <c r="B729" s="29" t="s">
        <v>759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726</v>
      </c>
      <c r="B730" s="29" t="s">
        <v>760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727</v>
      </c>
      <c r="B731" s="29" t="s">
        <v>761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728</v>
      </c>
      <c r="B732" s="29" t="s">
        <v>762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729</v>
      </c>
      <c r="B733" s="29" t="s">
        <v>763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730</v>
      </c>
      <c r="B734" s="29" t="s">
        <v>764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731</v>
      </c>
      <c r="B735" s="29" t="s">
        <v>765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732</v>
      </c>
      <c r="B736" s="29" t="s">
        <v>766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733</v>
      </c>
      <c r="B737" s="29" t="s">
        <v>767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734</v>
      </c>
      <c r="B738" s="29" t="s">
        <v>768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735</v>
      </c>
      <c r="B739" s="29" t="s">
        <v>769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736</v>
      </c>
      <c r="B740" s="29" t="s">
        <v>770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737</v>
      </c>
      <c r="B741" s="29" t="s">
        <v>771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738</v>
      </c>
      <c r="B742" s="29" t="s">
        <v>772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739</v>
      </c>
      <c r="B743" s="29" t="s">
        <v>773</v>
      </c>
      <c r="C743">
        <f>COUNTIF(Atleti!E:E,A743)</f>
        <v>0</v>
      </c>
      <c r="D743">
        <f>COUNTIF(Arrivi!F:F,B743)</f>
        <v>0</v>
      </c>
    </row>
    <row r="744" spans="1:4" x14ac:dyDescent="0.2">
      <c r="A744" s="4">
        <v>740</v>
      </c>
      <c r="B744" s="29" t="s">
        <v>774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741</v>
      </c>
      <c r="B745" s="29" t="s">
        <v>775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742</v>
      </c>
      <c r="B746" s="29" t="s">
        <v>776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743</v>
      </c>
      <c r="B747" s="29" t="s">
        <v>777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744</v>
      </c>
      <c r="B748" s="29" t="s">
        <v>778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745</v>
      </c>
      <c r="B749" s="29" t="s">
        <v>779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746</v>
      </c>
      <c r="B750" s="29" t="s">
        <v>780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747</v>
      </c>
      <c r="B751" s="29" t="s">
        <v>781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748</v>
      </c>
      <c r="B752" s="29" t="s">
        <v>782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749</v>
      </c>
      <c r="B753" s="29" t="s">
        <v>783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750</v>
      </c>
      <c r="B754" s="29" t="s">
        <v>784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751</v>
      </c>
      <c r="B755" s="29" t="s">
        <v>785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752</v>
      </c>
      <c r="B756" s="29" t="s">
        <v>786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753</v>
      </c>
      <c r="B757" s="29" t="s">
        <v>787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754</v>
      </c>
      <c r="B758" s="29" t="s">
        <v>788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755</v>
      </c>
      <c r="B759" s="29" t="s">
        <v>789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756</v>
      </c>
      <c r="B760" s="29" t="s">
        <v>790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757</v>
      </c>
      <c r="B761" s="29" t="s">
        <v>791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758</v>
      </c>
      <c r="B762" s="29" t="s">
        <v>792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759</v>
      </c>
      <c r="B763" s="29" t="s">
        <v>793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760</v>
      </c>
      <c r="B764" s="29" t="s">
        <v>794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761</v>
      </c>
      <c r="B765" s="29" t="s">
        <v>795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762</v>
      </c>
      <c r="B766" s="29" t="s">
        <v>796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763</v>
      </c>
      <c r="B767" s="29" t="s">
        <v>797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764</v>
      </c>
      <c r="B768" s="29" t="s">
        <v>798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765</v>
      </c>
      <c r="B769" s="29" t="s">
        <v>799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766</v>
      </c>
      <c r="B770" s="29" t="s">
        <v>800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767</v>
      </c>
      <c r="B771" s="29" t="s">
        <v>801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768</v>
      </c>
      <c r="B772" s="29" t="s">
        <v>802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769</v>
      </c>
      <c r="B773" s="29" t="s">
        <v>803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770</v>
      </c>
      <c r="B774" s="29" t="s">
        <v>804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771</v>
      </c>
      <c r="B775" s="29" t="s">
        <v>805</v>
      </c>
      <c r="C775">
        <f>COUNTIF(Atleti!E:E,A775)</f>
        <v>2</v>
      </c>
      <c r="D775">
        <f>COUNTIF(Arrivi!F:F,B775)</f>
        <v>2</v>
      </c>
    </row>
    <row r="776" spans="1:4" x14ac:dyDescent="0.2">
      <c r="A776" s="4">
        <v>772</v>
      </c>
      <c r="B776" s="29" t="s">
        <v>806</v>
      </c>
      <c r="C776">
        <f>COUNTIF(Atleti!E:E,A776)</f>
        <v>1</v>
      </c>
      <c r="D776">
        <f>COUNTIF(Arrivi!F:F,B776)</f>
        <v>1</v>
      </c>
    </row>
    <row r="777" spans="1:4" x14ac:dyDescent="0.2">
      <c r="A777" s="4">
        <v>773</v>
      </c>
      <c r="B777" s="29" t="s">
        <v>807</v>
      </c>
      <c r="C777">
        <f>COUNTIF(Atleti!E:E,A777)</f>
        <v>0</v>
      </c>
      <c r="D777">
        <f>COUNTIF(Arrivi!F:F,B777)</f>
        <v>0</v>
      </c>
    </row>
    <row r="778" spans="1:4" x14ac:dyDescent="0.2">
      <c r="A778" s="4">
        <v>774</v>
      </c>
      <c r="B778" s="29" t="s">
        <v>808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775</v>
      </c>
      <c r="B779" s="29" t="s">
        <v>809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776</v>
      </c>
      <c r="B780" s="29" t="s">
        <v>810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777</v>
      </c>
      <c r="B781" s="29" t="s">
        <v>811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778</v>
      </c>
      <c r="B782" s="29" t="s">
        <v>812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779</v>
      </c>
      <c r="B783" s="29" t="s">
        <v>813</v>
      </c>
      <c r="C783">
        <f>COUNTIF(Atleti!E:E,A783)</f>
        <v>5</v>
      </c>
      <c r="D783">
        <f>COUNTIF(Arrivi!F:F,B783)</f>
        <v>5</v>
      </c>
    </row>
    <row r="784" spans="1:4" x14ac:dyDescent="0.2">
      <c r="A784" s="4">
        <v>780</v>
      </c>
      <c r="B784" s="29" t="s">
        <v>814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781</v>
      </c>
      <c r="B785" s="29" t="s">
        <v>815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782</v>
      </c>
      <c r="B786" s="29" t="s">
        <v>816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783</v>
      </c>
      <c r="B787" s="29" t="s">
        <v>817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784</v>
      </c>
      <c r="B788" s="29" t="s">
        <v>818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785</v>
      </c>
      <c r="B789" s="29" t="s">
        <v>819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786</v>
      </c>
      <c r="B790" s="29" t="s">
        <v>820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787</v>
      </c>
      <c r="B791" s="29" t="s">
        <v>821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788</v>
      </c>
      <c r="B792" s="29" t="s">
        <v>822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789</v>
      </c>
      <c r="B793" s="29" t="s">
        <v>823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790</v>
      </c>
      <c r="B794" s="29" t="s">
        <v>824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791</v>
      </c>
      <c r="B795" s="29" t="s">
        <v>825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792</v>
      </c>
      <c r="B796" s="29" t="s">
        <v>826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793</v>
      </c>
      <c r="B797" s="29" t="s">
        <v>827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794</v>
      </c>
      <c r="B798" s="29" t="s">
        <v>828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795</v>
      </c>
      <c r="B799" s="29" t="s">
        <v>829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796</v>
      </c>
      <c r="B800" s="29" t="s">
        <v>830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797</v>
      </c>
      <c r="B801" s="29" t="s">
        <v>831</v>
      </c>
      <c r="C801">
        <f>COUNTIF(Atleti!E:E,A801)</f>
        <v>1</v>
      </c>
      <c r="D801">
        <f>COUNTIF(Arrivi!F:F,B801)</f>
        <v>1</v>
      </c>
    </row>
    <row r="802" spans="1:4" x14ac:dyDescent="0.2">
      <c r="A802" s="4">
        <v>798</v>
      </c>
      <c r="B802" s="29" t="s">
        <v>832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799</v>
      </c>
      <c r="B803" s="29" t="s">
        <v>833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800</v>
      </c>
      <c r="B804" s="29" t="s">
        <v>834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801</v>
      </c>
      <c r="B805" s="29" t="s">
        <v>835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802</v>
      </c>
      <c r="B806" s="29" t="s">
        <v>836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803</v>
      </c>
      <c r="B807" s="29" t="s">
        <v>837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804</v>
      </c>
      <c r="B808" s="29" t="s">
        <v>838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805</v>
      </c>
      <c r="B809" s="29" t="s">
        <v>839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806</v>
      </c>
      <c r="B810" s="29" t="s">
        <v>840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807</v>
      </c>
      <c r="B811" s="29" t="s">
        <v>841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808</v>
      </c>
      <c r="B812" s="29" t="s">
        <v>842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809</v>
      </c>
      <c r="B813" s="29" t="s">
        <v>843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810</v>
      </c>
      <c r="B814" s="29" t="s">
        <v>844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811</v>
      </c>
      <c r="B815" s="29" t="s">
        <v>845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812</v>
      </c>
      <c r="B816" s="29" t="s">
        <v>846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813</v>
      </c>
      <c r="B817" s="29" t="s">
        <v>847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814</v>
      </c>
      <c r="B818" s="29" t="s">
        <v>848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815</v>
      </c>
      <c r="B819" s="29" t="s">
        <v>849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816</v>
      </c>
      <c r="B820" s="29" t="s">
        <v>850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817</v>
      </c>
      <c r="B821" s="29" t="s">
        <v>851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818</v>
      </c>
      <c r="B822" s="29" t="s">
        <v>852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819</v>
      </c>
      <c r="B823" s="29" t="s">
        <v>853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820</v>
      </c>
      <c r="B824" s="29" t="s">
        <v>854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821</v>
      </c>
      <c r="B825" s="29" t="s">
        <v>855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822</v>
      </c>
      <c r="B826" s="29" t="s">
        <v>856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823</v>
      </c>
      <c r="B827" s="29" t="s">
        <v>857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824</v>
      </c>
      <c r="B828" s="29" t="s">
        <v>858</v>
      </c>
      <c r="C828">
        <f>COUNTIF(Atleti!E:E,A828)</f>
        <v>1</v>
      </c>
      <c r="D828">
        <f>COUNTIF(Arrivi!F:F,B828)</f>
        <v>1</v>
      </c>
    </row>
    <row r="829" spans="1:4" x14ac:dyDescent="0.2">
      <c r="A829" s="4">
        <v>825</v>
      </c>
      <c r="B829" s="29" t="s">
        <v>859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826</v>
      </c>
      <c r="B830" s="29" t="s">
        <v>860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827</v>
      </c>
      <c r="B831" s="29" t="s">
        <v>861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828</v>
      </c>
      <c r="B832" s="29" t="s">
        <v>862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829</v>
      </c>
      <c r="B833" s="29" t="s">
        <v>863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830</v>
      </c>
      <c r="B834" s="29" t="s">
        <v>864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831</v>
      </c>
      <c r="B835" s="29" t="s">
        <v>865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832</v>
      </c>
      <c r="B836" s="29" t="s">
        <v>866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833</v>
      </c>
      <c r="B837" s="29" t="s">
        <v>867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834</v>
      </c>
      <c r="B838" s="29" t="s">
        <v>868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835</v>
      </c>
      <c r="B839" s="29" t="s">
        <v>869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836</v>
      </c>
      <c r="B840" s="29" t="s">
        <v>870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837</v>
      </c>
      <c r="B841" s="29" t="s">
        <v>871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838</v>
      </c>
      <c r="B842" s="29" t="s">
        <v>872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839</v>
      </c>
      <c r="B843" s="29" t="s">
        <v>873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840</v>
      </c>
      <c r="B844" s="29" t="s">
        <v>874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841</v>
      </c>
      <c r="B845" s="29" t="s">
        <v>875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842</v>
      </c>
      <c r="B846" s="29" t="s">
        <v>876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843</v>
      </c>
      <c r="B847" s="29" t="s">
        <v>877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844</v>
      </c>
      <c r="B848" s="29" t="s">
        <v>878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845</v>
      </c>
      <c r="B849" s="29" t="s">
        <v>879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846</v>
      </c>
      <c r="B850" s="29" t="s">
        <v>880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847</v>
      </c>
      <c r="B851" s="29" t="s">
        <v>881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848</v>
      </c>
      <c r="B852" s="29" t="s">
        <v>882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849</v>
      </c>
      <c r="B853" s="29" t="s">
        <v>883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850</v>
      </c>
      <c r="B854" s="29" t="s">
        <v>884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851</v>
      </c>
      <c r="B855" s="29" t="s">
        <v>885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852</v>
      </c>
      <c r="B856" s="29" t="s">
        <v>886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853</v>
      </c>
      <c r="B857" s="29" t="s">
        <v>887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854</v>
      </c>
      <c r="B858" s="29" t="s">
        <v>888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855</v>
      </c>
      <c r="B859" s="29" t="s">
        <v>889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856</v>
      </c>
      <c r="B860" s="29" t="s">
        <v>890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857</v>
      </c>
      <c r="B861" s="29" t="s">
        <v>891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858</v>
      </c>
      <c r="B862" s="29" t="s">
        <v>892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859</v>
      </c>
      <c r="B863" s="29" t="s">
        <v>893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860</v>
      </c>
      <c r="B864" s="29" t="s">
        <v>894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861</v>
      </c>
      <c r="B865" s="29" t="s">
        <v>895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862</v>
      </c>
      <c r="B866" s="29" t="s">
        <v>896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863</v>
      </c>
      <c r="B867" s="29" t="s">
        <v>897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864</v>
      </c>
      <c r="B868" s="29" t="s">
        <v>898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865</v>
      </c>
      <c r="B869" s="29" t="s">
        <v>899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866</v>
      </c>
      <c r="B870" s="29" t="s">
        <v>900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867</v>
      </c>
      <c r="B871" s="29" t="s">
        <v>901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868</v>
      </c>
      <c r="B872" s="29" t="s">
        <v>902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869</v>
      </c>
      <c r="B873" s="29" t="s">
        <v>903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870</v>
      </c>
      <c r="B874" s="29" t="s">
        <v>904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871</v>
      </c>
      <c r="B875" s="29" t="s">
        <v>905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872</v>
      </c>
      <c r="B876" s="29" t="s">
        <v>906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873</v>
      </c>
      <c r="B877" s="29" t="s">
        <v>907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874</v>
      </c>
      <c r="B878" s="29" t="s">
        <v>908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875</v>
      </c>
      <c r="B879" s="29" t="s">
        <v>909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876</v>
      </c>
      <c r="B880" s="29" t="s">
        <v>910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877</v>
      </c>
      <c r="B881" s="29" t="s">
        <v>911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878</v>
      </c>
      <c r="B882" s="29" t="s">
        <v>912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879</v>
      </c>
      <c r="B883" s="29" t="s">
        <v>913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880</v>
      </c>
      <c r="B884" s="29" t="s">
        <v>914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881</v>
      </c>
      <c r="B885" s="29" t="s">
        <v>915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882</v>
      </c>
      <c r="B886" s="29" t="s">
        <v>916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883</v>
      </c>
      <c r="B887" s="29" t="s">
        <v>917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884</v>
      </c>
      <c r="B888" s="29" t="s">
        <v>918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885</v>
      </c>
      <c r="B889" s="29" t="s">
        <v>919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886</v>
      </c>
      <c r="B890" s="29" t="s">
        <v>920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887</v>
      </c>
      <c r="B891" s="29" t="s">
        <v>921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888</v>
      </c>
      <c r="B892" s="29" t="s">
        <v>922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889</v>
      </c>
      <c r="B893" s="29" t="s">
        <v>923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890</v>
      </c>
      <c r="B894" s="29" t="s">
        <v>924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891</v>
      </c>
      <c r="B895" s="29" t="s">
        <v>925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892</v>
      </c>
      <c r="B896" s="29" t="s">
        <v>926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893</v>
      </c>
      <c r="B897" s="29" t="s">
        <v>927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894</v>
      </c>
      <c r="B898" s="29" t="s">
        <v>928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895</v>
      </c>
      <c r="B899" s="29" t="s">
        <v>929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896</v>
      </c>
      <c r="B900" s="29" t="s">
        <v>930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897</v>
      </c>
      <c r="B901" s="29" t="s">
        <v>931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898</v>
      </c>
      <c r="B902" s="29" t="s">
        <v>932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899</v>
      </c>
      <c r="B903" s="29" t="s">
        <v>933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900</v>
      </c>
      <c r="B904" s="29" t="s">
        <v>934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901</v>
      </c>
      <c r="B905" s="29" t="s">
        <v>935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902</v>
      </c>
      <c r="B906" s="29" t="s">
        <v>936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903</v>
      </c>
      <c r="B907" s="29" t="s">
        <v>937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904</v>
      </c>
      <c r="B908" s="29" t="s">
        <v>938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905</v>
      </c>
      <c r="B909" s="29" t="s">
        <v>939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906</v>
      </c>
      <c r="B910" s="29" t="s">
        <v>940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907</v>
      </c>
      <c r="B911" s="29" t="s">
        <v>941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908</v>
      </c>
      <c r="B912" s="29" t="s">
        <v>942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909</v>
      </c>
      <c r="B913" s="29" t="s">
        <v>943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910</v>
      </c>
      <c r="B914" s="29" t="s">
        <v>944</v>
      </c>
      <c r="C914">
        <f>COUNTIF(Atleti!E:E,A914)</f>
        <v>1</v>
      </c>
      <c r="D914">
        <f>COUNTIF(Arrivi!F:F,B914)</f>
        <v>1</v>
      </c>
    </row>
    <row r="915" spans="1:4" x14ac:dyDescent="0.2">
      <c r="A915" s="4">
        <v>911</v>
      </c>
      <c r="B915" s="29" t="s">
        <v>945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912</v>
      </c>
      <c r="B916" s="29" t="s">
        <v>946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913</v>
      </c>
      <c r="B917" s="29" t="s">
        <v>947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914</v>
      </c>
      <c r="B918" s="29" t="s">
        <v>948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915</v>
      </c>
      <c r="B919" s="29" t="s">
        <v>949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916</v>
      </c>
      <c r="B920" s="29" t="s">
        <v>950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917</v>
      </c>
      <c r="B921" s="29" t="s">
        <v>951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918</v>
      </c>
      <c r="B922" s="29" t="s">
        <v>952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919</v>
      </c>
      <c r="B923" s="29" t="s">
        <v>953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920</v>
      </c>
      <c r="B924" s="29" t="s">
        <v>954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921</v>
      </c>
      <c r="B925" s="29" t="s">
        <v>955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922</v>
      </c>
      <c r="B926" s="29" t="s">
        <v>956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923</v>
      </c>
      <c r="B927" s="29" t="s">
        <v>957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924</v>
      </c>
      <c r="B928" s="29" t="s">
        <v>958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925</v>
      </c>
      <c r="B929" s="29" t="s">
        <v>959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926</v>
      </c>
      <c r="B930" s="29" t="s">
        <v>960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927</v>
      </c>
      <c r="B931" s="29" t="s">
        <v>961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928</v>
      </c>
      <c r="B932" s="29" t="s">
        <v>962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929</v>
      </c>
      <c r="B933" s="29" t="s">
        <v>963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930</v>
      </c>
      <c r="B934" s="29" t="s">
        <v>964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931</v>
      </c>
      <c r="B935" s="29" t="s">
        <v>965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932</v>
      </c>
      <c r="B936" s="29" t="s">
        <v>966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933</v>
      </c>
      <c r="B937" s="29" t="s">
        <v>967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934</v>
      </c>
      <c r="B938" s="29" t="s">
        <v>968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935</v>
      </c>
      <c r="B939" s="29" t="s">
        <v>969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936</v>
      </c>
      <c r="B940" s="29" t="s">
        <v>970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937</v>
      </c>
      <c r="B941" s="29" t="s">
        <v>971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938</v>
      </c>
      <c r="B942" s="29" t="s">
        <v>972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939</v>
      </c>
      <c r="B943" s="29" t="s">
        <v>973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940</v>
      </c>
      <c r="B944" s="29" t="s">
        <v>974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941</v>
      </c>
      <c r="B945" s="29" t="s">
        <v>975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942</v>
      </c>
      <c r="B946" s="29" t="s">
        <v>976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943</v>
      </c>
      <c r="B947" s="29" t="s">
        <v>977</v>
      </c>
      <c r="C947">
        <f>COUNTIF(Atleti!E:E,A947)</f>
        <v>1</v>
      </c>
      <c r="D947">
        <f>COUNTIF(Arrivi!F:F,B947)</f>
        <v>1</v>
      </c>
    </row>
    <row r="948" spans="1:4" x14ac:dyDescent="0.2">
      <c r="A948" s="4">
        <v>944</v>
      </c>
      <c r="B948" s="29" t="s">
        <v>978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945</v>
      </c>
      <c r="B949" s="29" t="s">
        <v>979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946</v>
      </c>
      <c r="B950" s="29" t="s">
        <v>980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947</v>
      </c>
      <c r="B951" s="29" t="s">
        <v>981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948</v>
      </c>
      <c r="B952" s="29" t="s">
        <v>982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949</v>
      </c>
      <c r="B953" s="29" t="s">
        <v>983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950</v>
      </c>
      <c r="B954" s="29" t="s">
        <v>984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951</v>
      </c>
      <c r="B955" s="29" t="s">
        <v>985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952</v>
      </c>
      <c r="B956" s="29" t="s">
        <v>986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953</v>
      </c>
      <c r="B957" s="29" t="s">
        <v>987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954</v>
      </c>
      <c r="B958" s="29" t="s">
        <v>988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955</v>
      </c>
      <c r="B959" s="29" t="s">
        <v>989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956</v>
      </c>
      <c r="B960" s="29" t="s">
        <v>990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957</v>
      </c>
      <c r="B961" s="29" t="s">
        <v>991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958</v>
      </c>
      <c r="B962" s="29" t="s">
        <v>992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959</v>
      </c>
      <c r="B963" s="29" t="s">
        <v>993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960</v>
      </c>
      <c r="B964" s="29" t="s">
        <v>994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961</v>
      </c>
      <c r="B965" s="29" t="s">
        <v>995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962</v>
      </c>
      <c r="B966" s="29" t="s">
        <v>996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963</v>
      </c>
      <c r="B967" s="29" t="s">
        <v>997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964</v>
      </c>
      <c r="B968" s="29" t="s">
        <v>998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965</v>
      </c>
      <c r="B969" s="29" t="s">
        <v>999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966</v>
      </c>
      <c r="B970" s="29" t="s">
        <v>1000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967</v>
      </c>
      <c r="B971" s="29" t="s">
        <v>1001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968</v>
      </c>
      <c r="B972" s="29" t="s">
        <v>1002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969</v>
      </c>
      <c r="B973" s="29" t="s">
        <v>1003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970</v>
      </c>
      <c r="B974" s="29" t="s">
        <v>1004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971</v>
      </c>
      <c r="B975" s="29" t="s">
        <v>1005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972</v>
      </c>
      <c r="B976" s="29" t="s">
        <v>1006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973</v>
      </c>
      <c r="B977" s="29" t="s">
        <v>1007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974</v>
      </c>
      <c r="B978" s="29" t="s">
        <v>2023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975</v>
      </c>
      <c r="B979" s="29" t="s">
        <v>2024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976</v>
      </c>
      <c r="B980" s="29" t="s">
        <v>1008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977</v>
      </c>
      <c r="B981" s="29" t="s">
        <v>1009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978</v>
      </c>
      <c r="B982" s="29" t="s">
        <v>1010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979</v>
      </c>
      <c r="B983" s="29" t="s">
        <v>1011</v>
      </c>
      <c r="C983">
        <f>COUNTIF(Atleti!E:E,A983)</f>
        <v>2</v>
      </c>
      <c r="D983">
        <f>COUNTIF(Arrivi!F:F,B983)</f>
        <v>2</v>
      </c>
    </row>
    <row r="984" spans="1:4" x14ac:dyDescent="0.2">
      <c r="A984" s="4">
        <v>980</v>
      </c>
      <c r="B984" s="29" t="s">
        <v>1012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981</v>
      </c>
      <c r="B985" s="29" t="s">
        <v>1013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982</v>
      </c>
      <c r="B986" s="29" t="s">
        <v>1014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983</v>
      </c>
      <c r="B987" s="29" t="s">
        <v>1015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984</v>
      </c>
      <c r="B988" s="29" t="s">
        <v>1016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985</v>
      </c>
      <c r="B989" s="29" t="s">
        <v>1017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986</v>
      </c>
      <c r="B990" s="29" t="s">
        <v>1018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987</v>
      </c>
      <c r="B991" s="29" t="s">
        <v>1019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988</v>
      </c>
      <c r="B992" s="29" t="s">
        <v>1020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989</v>
      </c>
      <c r="B993" s="29" t="s">
        <v>1021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990</v>
      </c>
      <c r="B994" s="29" t="s">
        <v>1022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991</v>
      </c>
      <c r="B995" s="29" t="s">
        <v>1023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992</v>
      </c>
      <c r="B996" s="29" t="s">
        <v>1024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993</v>
      </c>
      <c r="B997" s="29" t="s">
        <v>1025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994</v>
      </c>
      <c r="B998" s="29" t="s">
        <v>1026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995</v>
      </c>
      <c r="B999" s="29" t="s">
        <v>1027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996</v>
      </c>
      <c r="B1000" s="29" t="s">
        <v>1028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997</v>
      </c>
      <c r="B1001" s="29" t="s">
        <v>1029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998</v>
      </c>
      <c r="B1002" s="29" t="s">
        <v>1030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999</v>
      </c>
      <c r="B1003" s="29" t="s">
        <v>1031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1000</v>
      </c>
      <c r="B1004" s="29" t="s">
        <v>1032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1001</v>
      </c>
      <c r="B1005" s="29" t="s">
        <v>1033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1002</v>
      </c>
      <c r="B1006" s="29" t="s">
        <v>1034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1003</v>
      </c>
      <c r="B1007" s="29" t="s">
        <v>1035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1004</v>
      </c>
      <c r="B1008" s="29" t="s">
        <v>1036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1005</v>
      </c>
      <c r="B1009" s="29" t="s">
        <v>1037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1006</v>
      </c>
      <c r="B1010" s="29" t="s">
        <v>1038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1007</v>
      </c>
      <c r="B1011" s="29" t="s">
        <v>1039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1008</v>
      </c>
      <c r="B1012" s="29" t="s">
        <v>1040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1009</v>
      </c>
      <c r="B1013" s="29" t="s">
        <v>1041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1010</v>
      </c>
      <c r="B1014" s="29" t="s">
        <v>1042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1011</v>
      </c>
      <c r="B1015" s="29" t="s">
        <v>1043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1012</v>
      </c>
      <c r="B1016" s="29" t="s">
        <v>1044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1013</v>
      </c>
      <c r="B1017" s="29" t="s">
        <v>1045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1014</v>
      </c>
      <c r="B1018" s="29" t="s">
        <v>1046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1015</v>
      </c>
      <c r="B1019" s="29" t="s">
        <v>1047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1016</v>
      </c>
      <c r="B1020" s="29" t="s">
        <v>1048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1017</v>
      </c>
      <c r="B1021" s="29" t="s">
        <v>1049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1018</v>
      </c>
      <c r="B1022" s="29" t="s">
        <v>1050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1019</v>
      </c>
      <c r="B1023" s="29" t="s">
        <v>1051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1020</v>
      </c>
      <c r="B1024" s="29" t="s">
        <v>1052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1021</v>
      </c>
      <c r="B1025" s="29" t="s">
        <v>1053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1022</v>
      </c>
      <c r="B1026" s="29" t="s">
        <v>1054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1023</v>
      </c>
      <c r="B1027" s="29" t="s">
        <v>1055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1024</v>
      </c>
      <c r="B1028" s="29" t="s">
        <v>1056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1025</v>
      </c>
      <c r="B1029" s="29" t="s">
        <v>1057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1026</v>
      </c>
      <c r="B1030" s="29" t="s">
        <v>1058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1027</v>
      </c>
      <c r="B1031" s="29" t="s">
        <v>1059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1028</v>
      </c>
      <c r="B1032" s="29" t="s">
        <v>1060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1029</v>
      </c>
      <c r="B1033" s="29" t="s">
        <v>1061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1030</v>
      </c>
      <c r="B1034" s="29" t="s">
        <v>1062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1031</v>
      </c>
      <c r="B1035" s="29" t="s">
        <v>1063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1032</v>
      </c>
      <c r="B1036" s="29" t="s">
        <v>1064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1033</v>
      </c>
      <c r="B1037" s="29" t="s">
        <v>1065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1034</v>
      </c>
      <c r="B1038" s="29" t="s">
        <v>1066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1035</v>
      </c>
      <c r="B1039" s="29" t="s">
        <v>1067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1036</v>
      </c>
      <c r="B1040" s="29" t="s">
        <v>1068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1037</v>
      </c>
      <c r="B1041" s="29" t="s">
        <v>1069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1038</v>
      </c>
      <c r="B1042" s="29" t="s">
        <v>1070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1039</v>
      </c>
      <c r="B1043" s="29" t="s">
        <v>1071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1040</v>
      </c>
      <c r="B1044" s="29" t="s">
        <v>1072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1041</v>
      </c>
      <c r="B1045" s="29" t="s">
        <v>1073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1042</v>
      </c>
      <c r="B1046" s="29" t="s">
        <v>1074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1043</v>
      </c>
      <c r="B1047" s="29" t="s">
        <v>1075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1044</v>
      </c>
      <c r="B1048" s="29" t="s">
        <v>1076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1045</v>
      </c>
      <c r="B1049" s="29" t="s">
        <v>1077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1046</v>
      </c>
      <c r="B1050" s="29" t="s">
        <v>1078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1047</v>
      </c>
      <c r="B1051" s="29" t="s">
        <v>1079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1048</v>
      </c>
      <c r="B1052" s="29" t="s">
        <v>1080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1049</v>
      </c>
      <c r="B1053" s="29" t="s">
        <v>1081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1050</v>
      </c>
      <c r="B1054" s="29" t="s">
        <v>1082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1051</v>
      </c>
      <c r="B1055" s="29" t="s">
        <v>1083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1052</v>
      </c>
      <c r="B1056" s="29" t="s">
        <v>1084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1053</v>
      </c>
      <c r="B1057" s="29" t="s">
        <v>2025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1054</v>
      </c>
      <c r="B1058" s="29" t="s">
        <v>1085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1055</v>
      </c>
      <c r="B1059" s="29" t="s">
        <v>2026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1056</v>
      </c>
      <c r="B1060" s="29" t="s">
        <v>1086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1057</v>
      </c>
      <c r="B1061" s="29" t="s">
        <v>1087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1058</v>
      </c>
      <c r="B1062" s="29" t="s">
        <v>1088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1059</v>
      </c>
      <c r="B1063" s="29" t="s">
        <v>1089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1060</v>
      </c>
      <c r="B1064" s="29" t="s">
        <v>1090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1061</v>
      </c>
      <c r="B1065" s="29" t="s">
        <v>1091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1062</v>
      </c>
      <c r="B1066" s="29" t="s">
        <v>1092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1063</v>
      </c>
      <c r="B1067" s="29" t="s">
        <v>1093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1064</v>
      </c>
      <c r="B1068" s="29" t="s">
        <v>1094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1065</v>
      </c>
      <c r="B1069" s="29" t="s">
        <v>1095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1066</v>
      </c>
      <c r="B1070" s="29" t="s">
        <v>1096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1067</v>
      </c>
      <c r="B1071" s="29" t="s">
        <v>1097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1068</v>
      </c>
      <c r="B1072" s="29" t="s">
        <v>1098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1069</v>
      </c>
      <c r="B1073" s="29" t="s">
        <v>1099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1070</v>
      </c>
      <c r="B1074" s="29" t="s">
        <v>1100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1071</v>
      </c>
      <c r="B1075" s="29" t="s">
        <v>1101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1072</v>
      </c>
      <c r="B1076" s="29" t="s">
        <v>1102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1073</v>
      </c>
      <c r="B1077" s="29" t="s">
        <v>1103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1074</v>
      </c>
      <c r="B1078" s="29" t="s">
        <v>1104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1075</v>
      </c>
      <c r="B1079" s="29" t="s">
        <v>1105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1076</v>
      </c>
      <c r="B1080" s="29" t="s">
        <v>1106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1077</v>
      </c>
      <c r="B1081" s="29" t="s">
        <v>1107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1078</v>
      </c>
      <c r="B1082" s="29" t="s">
        <v>1108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1079</v>
      </c>
      <c r="B1083" s="29" t="s">
        <v>1109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1080</v>
      </c>
      <c r="B1084" s="29" t="s">
        <v>1110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1081</v>
      </c>
      <c r="B1085" s="29" t="s">
        <v>1111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1082</v>
      </c>
      <c r="B1086" s="29" t="s">
        <v>1112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1083</v>
      </c>
      <c r="B1087" s="29" t="s">
        <v>1113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1084</v>
      </c>
      <c r="B1088" s="29" t="s">
        <v>1114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1085</v>
      </c>
      <c r="B1089" s="29" t="s">
        <v>1115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1086</v>
      </c>
      <c r="B1090" s="29" t="s">
        <v>1116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1087</v>
      </c>
      <c r="B1091" s="29" t="s">
        <v>1117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1088</v>
      </c>
      <c r="B1092" s="29" t="s">
        <v>1118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1089</v>
      </c>
      <c r="B1093" s="29" t="s">
        <v>1119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1090</v>
      </c>
      <c r="B1094" s="29" t="s">
        <v>1120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1091</v>
      </c>
      <c r="B1095" s="29" t="s">
        <v>1121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1092</v>
      </c>
      <c r="B1096" s="29" t="s">
        <v>1122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1093</v>
      </c>
      <c r="B1097" s="29" t="s">
        <v>1123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1094</v>
      </c>
      <c r="B1098" s="29" t="s">
        <v>1124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1095</v>
      </c>
      <c r="B1099" s="29" t="s">
        <v>1125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1096</v>
      </c>
      <c r="B1100" s="29" t="s">
        <v>1126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1097</v>
      </c>
      <c r="B1101" s="29" t="s">
        <v>1127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1098</v>
      </c>
      <c r="B1102" s="29" t="s">
        <v>1128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1099</v>
      </c>
      <c r="B1103" s="29" t="s">
        <v>1129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1100</v>
      </c>
      <c r="B1104" s="29" t="s">
        <v>1130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1101</v>
      </c>
      <c r="B1105" s="29" t="s">
        <v>1131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1102</v>
      </c>
      <c r="B1106" s="29" t="s">
        <v>1132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1103</v>
      </c>
      <c r="B1107" s="29" t="s">
        <v>1133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1104</v>
      </c>
      <c r="B1108" s="29" t="s">
        <v>1134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1105</v>
      </c>
      <c r="B1109" s="29" t="s">
        <v>1135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1106</v>
      </c>
      <c r="B1110" s="29" t="s">
        <v>1136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1107</v>
      </c>
      <c r="B1111" s="29" t="s">
        <v>1137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1108</v>
      </c>
      <c r="B1112" s="29" t="s">
        <v>1138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1109</v>
      </c>
      <c r="B1113" s="29" t="s">
        <v>1139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1110</v>
      </c>
      <c r="B1114" s="29" t="s">
        <v>1140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1111</v>
      </c>
      <c r="B1115" s="29" t="s">
        <v>1141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1112</v>
      </c>
      <c r="B1116" s="29" t="s">
        <v>1142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1113</v>
      </c>
      <c r="B1117" s="29" t="s">
        <v>1143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1114</v>
      </c>
      <c r="B1118" s="29" t="s">
        <v>1144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1115</v>
      </c>
      <c r="B1119" s="29" t="s">
        <v>1145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1116</v>
      </c>
      <c r="B1120" s="29" t="s">
        <v>1146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1117</v>
      </c>
      <c r="B1121" s="29" t="s">
        <v>1147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1118</v>
      </c>
      <c r="B1122" s="29" t="s">
        <v>1148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1119</v>
      </c>
      <c r="B1123" s="29" t="s">
        <v>1149</v>
      </c>
      <c r="C1123">
        <f>COUNTIF(Atleti!E:E,A1123)</f>
        <v>1</v>
      </c>
      <c r="D1123">
        <f>COUNTIF(Arrivi!F:F,B1123)</f>
        <v>1</v>
      </c>
    </row>
    <row r="1124" spans="1:4" x14ac:dyDescent="0.2">
      <c r="A1124" s="4">
        <v>1120</v>
      </c>
      <c r="B1124" s="29" t="s">
        <v>1150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1121</v>
      </c>
      <c r="B1125" s="29" t="s">
        <v>1151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1122</v>
      </c>
      <c r="B1126" s="29" t="s">
        <v>1152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1123</v>
      </c>
      <c r="B1127" s="29" t="s">
        <v>1153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1124</v>
      </c>
      <c r="B1128" s="29" t="s">
        <v>1154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1125</v>
      </c>
      <c r="B1129" s="29" t="s">
        <v>1155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1126</v>
      </c>
      <c r="B1130" s="29" t="s">
        <v>1156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1127</v>
      </c>
      <c r="B1131" s="29" t="s">
        <v>1157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1128</v>
      </c>
      <c r="B1132" s="29" t="s">
        <v>1158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1129</v>
      </c>
      <c r="B1133" s="29" t="s">
        <v>1159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1130</v>
      </c>
      <c r="B1134" s="29" t="s">
        <v>1160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1131</v>
      </c>
      <c r="B1135" s="29" t="s">
        <v>1161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1132</v>
      </c>
      <c r="B1136" s="29" t="s">
        <v>1162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1133</v>
      </c>
      <c r="B1137" s="29" t="s">
        <v>1163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1134</v>
      </c>
      <c r="B1138" s="29" t="s">
        <v>1164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1135</v>
      </c>
      <c r="B1139" s="29" t="s">
        <v>1165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1136</v>
      </c>
      <c r="B1140" s="29" t="s">
        <v>1166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1137</v>
      </c>
      <c r="B1141" s="29" t="s">
        <v>1167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1138</v>
      </c>
      <c r="B1142" s="29" t="s">
        <v>1168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1139</v>
      </c>
      <c r="B1143" s="29" t="s">
        <v>1169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1140</v>
      </c>
      <c r="B1144" s="29" t="s">
        <v>1170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1141</v>
      </c>
      <c r="B1145" s="29" t="s">
        <v>1171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1142</v>
      </c>
      <c r="B1146" s="29" t="s">
        <v>1172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1143</v>
      </c>
      <c r="B1147" s="29" t="s">
        <v>1173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1144</v>
      </c>
      <c r="B1148" s="29" t="s">
        <v>1174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1145</v>
      </c>
      <c r="B1149" s="29" t="s">
        <v>1175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1146</v>
      </c>
      <c r="B1150" s="29" t="s">
        <v>1176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1147</v>
      </c>
      <c r="B1151" s="29" t="s">
        <v>1177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1148</v>
      </c>
      <c r="B1152" s="29" t="s">
        <v>1178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1149</v>
      </c>
      <c r="B1153" s="29" t="s">
        <v>1179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1150</v>
      </c>
      <c r="B1154" s="29" t="s">
        <v>1180</v>
      </c>
      <c r="C1154">
        <f>COUNTIF(Atleti!E:E,A1154)</f>
        <v>1</v>
      </c>
      <c r="D1154">
        <f>COUNTIF(Arrivi!F:F,B1154)</f>
        <v>1</v>
      </c>
    </row>
    <row r="1155" spans="1:4" x14ac:dyDescent="0.2">
      <c r="A1155" s="4">
        <v>1151</v>
      </c>
      <c r="B1155" s="29" t="s">
        <v>1181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1152</v>
      </c>
      <c r="B1156" s="29" t="s">
        <v>1182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1153</v>
      </c>
      <c r="B1157" s="29" t="s">
        <v>2027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1154</v>
      </c>
      <c r="B1158" s="29" t="s">
        <v>1183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1155</v>
      </c>
      <c r="B1159" s="29" t="s">
        <v>1184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1156</v>
      </c>
      <c r="B1160" s="29" t="s">
        <v>1185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1157</v>
      </c>
      <c r="B1161" s="29" t="s">
        <v>1186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1158</v>
      </c>
      <c r="B1162" s="29" t="s">
        <v>1187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1159</v>
      </c>
      <c r="B1163" s="29" t="s">
        <v>1188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1160</v>
      </c>
      <c r="B1164" s="29" t="s">
        <v>1189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1161</v>
      </c>
      <c r="B1165" s="29" t="s">
        <v>1190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1162</v>
      </c>
      <c r="B1166" s="29" t="s">
        <v>1191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1163</v>
      </c>
      <c r="B1167" s="29" t="s">
        <v>1192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1164</v>
      </c>
      <c r="B1168" s="29" t="s">
        <v>1193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1165</v>
      </c>
      <c r="B1169" s="29" t="s">
        <v>1194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1166</v>
      </c>
      <c r="B1170" s="29" t="s">
        <v>1195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1167</v>
      </c>
      <c r="B1171" s="29" t="s">
        <v>2028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1168</v>
      </c>
      <c r="B1172" s="29" t="s">
        <v>1196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1169</v>
      </c>
      <c r="B1173" s="29" t="s">
        <v>1197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1170</v>
      </c>
      <c r="B1174" s="29" t="s">
        <v>1198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1171</v>
      </c>
      <c r="B1175" s="29" t="s">
        <v>1199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1172</v>
      </c>
      <c r="B1176" s="29" t="s">
        <v>1200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1173</v>
      </c>
      <c r="B1177" s="29" t="s">
        <v>1201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1174</v>
      </c>
      <c r="B1178" s="29" t="s">
        <v>1202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1175</v>
      </c>
      <c r="B1179" s="29" t="s">
        <v>1203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1176</v>
      </c>
      <c r="B1180" s="29" t="s">
        <v>1204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1177</v>
      </c>
      <c r="B1181" s="29" t="s">
        <v>1205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1178</v>
      </c>
      <c r="B1182" s="29" t="s">
        <v>1206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1179</v>
      </c>
      <c r="B1183" s="29" t="s">
        <v>1207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1180</v>
      </c>
      <c r="B1184" s="29" t="s">
        <v>1208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1181</v>
      </c>
      <c r="B1185" s="29" t="s">
        <v>1209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1182</v>
      </c>
      <c r="B1186" s="29" t="s">
        <v>1210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1183</v>
      </c>
      <c r="B1187" s="29" t="s">
        <v>1211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1184</v>
      </c>
      <c r="B1188" s="29" t="s">
        <v>1212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1185</v>
      </c>
      <c r="B1189" s="29" t="s">
        <v>1213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1186</v>
      </c>
      <c r="B1190" s="29" t="s">
        <v>1214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1187</v>
      </c>
      <c r="B1191" s="29" t="s">
        <v>1215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1188</v>
      </c>
      <c r="B1192" s="29" t="s">
        <v>1216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1189</v>
      </c>
      <c r="B1193" s="29" t="s">
        <v>1217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1190</v>
      </c>
      <c r="B1194" s="29" t="s">
        <v>1218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1191</v>
      </c>
      <c r="B1195" s="29" t="s">
        <v>1219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1192</v>
      </c>
      <c r="B1196" s="29" t="s">
        <v>1220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1193</v>
      </c>
      <c r="B1197" s="29" t="s">
        <v>1221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1194</v>
      </c>
      <c r="B1198" s="29" t="s">
        <v>1222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1195</v>
      </c>
      <c r="B1199" s="29" t="s">
        <v>1223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1196</v>
      </c>
      <c r="B1200" s="29" t="s">
        <v>1224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1197</v>
      </c>
      <c r="B1201" s="29" t="s">
        <v>1225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1198</v>
      </c>
      <c r="B1202" s="29" t="s">
        <v>1226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1199</v>
      </c>
      <c r="B1203" s="29" t="s">
        <v>1227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1200</v>
      </c>
      <c r="B1204" s="29" t="s">
        <v>1228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1201</v>
      </c>
      <c r="B1205" s="29" t="s">
        <v>1229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1202</v>
      </c>
      <c r="B1206" s="29" t="s">
        <v>1230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1203</v>
      </c>
      <c r="B1207" s="29" t="s">
        <v>1231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1204</v>
      </c>
      <c r="B1208" s="29" t="s">
        <v>1232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1205</v>
      </c>
      <c r="B1209" s="29" t="s">
        <v>1233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1206</v>
      </c>
      <c r="B1210" s="29" t="s">
        <v>1234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1207</v>
      </c>
      <c r="B1211" s="29" t="s">
        <v>1235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1208</v>
      </c>
      <c r="B1212" s="29" t="s">
        <v>1236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1209</v>
      </c>
      <c r="B1213" s="29" t="s">
        <v>1237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1210</v>
      </c>
      <c r="B1214" s="29" t="s">
        <v>1238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1211</v>
      </c>
      <c r="B1215" s="29" t="s">
        <v>1239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1212</v>
      </c>
      <c r="B1216" s="29" t="s">
        <v>1240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1213</v>
      </c>
      <c r="B1217" s="29" t="s">
        <v>1241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1214</v>
      </c>
      <c r="B1218" s="29" t="s">
        <v>1242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1215</v>
      </c>
      <c r="B1219" s="29" t="s">
        <v>1243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1216</v>
      </c>
      <c r="B1220" s="29" t="s">
        <v>1244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1217</v>
      </c>
      <c r="B1221" s="29" t="s">
        <v>1245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1218</v>
      </c>
      <c r="B1222" s="29" t="s">
        <v>1246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1219</v>
      </c>
      <c r="B1223" s="29" t="s">
        <v>1247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1220</v>
      </c>
      <c r="B1224" s="29" t="s">
        <v>1248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1221</v>
      </c>
      <c r="B1225" s="29" t="s">
        <v>1249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1222</v>
      </c>
      <c r="B1226" s="29" t="s">
        <v>1250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1223</v>
      </c>
      <c r="B1227" s="29" t="s">
        <v>1251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1224</v>
      </c>
      <c r="B1228" s="29" t="s">
        <v>1252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1225</v>
      </c>
      <c r="B1229" s="29" t="s">
        <v>1253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1226</v>
      </c>
      <c r="B1230" s="29" t="s">
        <v>1254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1227</v>
      </c>
      <c r="B1231" s="29" t="s">
        <v>1255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1228</v>
      </c>
      <c r="B1232" s="29" t="s">
        <v>1256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1229</v>
      </c>
      <c r="B1233" s="29" t="s">
        <v>1257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1230</v>
      </c>
      <c r="B1234" s="29" t="s">
        <v>1258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1231</v>
      </c>
      <c r="B1235" s="29" t="s">
        <v>1259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1232</v>
      </c>
      <c r="B1236" s="29" t="s">
        <v>1260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1233</v>
      </c>
      <c r="B1237" s="29" t="s">
        <v>1261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1234</v>
      </c>
      <c r="B1238" s="29" t="s">
        <v>1262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1235</v>
      </c>
      <c r="B1239" s="29" t="s">
        <v>1263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1236</v>
      </c>
      <c r="B1240" s="29" t="s">
        <v>1264</v>
      </c>
      <c r="C1240">
        <f>COUNTIF(Atleti!E:E,A1240)</f>
        <v>1</v>
      </c>
      <c r="D1240">
        <f>COUNTIF(Arrivi!F:F,B1240)</f>
        <v>1</v>
      </c>
    </row>
    <row r="1241" spans="1:4" x14ac:dyDescent="0.2">
      <c r="A1241" s="4">
        <v>1237</v>
      </c>
      <c r="B1241" s="29" t="s">
        <v>1265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1238</v>
      </c>
      <c r="B1242" s="29" t="s">
        <v>1266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1239</v>
      </c>
      <c r="B1243" s="29" t="s">
        <v>1267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1240</v>
      </c>
      <c r="B1244" s="29" t="s">
        <v>1268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1241</v>
      </c>
      <c r="B1245" s="29" t="s">
        <v>1269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1242</v>
      </c>
      <c r="B1246" s="29" t="s">
        <v>1270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1243</v>
      </c>
      <c r="B1247" s="29" t="s">
        <v>1271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1244</v>
      </c>
      <c r="B1248" s="29" t="s">
        <v>1272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1923</v>
      </c>
      <c r="B1249" s="29" t="s">
        <v>1962</v>
      </c>
      <c r="C1249">
        <f>COUNTIF(Atleti!E$2:E$9999,A1249)</f>
        <v>1</v>
      </c>
      <c r="D1249">
        <f>COUNTIF(Arrivi!F$2:F$9999,B1249)</f>
        <v>1</v>
      </c>
    </row>
    <row r="1250" spans="1:4" x14ac:dyDescent="0.2">
      <c r="A1250" s="4">
        <v>1245</v>
      </c>
      <c r="B1250" s="29" t="s">
        <v>1273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1246</v>
      </c>
      <c r="B1251" s="29" t="s">
        <v>1274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1247</v>
      </c>
      <c r="B1252" s="29" t="s">
        <v>1275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1248</v>
      </c>
      <c r="B1253" s="29" t="s">
        <v>1276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1249</v>
      </c>
      <c r="B1254" s="29" t="s">
        <v>1277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1250</v>
      </c>
      <c r="B1255" s="29" t="s">
        <v>1278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1251</v>
      </c>
      <c r="B1256" s="29" t="s">
        <v>1279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1252</v>
      </c>
      <c r="B1257" s="29" t="s">
        <v>1280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1253</v>
      </c>
      <c r="B1258" s="29" t="s">
        <v>1281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1254</v>
      </c>
      <c r="B1259" s="29" t="s">
        <v>1282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1255</v>
      </c>
      <c r="B1260" s="29" t="s">
        <v>1283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1256</v>
      </c>
      <c r="B1261" s="29" t="s">
        <v>1284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1257</v>
      </c>
      <c r="B1262" s="29" t="s">
        <v>1285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1258</v>
      </c>
      <c r="B1263" s="29" t="s">
        <v>1286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1259</v>
      </c>
      <c r="B1264" s="29" t="s">
        <v>1287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1260</v>
      </c>
      <c r="B1265" s="29" t="s">
        <v>1288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1261</v>
      </c>
      <c r="B1266" s="29" t="s">
        <v>1289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1262</v>
      </c>
      <c r="B1267" s="29" t="s">
        <v>1290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1263</v>
      </c>
      <c r="B1268" s="29" t="s">
        <v>1291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1264</v>
      </c>
      <c r="B1269" s="29" t="s">
        <v>1292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1265</v>
      </c>
      <c r="B1270" s="29" t="s">
        <v>1293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1266</v>
      </c>
      <c r="B1271" s="29" t="s">
        <v>1294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1267</v>
      </c>
      <c r="B1272" s="29" t="s">
        <v>1295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1268</v>
      </c>
      <c r="B1273" s="29" t="s">
        <v>1296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1269</v>
      </c>
      <c r="B1274" s="29" t="s">
        <v>1297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1270</v>
      </c>
      <c r="B1275" s="29" t="s">
        <v>1298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1271</v>
      </c>
      <c r="B1276" s="29" t="s">
        <v>1299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1272</v>
      </c>
      <c r="B1277" s="29" t="s">
        <v>1300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1273</v>
      </c>
      <c r="B1278" s="29" t="s">
        <v>1301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1274</v>
      </c>
      <c r="B1279" s="29" t="s">
        <v>1302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1275</v>
      </c>
      <c r="B1280" s="29" t="s">
        <v>1303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1276</v>
      </c>
      <c r="B1281" s="29" t="s">
        <v>1304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1277</v>
      </c>
      <c r="B1282" s="29" t="s">
        <v>1305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1278</v>
      </c>
      <c r="B1283" s="29" t="s">
        <v>1306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1279</v>
      </c>
      <c r="B1284" s="29" t="s">
        <v>1307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1280</v>
      </c>
      <c r="B1285" s="29" t="s">
        <v>1308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1281</v>
      </c>
      <c r="B1286" s="29" t="s">
        <v>1309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1282</v>
      </c>
      <c r="B1287" s="29" t="s">
        <v>1310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1283</v>
      </c>
      <c r="B1288" s="29" t="s">
        <v>1311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1284</v>
      </c>
      <c r="B1289" s="29" t="s">
        <v>1312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1285</v>
      </c>
      <c r="B1290" s="29" t="s">
        <v>1313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1286</v>
      </c>
      <c r="B1291" s="29" t="s">
        <v>1314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1287</v>
      </c>
      <c r="B1292" s="29" t="s">
        <v>1315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1288</v>
      </c>
      <c r="B1293" s="29" t="s">
        <v>1316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1289</v>
      </c>
      <c r="B1294" s="29" t="s">
        <v>1317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1290</v>
      </c>
      <c r="B1295" s="29" t="s">
        <v>1318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1291</v>
      </c>
      <c r="B1296" s="29" t="s">
        <v>1319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1292</v>
      </c>
      <c r="B1297" s="29" t="s">
        <v>1320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1293</v>
      </c>
      <c r="B1298" s="29" t="s">
        <v>1321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1294</v>
      </c>
      <c r="B1299" s="29" t="s">
        <v>1322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1295</v>
      </c>
      <c r="B1300" s="29" t="s">
        <v>1323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1296</v>
      </c>
      <c r="B1301" s="29" t="s">
        <v>1324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1297</v>
      </c>
      <c r="B1302" s="29" t="s">
        <v>1325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1298</v>
      </c>
      <c r="B1303" s="29" t="s">
        <v>1326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1299</v>
      </c>
      <c r="B1304" s="29" t="s">
        <v>1327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1300</v>
      </c>
      <c r="B1305" s="29" t="s">
        <v>1328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1301</v>
      </c>
      <c r="B1306" s="29" t="s">
        <v>1329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1302</v>
      </c>
      <c r="B1307" s="29" t="s">
        <v>1330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1303</v>
      </c>
      <c r="B1308" s="29" t="s">
        <v>1331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1304</v>
      </c>
      <c r="B1309" s="29" t="s">
        <v>1332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1305</v>
      </c>
      <c r="B1310" s="29" t="s">
        <v>1333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1306</v>
      </c>
      <c r="B1311" s="29" t="s">
        <v>1334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1307</v>
      </c>
      <c r="B1312" s="29" t="s">
        <v>1335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1308</v>
      </c>
      <c r="B1313" s="29" t="s">
        <v>1336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1309</v>
      </c>
      <c r="B1314" s="29" t="s">
        <v>1337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1310</v>
      </c>
      <c r="B1315" s="29" t="s">
        <v>1338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1311</v>
      </c>
      <c r="B1316" s="29" t="s">
        <v>1339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1312</v>
      </c>
      <c r="B1317" s="29" t="s">
        <v>1340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1313</v>
      </c>
      <c r="B1318" s="29" t="s">
        <v>1341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1314</v>
      </c>
      <c r="B1319" s="29" t="s">
        <v>1342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1315</v>
      </c>
      <c r="B1320" s="29" t="s">
        <v>1343</v>
      </c>
      <c r="C1320">
        <f>COUNTIF(Atleti!E:E,A1320)</f>
        <v>2</v>
      </c>
      <c r="D1320">
        <f>COUNTIF(Arrivi!F:F,B1320)</f>
        <v>2</v>
      </c>
    </row>
    <row r="1321" spans="1:4" x14ac:dyDescent="0.2">
      <c r="A1321" s="4">
        <v>1316</v>
      </c>
      <c r="B1321" s="29" t="s">
        <v>1344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1317</v>
      </c>
      <c r="B1322" s="29" t="s">
        <v>1345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1318</v>
      </c>
      <c r="B1323" s="29" t="s">
        <v>1346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1319</v>
      </c>
      <c r="B1324" s="29" t="s">
        <v>1347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1320</v>
      </c>
      <c r="B1325" s="29" t="s">
        <v>1348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1321</v>
      </c>
      <c r="B1326" s="29" t="s">
        <v>1349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1322</v>
      </c>
      <c r="B1327" s="29" t="s">
        <v>1350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1323</v>
      </c>
      <c r="B1328" s="29" t="s">
        <v>1351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1324</v>
      </c>
      <c r="B1329" s="29" t="s">
        <v>1352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1325</v>
      </c>
      <c r="B1330" s="29" t="s">
        <v>1353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1326</v>
      </c>
      <c r="B1331" s="29" t="s">
        <v>1354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1327</v>
      </c>
      <c r="B1332" s="29" t="s">
        <v>1355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1328</v>
      </c>
      <c r="B1333" s="29" t="s">
        <v>1356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1329</v>
      </c>
      <c r="B1334" s="29" t="s">
        <v>1357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1330</v>
      </c>
      <c r="B1335" s="29" t="s">
        <v>1358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1331</v>
      </c>
      <c r="B1336" s="29" t="s">
        <v>1359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1332</v>
      </c>
      <c r="B1337" s="29" t="s">
        <v>1360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1333</v>
      </c>
      <c r="B1338" s="29" t="s">
        <v>1361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1334</v>
      </c>
      <c r="B1339" s="29" t="s">
        <v>1362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1335</v>
      </c>
      <c r="B1340" s="29" t="s">
        <v>1363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1336</v>
      </c>
      <c r="B1341" s="29" t="s">
        <v>1364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1337</v>
      </c>
      <c r="B1342" s="29" t="s">
        <v>1365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1338</v>
      </c>
      <c r="B1343" s="29" t="s">
        <v>1366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1339</v>
      </c>
      <c r="B1344" s="29" t="s">
        <v>1367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1340</v>
      </c>
      <c r="B1345" s="29" t="s">
        <v>1368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1341</v>
      </c>
      <c r="B1346" s="29" t="s">
        <v>1369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1342</v>
      </c>
      <c r="B1347" s="29" t="s">
        <v>1370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1343</v>
      </c>
      <c r="B1348" s="29" t="s">
        <v>1371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1344</v>
      </c>
      <c r="B1349" s="29" t="s">
        <v>1372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1345</v>
      </c>
      <c r="B1350" s="29" t="s">
        <v>1373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1346</v>
      </c>
      <c r="B1351" s="29" t="s">
        <v>1374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1347</v>
      </c>
      <c r="B1352" s="29" t="s">
        <v>1375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1348</v>
      </c>
      <c r="B1353" s="29" t="s">
        <v>1376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1349</v>
      </c>
      <c r="B1354" s="29" t="s">
        <v>1377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1350</v>
      </c>
      <c r="B1355" s="29" t="s">
        <v>1378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1351</v>
      </c>
      <c r="B1356" s="29" t="s">
        <v>1379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1352</v>
      </c>
      <c r="B1357" s="29" t="s">
        <v>1380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1353</v>
      </c>
      <c r="B1358" s="29" t="s">
        <v>1381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1354</v>
      </c>
      <c r="B1359" s="29" t="s">
        <v>1382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1355</v>
      </c>
      <c r="B1360" s="29" t="s">
        <v>1383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1356</v>
      </c>
      <c r="B1361" s="29" t="s">
        <v>2029</v>
      </c>
      <c r="C1361">
        <f>COUNTIF(Atleti!E:E,A1361)</f>
        <v>1</v>
      </c>
      <c r="D1361">
        <f>COUNTIF(Arrivi!F:F,B1361)</f>
        <v>1</v>
      </c>
    </row>
    <row r="1362" spans="1:4" x14ac:dyDescent="0.2">
      <c r="A1362" s="4">
        <v>1357</v>
      </c>
      <c r="B1362" s="29" t="s">
        <v>1384</v>
      </c>
      <c r="C1362">
        <f>COUNTIF(Atleti!E:E,A1362)</f>
        <v>0</v>
      </c>
      <c r="D1362">
        <f>COUNTIF(Arrivi!F:F,B1362)</f>
        <v>0</v>
      </c>
    </row>
    <row r="1363" spans="1:4" x14ac:dyDescent="0.2">
      <c r="A1363" s="4">
        <v>1358</v>
      </c>
      <c r="B1363" s="29" t="s">
        <v>1385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1359</v>
      </c>
      <c r="B1364" s="29" t="s">
        <v>1386</v>
      </c>
      <c r="C1364">
        <f>COUNTIF(Atleti!E:E,A1364)</f>
        <v>0</v>
      </c>
      <c r="D1364">
        <f>COUNTIF(Arrivi!F:F,B1364)</f>
        <v>0</v>
      </c>
    </row>
    <row r="1365" spans="1:4" x14ac:dyDescent="0.2">
      <c r="A1365" s="4">
        <v>1360</v>
      </c>
      <c r="B1365" s="29" t="s">
        <v>1387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1361</v>
      </c>
      <c r="B1366" s="29" t="s">
        <v>1388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1362</v>
      </c>
      <c r="B1367" s="29" t="s">
        <v>1389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1363</v>
      </c>
      <c r="B1368" s="29" t="s">
        <v>1390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1364</v>
      </c>
      <c r="B1369" s="29" t="s">
        <v>1391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1365</v>
      </c>
      <c r="B1370" s="29" t="s">
        <v>1392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1366</v>
      </c>
      <c r="B1371" s="29" t="s">
        <v>1393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1367</v>
      </c>
      <c r="B1372" s="29" t="s">
        <v>1394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1368</v>
      </c>
      <c r="B1373" s="29" t="s">
        <v>1395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1369</v>
      </c>
      <c r="B1374" s="29" t="s">
        <v>1396</v>
      </c>
      <c r="C1374">
        <f>COUNTIF(Atleti!E:E,A1374)</f>
        <v>1</v>
      </c>
      <c r="D1374">
        <f>COUNTIF(Arrivi!F:F,B1374)</f>
        <v>1</v>
      </c>
    </row>
    <row r="1375" spans="1:4" x14ac:dyDescent="0.2">
      <c r="A1375" s="4">
        <v>1370</v>
      </c>
      <c r="B1375" s="29" t="s">
        <v>1397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1371</v>
      </c>
      <c r="B1376" s="29" t="s">
        <v>1398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1372</v>
      </c>
      <c r="B1377" s="29" t="s">
        <v>1399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1373</v>
      </c>
      <c r="B1378" s="29" t="s">
        <v>1400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1374</v>
      </c>
      <c r="B1379" s="29" t="s">
        <v>1401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1375</v>
      </c>
      <c r="B1380" s="29" t="s">
        <v>1402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1376</v>
      </c>
      <c r="B1381" s="29" t="s">
        <v>1403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1377</v>
      </c>
      <c r="B1382" s="29" t="s">
        <v>1404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1378</v>
      </c>
      <c r="B1383" s="29" t="s">
        <v>1405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1379</v>
      </c>
      <c r="B1384" s="29" t="s">
        <v>1406</v>
      </c>
      <c r="C1384">
        <f>COUNTIF(Atleti!E:E,A1384)</f>
        <v>0</v>
      </c>
      <c r="D1384">
        <f>COUNTIF(Arrivi!F:F,B1384)</f>
        <v>0</v>
      </c>
    </row>
    <row r="1385" spans="1:4" x14ac:dyDescent="0.2">
      <c r="A1385" s="4">
        <v>1380</v>
      </c>
      <c r="B1385" s="29" t="s">
        <v>1407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1381</v>
      </c>
      <c r="B1386" s="29" t="s">
        <v>1408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1382</v>
      </c>
      <c r="B1387" s="29" t="s">
        <v>1409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1383</v>
      </c>
      <c r="B1388" s="29" t="s">
        <v>1410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1384</v>
      </c>
      <c r="B1389" s="29" t="s">
        <v>1411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1385</v>
      </c>
      <c r="B1390" s="29" t="s">
        <v>1412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1386</v>
      </c>
      <c r="B1391" s="29" t="s">
        <v>1413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1387</v>
      </c>
      <c r="B1392" s="29" t="s">
        <v>1414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1388</v>
      </c>
      <c r="B1393" s="29" t="s">
        <v>1415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1389</v>
      </c>
      <c r="B1394" s="29" t="s">
        <v>1416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1390</v>
      </c>
      <c r="B1395" s="29" t="s">
        <v>1417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1391</v>
      </c>
      <c r="B1396" s="29" t="s">
        <v>1418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1392</v>
      </c>
      <c r="B1397" s="29" t="s">
        <v>1419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1393</v>
      </c>
      <c r="B1398" s="29" t="s">
        <v>1420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1394</v>
      </c>
      <c r="B1399" s="29" t="s">
        <v>1421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1395</v>
      </c>
      <c r="B1400" s="29" t="s">
        <v>1422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1396</v>
      </c>
      <c r="B1401" s="29" t="s">
        <v>1423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1397</v>
      </c>
      <c r="B1402" s="29" t="s">
        <v>1424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1398</v>
      </c>
      <c r="B1403" s="29" t="s">
        <v>1425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1399</v>
      </c>
      <c r="B1404" s="29" t="s">
        <v>1426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1400</v>
      </c>
      <c r="B1405" s="29" t="s">
        <v>1427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1401</v>
      </c>
      <c r="B1406" s="29" t="s">
        <v>1428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1402</v>
      </c>
      <c r="B1407" s="29" t="s">
        <v>1429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1403</v>
      </c>
      <c r="B1408" s="29" t="s">
        <v>1430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1404</v>
      </c>
      <c r="B1409" s="29" t="s">
        <v>1431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1405</v>
      </c>
      <c r="B1410" s="29" t="s">
        <v>1432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1406</v>
      </c>
      <c r="B1411" s="29" t="s">
        <v>1433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1407</v>
      </c>
      <c r="B1412" s="29" t="s">
        <v>1434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1408</v>
      </c>
      <c r="B1413" s="29" t="s">
        <v>1435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1409</v>
      </c>
      <c r="B1414" s="29" t="s">
        <v>1436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1410</v>
      </c>
      <c r="B1415" s="29" t="s">
        <v>1437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1411</v>
      </c>
      <c r="B1416" s="29" t="s">
        <v>1438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1412</v>
      </c>
      <c r="B1417" s="29" t="s">
        <v>1439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1413</v>
      </c>
      <c r="B1418" s="29" t="s">
        <v>1440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1414</v>
      </c>
      <c r="B1419" s="29" t="s">
        <v>1441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1415</v>
      </c>
      <c r="B1420" s="29" t="s">
        <v>1442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1416</v>
      </c>
      <c r="B1421" s="29" t="s">
        <v>1443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1417</v>
      </c>
      <c r="B1422" s="29" t="s">
        <v>1444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1418</v>
      </c>
      <c r="B1423" s="29" t="s">
        <v>1445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1419</v>
      </c>
      <c r="B1424" s="29" t="s">
        <v>1446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1420</v>
      </c>
      <c r="B1425" s="29" t="s">
        <v>1447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1421</v>
      </c>
      <c r="B1426" s="29" t="s">
        <v>1448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1422</v>
      </c>
      <c r="B1427" s="29" t="s">
        <v>1449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1423</v>
      </c>
      <c r="B1428" s="29" t="s">
        <v>1450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1424</v>
      </c>
      <c r="B1429" s="29" t="s">
        <v>1451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1425</v>
      </c>
      <c r="B1430" s="29" t="s">
        <v>1452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1426</v>
      </c>
      <c r="B1431" s="29" t="s">
        <v>1453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1427</v>
      </c>
      <c r="B1432" s="29" t="s">
        <v>1454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1428</v>
      </c>
      <c r="B1433" s="29" t="s">
        <v>1455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1429</v>
      </c>
      <c r="B1434" s="29" t="s">
        <v>1456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1430</v>
      </c>
      <c r="B1435" s="29" t="s">
        <v>1457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1431</v>
      </c>
      <c r="B1436" s="29" t="s">
        <v>1458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1432</v>
      </c>
      <c r="B1437" s="29" t="s">
        <v>1459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1433</v>
      </c>
      <c r="B1438" s="29" t="s">
        <v>1460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1434</v>
      </c>
      <c r="B1439" s="29" t="s">
        <v>1461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1435</v>
      </c>
      <c r="B1440" s="29" t="s">
        <v>1462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1436</v>
      </c>
      <c r="B1441" s="29" t="s">
        <v>1463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1437</v>
      </c>
      <c r="B1442" s="29" t="s">
        <v>1464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1438</v>
      </c>
      <c r="B1443" s="29" t="s">
        <v>1465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1439</v>
      </c>
      <c r="B1444" s="29" t="s">
        <v>1466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1440</v>
      </c>
      <c r="B1445" s="29" t="s">
        <v>1467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1441</v>
      </c>
      <c r="B1446" s="29" t="s">
        <v>1468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1442</v>
      </c>
      <c r="B1447" s="29" t="s">
        <v>1469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1443</v>
      </c>
      <c r="B1448" s="29" t="s">
        <v>1470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1444</v>
      </c>
      <c r="B1449" s="29" t="s">
        <v>1471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1445</v>
      </c>
      <c r="B1450" s="29" t="s">
        <v>1472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1446</v>
      </c>
      <c r="B1451" s="29" t="s">
        <v>1473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1447</v>
      </c>
      <c r="B1452" s="29" t="s">
        <v>1474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1448</v>
      </c>
      <c r="B1453" s="29" t="s">
        <v>1475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1449</v>
      </c>
      <c r="B1454" s="29" t="s">
        <v>1476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1450</v>
      </c>
      <c r="B1455" s="29" t="s">
        <v>1477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1451</v>
      </c>
      <c r="B1456" s="29" t="s">
        <v>1478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1452</v>
      </c>
      <c r="B1457" s="29" t="s">
        <v>1479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1453</v>
      </c>
      <c r="B1458" s="29" t="s">
        <v>1480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1454</v>
      </c>
      <c r="B1459" s="29" t="s">
        <v>1481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1455</v>
      </c>
      <c r="B1460" s="29" t="s">
        <v>1482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1456</v>
      </c>
      <c r="B1461" s="29" t="s">
        <v>1483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1457</v>
      </c>
      <c r="B1462" s="29" t="s">
        <v>1484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1458</v>
      </c>
      <c r="B1463" s="29" t="s">
        <v>1485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1459</v>
      </c>
      <c r="B1464" s="29" t="s">
        <v>1486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1460</v>
      </c>
      <c r="B1465" s="29" t="s">
        <v>1487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1461</v>
      </c>
      <c r="B1466" s="29" t="s">
        <v>1488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1462</v>
      </c>
      <c r="B1467" s="29" t="s">
        <v>1489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1463</v>
      </c>
      <c r="B1468" s="29" t="s">
        <v>1490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1464</v>
      </c>
      <c r="B1469" s="29" t="s">
        <v>1491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1465</v>
      </c>
      <c r="B1470" s="29" t="s">
        <v>1492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1466</v>
      </c>
      <c r="B1471" s="29" t="s">
        <v>1493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1467</v>
      </c>
      <c r="B1472" s="29" t="s">
        <v>1494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1468</v>
      </c>
      <c r="B1473" s="29" t="s">
        <v>1495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1469</v>
      </c>
      <c r="B1474" s="29" t="s">
        <v>1496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1470</v>
      </c>
      <c r="B1475" s="29" t="s">
        <v>1497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1471</v>
      </c>
      <c r="B1476" s="29" t="s">
        <v>1498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1472</v>
      </c>
      <c r="B1477" s="29" t="s">
        <v>1499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1473</v>
      </c>
      <c r="B1478" s="29" t="s">
        <v>1500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1474</v>
      </c>
      <c r="B1479" s="29" t="s">
        <v>1501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1475</v>
      </c>
      <c r="B1480" s="29" t="s">
        <v>1502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1476</v>
      </c>
      <c r="B1481" s="29" t="s">
        <v>2030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1477</v>
      </c>
      <c r="B1482" s="29" t="s">
        <v>1503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1478</v>
      </c>
      <c r="B1483" s="29" t="s">
        <v>1504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1479</v>
      </c>
      <c r="B1484" s="29" t="s">
        <v>1505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1480</v>
      </c>
      <c r="B1485" s="29" t="s">
        <v>1506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1481</v>
      </c>
      <c r="B1486" s="29" t="s">
        <v>1507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1482</v>
      </c>
      <c r="B1487" s="29" t="s">
        <v>1508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1483</v>
      </c>
      <c r="B1488" s="29" t="s">
        <v>1509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1484</v>
      </c>
      <c r="B1489" s="29" t="s">
        <v>1510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1485</v>
      </c>
      <c r="B1490" s="29" t="s">
        <v>1511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1486</v>
      </c>
      <c r="B1491" s="29" t="s">
        <v>1512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1487</v>
      </c>
      <c r="B1492" s="29" t="s">
        <v>1513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1488</v>
      </c>
      <c r="B1493" s="29" t="s">
        <v>1514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1489</v>
      </c>
      <c r="B1494" s="29" t="s">
        <v>1515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1490</v>
      </c>
      <c r="B1495" s="29" t="s">
        <v>1516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1491</v>
      </c>
      <c r="B1496" s="29" t="s">
        <v>1517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1492</v>
      </c>
      <c r="B1497" s="29" t="s">
        <v>1518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1493</v>
      </c>
      <c r="B1498" s="29" t="s">
        <v>1519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1494</v>
      </c>
      <c r="B1499" s="29" t="s">
        <v>1520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1495</v>
      </c>
      <c r="B1500" s="29" t="s">
        <v>1521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1496</v>
      </c>
      <c r="B1501" s="29" t="s">
        <v>1522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1497</v>
      </c>
      <c r="B1502" s="29" t="s">
        <v>1523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1498</v>
      </c>
      <c r="B1503" s="29" t="s">
        <v>1524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1919</v>
      </c>
      <c r="B1504" s="29" t="s">
        <v>2052</v>
      </c>
      <c r="C1504">
        <f>COUNTIF(Atleti!E$2:E$9999,A1504)</f>
        <v>1</v>
      </c>
      <c r="D1504">
        <f>COUNTIF(Arrivi!F$2:F$9999,B1504)</f>
        <v>1</v>
      </c>
    </row>
    <row r="1505" spans="1:4" x14ac:dyDescent="0.2">
      <c r="A1505" s="4">
        <v>1499</v>
      </c>
      <c r="B1505" s="29" t="s">
        <v>1525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1500</v>
      </c>
      <c r="B1506" s="29" t="s">
        <v>1526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1501</v>
      </c>
      <c r="B1507" s="29" t="s">
        <v>1527</v>
      </c>
      <c r="C1507">
        <f>COUNTIF(Atleti!E:E,A1507)</f>
        <v>3</v>
      </c>
      <c r="D1507">
        <f>COUNTIF(Arrivi!F:F,B1507)</f>
        <v>3</v>
      </c>
    </row>
    <row r="1508" spans="1:4" x14ac:dyDescent="0.2">
      <c r="A1508" s="4">
        <v>1502</v>
      </c>
      <c r="B1508" s="29" t="s">
        <v>1528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1503</v>
      </c>
      <c r="B1509" s="29" t="s">
        <v>1529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1504</v>
      </c>
      <c r="B1510" s="29" t="s">
        <v>1530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1505</v>
      </c>
      <c r="B1511" s="29" t="s">
        <v>1531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1506</v>
      </c>
      <c r="B1512" s="29" t="s">
        <v>1532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1507</v>
      </c>
      <c r="B1513" s="29" t="s">
        <v>1533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1508</v>
      </c>
      <c r="B1514" s="29" t="s">
        <v>1534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1509</v>
      </c>
      <c r="B1515" s="29" t="s">
        <v>1535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1510</v>
      </c>
      <c r="B1516" s="29" t="s">
        <v>1536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1511</v>
      </c>
      <c r="B1517" s="29" t="s">
        <v>1537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1512</v>
      </c>
      <c r="B1518" s="29" t="s">
        <v>1538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1513</v>
      </c>
      <c r="B1519" s="29" t="s">
        <v>1539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1514</v>
      </c>
      <c r="B1520" s="29" t="s">
        <v>1540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1515</v>
      </c>
      <c r="B1521" s="29" t="s">
        <v>1541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1516</v>
      </c>
      <c r="B1522" s="29" t="s">
        <v>1542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1517</v>
      </c>
      <c r="B1523" s="29" t="s">
        <v>1543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1518</v>
      </c>
      <c r="B1524" s="29" t="s">
        <v>1544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1519</v>
      </c>
      <c r="B1525" s="29" t="s">
        <v>1545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1520</v>
      </c>
      <c r="B1526" s="29" t="s">
        <v>1546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1521</v>
      </c>
      <c r="B1527" s="29" t="s">
        <v>1547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1522</v>
      </c>
      <c r="B1528" s="29" t="s">
        <v>1548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1523</v>
      </c>
      <c r="B1529" s="29" t="s">
        <v>1549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1524</v>
      </c>
      <c r="B1530" s="29" t="s">
        <v>1550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1525</v>
      </c>
      <c r="B1531" s="29" t="s">
        <v>1551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1526</v>
      </c>
      <c r="B1532" s="29" t="s">
        <v>1552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1527</v>
      </c>
      <c r="B1533" s="29" t="s">
        <v>1553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1528</v>
      </c>
      <c r="B1534" s="29" t="s">
        <v>1554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1529</v>
      </c>
      <c r="B1535" s="29" t="s">
        <v>1555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1530</v>
      </c>
      <c r="B1536" s="29" t="s">
        <v>1556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1531</v>
      </c>
      <c r="B1537" s="29" t="s">
        <v>1557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1532</v>
      </c>
      <c r="B1538" s="29" t="s">
        <v>1558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1533</v>
      </c>
      <c r="B1539" s="29" t="s">
        <v>1559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1534</v>
      </c>
      <c r="B1540" s="29" t="s">
        <v>1560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1535</v>
      </c>
      <c r="B1541" s="29" t="s">
        <v>1561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1536</v>
      </c>
      <c r="B1542" s="29" t="s">
        <v>1562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1537</v>
      </c>
      <c r="B1543" s="29" t="s">
        <v>1563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1921</v>
      </c>
      <c r="B1544" s="29" t="s">
        <v>2085</v>
      </c>
      <c r="C1544">
        <f>COUNTIF(Atleti!E$2:E$9999,A1544)</f>
        <v>1</v>
      </c>
      <c r="D1544">
        <f>COUNTIF(Arrivi!F$2:F$9999,B1544)</f>
        <v>1</v>
      </c>
    </row>
    <row r="1545" spans="1:4" x14ac:dyDescent="0.2">
      <c r="A1545" s="4">
        <v>1538</v>
      </c>
      <c r="B1545" s="29" t="s">
        <v>1564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1539</v>
      </c>
      <c r="B1546" s="29" t="s">
        <v>1565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1540</v>
      </c>
      <c r="B1547" s="29" t="s">
        <v>1566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1541</v>
      </c>
      <c r="B1548" s="29" t="s">
        <v>1567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1542</v>
      </c>
      <c r="B1549" s="29" t="s">
        <v>1568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1543</v>
      </c>
      <c r="B1550" s="29" t="s">
        <v>1569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1544</v>
      </c>
      <c r="B1551" s="29" t="s">
        <v>1570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1545</v>
      </c>
      <c r="B1552" s="29" t="s">
        <v>1571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1546</v>
      </c>
      <c r="B1553" s="29" t="s">
        <v>1572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1547</v>
      </c>
      <c r="B1554" s="29" t="s">
        <v>1573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1548</v>
      </c>
      <c r="B1555" s="29" t="s">
        <v>1574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1549</v>
      </c>
      <c r="B1556" s="29" t="s">
        <v>1575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1550</v>
      </c>
      <c r="B1557" s="29" t="s">
        <v>1576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1551</v>
      </c>
      <c r="B1558" s="29" t="s">
        <v>1577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1552</v>
      </c>
      <c r="B1559" s="29" t="s">
        <v>1578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1553</v>
      </c>
      <c r="B1560" s="29" t="s">
        <v>1579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1554</v>
      </c>
      <c r="B1561" s="29" t="s">
        <v>1580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1555</v>
      </c>
      <c r="B1562" s="29" t="s">
        <v>1581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1556</v>
      </c>
      <c r="B1563" s="29" t="s">
        <v>1582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1557</v>
      </c>
      <c r="B1564" s="29" t="s">
        <v>1583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1558</v>
      </c>
      <c r="B1565" s="29" t="s">
        <v>1584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1559</v>
      </c>
      <c r="B1566" s="29" t="s">
        <v>1585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1560</v>
      </c>
      <c r="B1567" s="29" t="s">
        <v>1586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1561</v>
      </c>
      <c r="B1568" s="29" t="s">
        <v>1587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1562</v>
      </c>
      <c r="B1569" s="29" t="s">
        <v>1588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1563</v>
      </c>
      <c r="B1570" s="29" t="s">
        <v>1589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1564</v>
      </c>
      <c r="B1571" s="29" t="s">
        <v>1590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1565</v>
      </c>
      <c r="B1572" s="29" t="s">
        <v>1591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1566</v>
      </c>
      <c r="B1573" s="29" t="s">
        <v>1592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1567</v>
      </c>
      <c r="B1574" s="29" t="s">
        <v>1593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1568</v>
      </c>
      <c r="B1575" s="29" t="s">
        <v>1594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1569</v>
      </c>
      <c r="B1576" s="29" t="s">
        <v>1595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1570</v>
      </c>
      <c r="B1577" s="29" t="s">
        <v>1596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1571</v>
      </c>
      <c r="B1578" s="29" t="s">
        <v>1597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1572</v>
      </c>
      <c r="B1579" s="29" t="s">
        <v>1598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1573</v>
      </c>
      <c r="B1580" s="29" t="s">
        <v>1599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1574</v>
      </c>
      <c r="B1581" s="29" t="s">
        <v>1600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1575</v>
      </c>
      <c r="B1582" s="29" t="s">
        <v>1601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1576</v>
      </c>
      <c r="B1583" s="29" t="s">
        <v>1602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1577</v>
      </c>
      <c r="B1584" s="29" t="s">
        <v>1603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1578</v>
      </c>
      <c r="B1585" s="29" t="s">
        <v>1604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1579</v>
      </c>
      <c r="B1586" s="29" t="s">
        <v>1605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1580</v>
      </c>
      <c r="B1587" s="29" t="s">
        <v>1606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1581</v>
      </c>
      <c r="B1588" s="29" t="s">
        <v>1607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1582</v>
      </c>
      <c r="B1589" s="29" t="s">
        <v>1608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1583</v>
      </c>
      <c r="B1590" s="29" t="s">
        <v>1609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1584</v>
      </c>
      <c r="B1591" s="29" t="s">
        <v>1610</v>
      </c>
      <c r="C1591">
        <f>COUNTIF(Atleti!E:E,A1591)</f>
        <v>0</v>
      </c>
      <c r="D1591">
        <f>COUNTIF(Arrivi!F:F,B1591)</f>
        <v>0</v>
      </c>
    </row>
    <row r="1592" spans="1:4" x14ac:dyDescent="0.2">
      <c r="A1592" s="4">
        <v>1585</v>
      </c>
      <c r="B1592" s="29" t="s">
        <v>1611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1586</v>
      </c>
      <c r="B1593" s="29" t="s">
        <v>1612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1587</v>
      </c>
      <c r="B1594" s="29" t="s">
        <v>1613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1588</v>
      </c>
      <c r="B1595" s="29" t="s">
        <v>1614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1589</v>
      </c>
      <c r="B1596" s="29" t="s">
        <v>2031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1590</v>
      </c>
      <c r="B1597" s="29" t="s">
        <v>2032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1591</v>
      </c>
      <c r="B1598" s="29" t="s">
        <v>1615</v>
      </c>
      <c r="C1598">
        <f>COUNTIF(Atleti!E:E,A1598)</f>
        <v>0</v>
      </c>
      <c r="D1598">
        <f>COUNTIF(Arrivi!F:F,B1598)</f>
        <v>0</v>
      </c>
    </row>
    <row r="1599" spans="1:4" x14ac:dyDescent="0.2">
      <c r="A1599" s="4">
        <v>1592</v>
      </c>
      <c r="B1599" s="29" t="s">
        <v>1616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1593</v>
      </c>
      <c r="B1600" s="29" t="s">
        <v>1617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1594</v>
      </c>
      <c r="B1601" s="29" t="s">
        <v>1618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1595</v>
      </c>
      <c r="B1602" s="29" t="s">
        <v>1619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1596</v>
      </c>
      <c r="B1603" s="29" t="s">
        <v>1620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1597</v>
      </c>
      <c r="B1604" s="29" t="s">
        <v>1621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1598</v>
      </c>
      <c r="B1605" s="29" t="s">
        <v>1622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1599</v>
      </c>
      <c r="B1606" s="29" t="s">
        <v>1623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1600</v>
      </c>
      <c r="B1607" s="29" t="s">
        <v>1624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1601</v>
      </c>
      <c r="B1608" s="29" t="s">
        <v>1625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1602</v>
      </c>
      <c r="B1609" s="29" t="s">
        <v>1626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1603</v>
      </c>
      <c r="B1610" s="29" t="s">
        <v>1627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1604</v>
      </c>
      <c r="B1611" s="29" t="s">
        <v>1628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1605</v>
      </c>
      <c r="B1612" s="29" t="s">
        <v>1629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1606</v>
      </c>
      <c r="B1613" s="29" t="s">
        <v>1630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1607</v>
      </c>
      <c r="B1614" s="29" t="s">
        <v>1631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1608</v>
      </c>
      <c r="B1615" s="29" t="s">
        <v>1632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1609</v>
      </c>
      <c r="B1616" s="29" t="s">
        <v>1633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1610</v>
      </c>
      <c r="B1617" s="29" t="s">
        <v>1634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1611</v>
      </c>
      <c r="B1618" s="29" t="s">
        <v>1635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1612</v>
      </c>
      <c r="B1619" s="29" t="s">
        <v>1636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1613</v>
      </c>
      <c r="B1620" s="29" t="s">
        <v>1637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1614</v>
      </c>
      <c r="B1621" s="29" t="s">
        <v>1638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1615</v>
      </c>
      <c r="B1622" s="29" t="s">
        <v>1639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1616</v>
      </c>
      <c r="B1623" s="29" t="s">
        <v>1640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1617</v>
      </c>
      <c r="B1624" s="29" t="s">
        <v>1641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1618</v>
      </c>
      <c r="B1625" s="29" t="s">
        <v>1642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1619</v>
      </c>
      <c r="B1626" s="29" t="s">
        <v>1643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1620</v>
      </c>
      <c r="B1627" s="29" t="s">
        <v>1644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1621</v>
      </c>
      <c r="B1628" s="29" t="s">
        <v>1645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1622</v>
      </c>
      <c r="B1629" s="29" t="s">
        <v>1646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1623</v>
      </c>
      <c r="B1630" s="29" t="s">
        <v>1647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1624</v>
      </c>
      <c r="B1631" s="29" t="s">
        <v>1648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1625</v>
      </c>
      <c r="B1632" s="29" t="s">
        <v>1649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1626</v>
      </c>
      <c r="B1633" s="29" t="s">
        <v>1650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1627</v>
      </c>
      <c r="B1634" s="29" t="s">
        <v>1651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1628</v>
      </c>
      <c r="B1635" s="29" t="s">
        <v>1652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1629</v>
      </c>
      <c r="B1636" s="29" t="s">
        <v>1653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1630</v>
      </c>
      <c r="B1637" s="29" t="s">
        <v>1654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1631</v>
      </c>
      <c r="B1638" s="29" t="s">
        <v>1655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1632</v>
      </c>
      <c r="B1639" s="29" t="s">
        <v>1656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1633</v>
      </c>
      <c r="B1640" s="29" t="s">
        <v>1657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1634</v>
      </c>
      <c r="B1641" s="29" t="s">
        <v>1658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1635</v>
      </c>
      <c r="B1642" s="29" t="s">
        <v>1659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1636</v>
      </c>
      <c r="B1643" s="29" t="s">
        <v>1660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1637</v>
      </c>
      <c r="B1644" s="29" t="s">
        <v>1661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1638</v>
      </c>
      <c r="B1645" s="29" t="s">
        <v>1662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1639</v>
      </c>
      <c r="B1646" s="29" t="s">
        <v>1663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1640</v>
      </c>
      <c r="B1647" s="29" t="s">
        <v>1664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1641</v>
      </c>
      <c r="B1648" s="29" t="s">
        <v>1665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1642</v>
      </c>
      <c r="B1649" s="29" t="s">
        <v>1666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1643</v>
      </c>
      <c r="B1650" s="29" t="s">
        <v>1667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1644</v>
      </c>
      <c r="B1651" s="29" t="s">
        <v>1668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1645</v>
      </c>
      <c r="B1652" s="29" t="s">
        <v>1669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1646</v>
      </c>
      <c r="B1653" s="29" t="s">
        <v>1670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1647</v>
      </c>
      <c r="B1654" s="29" t="s">
        <v>1671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1648</v>
      </c>
      <c r="B1655" s="29" t="s">
        <v>1672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1649</v>
      </c>
      <c r="B1656" s="29" t="s">
        <v>1673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1650</v>
      </c>
      <c r="B1657" s="29" t="s">
        <v>1674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1651</v>
      </c>
      <c r="B1658" s="29" t="s">
        <v>1675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1652</v>
      </c>
      <c r="B1659" s="29" t="s">
        <v>1676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1653</v>
      </c>
      <c r="B1660" s="29" t="s">
        <v>1677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1654</v>
      </c>
      <c r="B1661" s="29" t="s">
        <v>1678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1655</v>
      </c>
      <c r="B1662" s="29" t="s">
        <v>1679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1656</v>
      </c>
      <c r="B1663" s="29" t="s">
        <v>1680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1657</v>
      </c>
      <c r="B1664" s="29" t="s">
        <v>1681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1658</v>
      </c>
      <c r="B1665" s="29" t="s">
        <v>1682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1659</v>
      </c>
      <c r="B1666" s="29" t="s">
        <v>1683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1660</v>
      </c>
      <c r="B1667" s="29" t="s">
        <v>1684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1661</v>
      </c>
      <c r="B1668" s="29" t="s">
        <v>1685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1662</v>
      </c>
      <c r="B1669" s="29" t="s">
        <v>1686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1663</v>
      </c>
      <c r="B1670" s="29" t="s">
        <v>1687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1664</v>
      </c>
      <c r="B1671" s="29" t="s">
        <v>1688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1665</v>
      </c>
      <c r="B1672" s="29" t="s">
        <v>1689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1666</v>
      </c>
      <c r="B1673" s="29" t="s">
        <v>1690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1667</v>
      </c>
      <c r="B1674" s="29" t="s">
        <v>1691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1668</v>
      </c>
      <c r="B1675" s="29" t="s">
        <v>1692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1669</v>
      </c>
      <c r="B1676" s="29" t="s">
        <v>1693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1670</v>
      </c>
      <c r="B1677" s="29" t="s">
        <v>1694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1671</v>
      </c>
      <c r="B1678" s="29" t="s">
        <v>1695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1672</v>
      </c>
      <c r="B1679" s="29" t="s">
        <v>1696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1673</v>
      </c>
      <c r="B1680" s="29" t="s">
        <v>1697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1674</v>
      </c>
      <c r="B1681" s="29" t="s">
        <v>1698</v>
      </c>
      <c r="C1681">
        <f>COUNTIF(Atleti!E:E,A1681)</f>
        <v>1</v>
      </c>
      <c r="D1681">
        <f>COUNTIF(Arrivi!F:F,B1681)</f>
        <v>1</v>
      </c>
    </row>
    <row r="1682" spans="1:4" x14ac:dyDescent="0.2">
      <c r="A1682" s="4">
        <v>1675</v>
      </c>
      <c r="B1682" s="29" t="s">
        <v>1699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1676</v>
      </c>
      <c r="B1683" s="29" t="s">
        <v>1700</v>
      </c>
      <c r="C1683">
        <f>COUNTIF(Atleti!E:E,A1683)</f>
        <v>0</v>
      </c>
      <c r="D1683">
        <f>COUNTIF(Arrivi!F:F,B1683)</f>
        <v>0</v>
      </c>
    </row>
    <row r="1684" spans="1:4" x14ac:dyDescent="0.2">
      <c r="A1684" s="4">
        <v>1677</v>
      </c>
      <c r="B1684" s="29" t="s">
        <v>1701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1678</v>
      </c>
      <c r="B1685" s="29" t="s">
        <v>1702</v>
      </c>
      <c r="C1685">
        <f>COUNTIF(Atleti!E:E,A1685)</f>
        <v>1</v>
      </c>
      <c r="D1685">
        <f>COUNTIF(Arrivi!F:F,B1685)</f>
        <v>1</v>
      </c>
    </row>
    <row r="1686" spans="1:4" x14ac:dyDescent="0.2">
      <c r="A1686" s="4">
        <v>1679</v>
      </c>
      <c r="B1686" s="29" t="s">
        <v>1703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1680</v>
      </c>
      <c r="B1687" s="29" t="s">
        <v>1704</v>
      </c>
      <c r="C1687">
        <f>COUNTIF(Atleti!E:E,A1687)</f>
        <v>0</v>
      </c>
      <c r="D1687">
        <f>COUNTIF(Arrivi!F:F,B1687)</f>
        <v>0</v>
      </c>
    </row>
    <row r="1688" spans="1:4" x14ac:dyDescent="0.2">
      <c r="A1688" s="4">
        <v>1681</v>
      </c>
      <c r="B1688" s="29" t="s">
        <v>1705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1682</v>
      </c>
      <c r="B1689" s="29" t="s">
        <v>1706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1683</v>
      </c>
      <c r="B1690" s="29" t="s">
        <v>1707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1684</v>
      </c>
      <c r="B1691" s="29" t="s">
        <v>2033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1685</v>
      </c>
      <c r="B1692" s="29" t="s">
        <v>1708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1686</v>
      </c>
      <c r="B1693" s="29" t="s">
        <v>1709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1687</v>
      </c>
      <c r="B1694" s="29" t="s">
        <v>1710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1688</v>
      </c>
      <c r="B1695" s="29" t="s">
        <v>1711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1689</v>
      </c>
      <c r="B1696" s="29" t="s">
        <v>1712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1690</v>
      </c>
      <c r="B1697" s="29" t="s">
        <v>1713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1691</v>
      </c>
      <c r="B1698" s="29" t="s">
        <v>1714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1692</v>
      </c>
      <c r="B1699" s="29" t="s">
        <v>1715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1693</v>
      </c>
      <c r="B1700" s="29" t="s">
        <v>1716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1694</v>
      </c>
      <c r="B1701" s="29" t="s">
        <v>1717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1695</v>
      </c>
      <c r="B1702" s="29" t="s">
        <v>1718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1696</v>
      </c>
      <c r="B1703" s="29" t="s">
        <v>1719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1697</v>
      </c>
      <c r="B1704" s="29" t="s">
        <v>1720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1698</v>
      </c>
      <c r="B1705" s="29" t="s">
        <v>1721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1699</v>
      </c>
      <c r="B1706" s="29" t="s">
        <v>1722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1700</v>
      </c>
      <c r="B1707" s="29" t="s">
        <v>1723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1701</v>
      </c>
      <c r="B1708" s="29" t="s">
        <v>1724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1702</v>
      </c>
      <c r="B1709" s="29" t="s">
        <v>1725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1703</v>
      </c>
      <c r="B1710" s="29" t="s">
        <v>1726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1704</v>
      </c>
      <c r="B1711" s="29" t="s">
        <v>2034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1705</v>
      </c>
      <c r="B1712" s="29" t="s">
        <v>1727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1706</v>
      </c>
      <c r="B1713" s="29" t="s">
        <v>1728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1707</v>
      </c>
      <c r="B1714" s="29" t="s">
        <v>1729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1708</v>
      </c>
      <c r="B1715" s="29" t="s">
        <v>1730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1709</v>
      </c>
      <c r="B1716" s="29" t="s">
        <v>1731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1710</v>
      </c>
      <c r="B1717" s="29" t="s">
        <v>1732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1711</v>
      </c>
      <c r="B1718" s="29" t="s">
        <v>1733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1712</v>
      </c>
      <c r="B1719" s="29" t="s">
        <v>1734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1713</v>
      </c>
      <c r="B1720" s="29" t="s">
        <v>2035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1714</v>
      </c>
      <c r="B1721" s="29" t="s">
        <v>1735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1715</v>
      </c>
      <c r="B1722" s="29" t="s">
        <v>1736</v>
      </c>
      <c r="C1722">
        <f>COUNTIF(Atleti!E:E,A1722)</f>
        <v>1</v>
      </c>
      <c r="D1722">
        <f>COUNTIF(Arrivi!F:F,B1722)</f>
        <v>1</v>
      </c>
    </row>
    <row r="1723" spans="1:4" x14ac:dyDescent="0.2">
      <c r="A1723" s="4">
        <v>1716</v>
      </c>
      <c r="B1723" s="29" t="s">
        <v>1737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1717</v>
      </c>
      <c r="B1724" s="29" t="s">
        <v>1738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1718</v>
      </c>
      <c r="B1725" s="29" t="s">
        <v>1739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1719</v>
      </c>
      <c r="B1726" s="29" t="s">
        <v>1740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1720</v>
      </c>
      <c r="B1727" s="29" t="s">
        <v>1741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1721</v>
      </c>
      <c r="B1728" s="29" t="s">
        <v>1742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1722</v>
      </c>
      <c r="B1729" s="29" t="s">
        <v>1743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1723</v>
      </c>
      <c r="B1730" s="29" t="s">
        <v>1744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1724</v>
      </c>
      <c r="B1731" s="29" t="s">
        <v>1745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1725</v>
      </c>
      <c r="B1732" s="29" t="s">
        <v>1746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1726</v>
      </c>
      <c r="B1733" s="29" t="s">
        <v>1747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1727</v>
      </c>
      <c r="B1734" s="29" t="s">
        <v>1748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1728</v>
      </c>
      <c r="B1735" s="29" t="s">
        <v>1749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1729</v>
      </c>
      <c r="B1736" s="29" t="s">
        <v>1750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1730</v>
      </c>
      <c r="B1737" s="29" t="s">
        <v>1751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1731</v>
      </c>
      <c r="B1738" s="29" t="s">
        <v>1752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1732</v>
      </c>
      <c r="B1739" s="29" t="s">
        <v>1753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1733</v>
      </c>
      <c r="B1740" s="29" t="s">
        <v>1754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1734</v>
      </c>
      <c r="B1741" s="29" t="s">
        <v>1755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1735</v>
      </c>
      <c r="B1742" s="29" t="s">
        <v>1756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1736</v>
      </c>
      <c r="B1743" s="29" t="s">
        <v>1757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1737</v>
      </c>
      <c r="B1744" s="29" t="s">
        <v>1758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1738</v>
      </c>
      <c r="B1745" s="29" t="s">
        <v>1759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1739</v>
      </c>
      <c r="B1746" s="29" t="s">
        <v>1760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1740</v>
      </c>
      <c r="B1747" s="29" t="s">
        <v>1761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1741</v>
      </c>
      <c r="B1748" s="29" t="s">
        <v>1762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1742</v>
      </c>
      <c r="B1749" s="29" t="s">
        <v>1763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1743</v>
      </c>
      <c r="B1750" s="29" t="s">
        <v>1764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1744</v>
      </c>
      <c r="B1751" s="29" t="s">
        <v>1765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1745</v>
      </c>
      <c r="B1752" s="29" t="s">
        <v>1766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1746</v>
      </c>
      <c r="B1753" s="29" t="s">
        <v>1767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1747</v>
      </c>
      <c r="B1754" s="29" t="s">
        <v>1768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1748</v>
      </c>
      <c r="B1755" s="29" t="s">
        <v>1769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1749</v>
      </c>
      <c r="B1756" s="29" t="s">
        <v>1770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1750</v>
      </c>
      <c r="B1757" s="29" t="s">
        <v>1771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1751</v>
      </c>
      <c r="B1758" s="29" t="s">
        <v>1772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1752</v>
      </c>
      <c r="B1759" s="29" t="s">
        <v>1773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1753</v>
      </c>
      <c r="B1760" s="29" t="s">
        <v>1774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1754</v>
      </c>
      <c r="B1761" s="29" t="s">
        <v>1775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1755</v>
      </c>
      <c r="B1762" s="29" t="s">
        <v>1776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1756</v>
      </c>
      <c r="B1763" s="29" t="s">
        <v>1777</v>
      </c>
      <c r="C1763">
        <f>COUNTIF(Atleti!E:E,A1763)</f>
        <v>1</v>
      </c>
      <c r="D1763">
        <f>COUNTIF(Arrivi!F:F,B1763)</f>
        <v>1</v>
      </c>
    </row>
    <row r="1764" spans="1:4" x14ac:dyDescent="0.2">
      <c r="A1764" s="4">
        <v>1757</v>
      </c>
      <c r="B1764" s="29" t="s">
        <v>1778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1758</v>
      </c>
      <c r="B1765" s="29" t="s">
        <v>1779</v>
      </c>
      <c r="C1765">
        <f>COUNTIF(Atleti!E:E,A1765)</f>
        <v>0</v>
      </c>
      <c r="D1765">
        <f>COUNTIF(Arrivi!F:F,B1765)</f>
        <v>0</v>
      </c>
    </row>
    <row r="1766" spans="1:4" x14ac:dyDescent="0.2">
      <c r="A1766" s="4">
        <v>1759</v>
      </c>
      <c r="B1766" s="29" t="s">
        <v>1780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1760</v>
      </c>
      <c r="B1767" s="29" t="s">
        <v>2036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1761</v>
      </c>
      <c r="B1768" s="29" t="s">
        <v>2037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1762</v>
      </c>
      <c r="B1769" s="29" t="s">
        <v>1781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1920</v>
      </c>
      <c r="B1770" s="29" t="s">
        <v>2055</v>
      </c>
      <c r="C1770">
        <f>COUNTIF(Atleti!E$2:E$9999,A1770)</f>
        <v>2</v>
      </c>
      <c r="D1770">
        <f>COUNTIF(Arrivi!F$2:F$9999,B1770)</f>
        <v>2</v>
      </c>
    </row>
    <row r="1771" spans="1:4" x14ac:dyDescent="0.2">
      <c r="A1771" s="4">
        <v>1763</v>
      </c>
      <c r="B1771" s="29" t="s">
        <v>1782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1764</v>
      </c>
      <c r="B1772" s="29" t="s">
        <v>1783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1765</v>
      </c>
      <c r="B1773" s="29" t="s">
        <v>1784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1766</v>
      </c>
      <c r="B1774" s="29" t="s">
        <v>1785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1767</v>
      </c>
      <c r="B1775" s="29" t="s">
        <v>2038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1768</v>
      </c>
      <c r="B1776" s="29" t="s">
        <v>1786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1769</v>
      </c>
      <c r="B1777" s="29" t="s">
        <v>1787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1770</v>
      </c>
      <c r="B1778" s="29" t="s">
        <v>1788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1771</v>
      </c>
      <c r="B1779" s="29" t="s">
        <v>1789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1772</v>
      </c>
      <c r="B1780" s="29" t="s">
        <v>1790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1773</v>
      </c>
      <c r="B1781" s="29" t="s">
        <v>1791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1774</v>
      </c>
      <c r="B1782" s="29" t="s">
        <v>1792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1775</v>
      </c>
      <c r="B1783" s="29" t="s">
        <v>1793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1776</v>
      </c>
      <c r="B1784" s="29" t="s">
        <v>1794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1777</v>
      </c>
      <c r="B1785" s="29" t="s">
        <v>1795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1778</v>
      </c>
      <c r="B1786" s="29" t="s">
        <v>1796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1779</v>
      </c>
      <c r="B1787" s="29" t="s">
        <v>1797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1780</v>
      </c>
      <c r="B1788" s="29" t="s">
        <v>1798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1781</v>
      </c>
      <c r="B1789" s="29" t="s">
        <v>1799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1782</v>
      </c>
      <c r="B1790" s="29" t="s">
        <v>1800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1783</v>
      </c>
      <c r="B1791" s="29" t="s">
        <v>1801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1784</v>
      </c>
      <c r="B1792" s="29" t="s">
        <v>1802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1785</v>
      </c>
      <c r="B1793" s="29" t="s">
        <v>1803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1786</v>
      </c>
      <c r="B1794" s="29" t="s">
        <v>1804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1787</v>
      </c>
      <c r="B1795" s="29" t="s">
        <v>1805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1788</v>
      </c>
      <c r="B1796" s="29" t="s">
        <v>1806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1789</v>
      </c>
      <c r="B1797" s="29" t="s">
        <v>1807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1790</v>
      </c>
      <c r="B1798" s="29" t="s">
        <v>1808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1791</v>
      </c>
      <c r="B1799" s="29" t="s">
        <v>1809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1792</v>
      </c>
      <c r="B1800" s="29" t="s">
        <v>1810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1793</v>
      </c>
      <c r="B1801" s="29" t="s">
        <v>1811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1794</v>
      </c>
      <c r="B1802" s="29" t="s">
        <v>1812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1795</v>
      </c>
      <c r="B1803" s="29" t="s">
        <v>1813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1796</v>
      </c>
      <c r="B1804" s="29" t="s">
        <v>1814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1797</v>
      </c>
      <c r="B1805" s="29" t="s">
        <v>1815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1798</v>
      </c>
      <c r="B1806" s="29" t="s">
        <v>1816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1799</v>
      </c>
      <c r="B1807" s="29" t="s">
        <v>1817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1800</v>
      </c>
      <c r="B1808" s="29" t="s">
        <v>1818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1801</v>
      </c>
      <c r="B1809" s="29" t="s">
        <v>1819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1802</v>
      </c>
      <c r="B1810" s="29" t="s">
        <v>1820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1803</v>
      </c>
      <c r="B1811" s="29" t="s">
        <v>1821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1804</v>
      </c>
      <c r="B1812" s="29" t="s">
        <v>1822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1805</v>
      </c>
      <c r="B1813" s="29" t="s">
        <v>1823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1806</v>
      </c>
      <c r="B1814" s="29" t="s">
        <v>1824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1807</v>
      </c>
      <c r="B1815" s="29" t="s">
        <v>1825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1808</v>
      </c>
      <c r="B1816" s="29" t="s">
        <v>1826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1809</v>
      </c>
      <c r="B1817" s="29" t="s">
        <v>1827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1810</v>
      </c>
      <c r="B1818" s="29" t="s">
        <v>1828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1811</v>
      </c>
      <c r="B1819" s="29" t="s">
        <v>1829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1812</v>
      </c>
      <c r="B1820" s="29" t="s">
        <v>1830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1813</v>
      </c>
      <c r="B1821" s="29" t="s">
        <v>1831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1814</v>
      </c>
      <c r="B1822" s="29" t="s">
        <v>1832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1815</v>
      </c>
      <c r="B1823" s="29" t="s">
        <v>1833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1816</v>
      </c>
      <c r="B1824" s="29" t="s">
        <v>1834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1817</v>
      </c>
      <c r="B1825" s="29" t="s">
        <v>1835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1818</v>
      </c>
      <c r="B1826" s="29" t="s">
        <v>1836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1819</v>
      </c>
      <c r="B1827" s="29" t="s">
        <v>1837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1820</v>
      </c>
      <c r="B1828" s="29" t="s">
        <v>1838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1821</v>
      </c>
      <c r="B1829" s="29" t="s">
        <v>1839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1822</v>
      </c>
      <c r="B1830" s="29" t="s">
        <v>1840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1823</v>
      </c>
      <c r="B1831" s="29" t="s">
        <v>1841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1824</v>
      </c>
      <c r="B1832" s="29" t="s">
        <v>1842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1825</v>
      </c>
      <c r="B1833" s="29" t="s">
        <v>1843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1826</v>
      </c>
      <c r="B1834" s="29" t="s">
        <v>1844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1827</v>
      </c>
      <c r="B1835" s="29" t="s">
        <v>1845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1828</v>
      </c>
      <c r="B1836" s="29" t="s">
        <v>1846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1829</v>
      </c>
      <c r="B1837" s="29" t="s">
        <v>1847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1830</v>
      </c>
      <c r="B1838" s="29" t="s">
        <v>1848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1831</v>
      </c>
      <c r="B1839" s="29" t="s">
        <v>1849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1832</v>
      </c>
      <c r="B1840" s="29" t="s">
        <v>1850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1833</v>
      </c>
      <c r="B1841" s="29" t="s">
        <v>1851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1834</v>
      </c>
      <c r="B1842" s="29" t="s">
        <v>1852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1835</v>
      </c>
      <c r="B1843" s="29" t="s">
        <v>1853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1836</v>
      </c>
      <c r="B1844" s="29" t="s">
        <v>1854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1837</v>
      </c>
      <c r="B1845" s="29" t="s">
        <v>1855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1838</v>
      </c>
      <c r="B1846" s="29" t="s">
        <v>1856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1839</v>
      </c>
      <c r="B1847" s="29" t="s">
        <v>1857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1840</v>
      </c>
      <c r="B1848" s="29" t="s">
        <v>1858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1841</v>
      </c>
      <c r="B1849" s="29" t="s">
        <v>1859</v>
      </c>
      <c r="C1849">
        <f>COUNTIF(Atleti!E:E,A1849)</f>
        <v>0</v>
      </c>
      <c r="D1849">
        <f>COUNTIF(Arrivi!F:F,B1849)</f>
        <v>0</v>
      </c>
    </row>
    <row r="1850" spans="1:4" x14ac:dyDescent="0.2">
      <c r="A1850" s="4">
        <v>1842</v>
      </c>
      <c r="B1850" s="29" t="s">
        <v>1860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1843</v>
      </c>
      <c r="B1851" s="29" t="s">
        <v>1861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1844</v>
      </c>
      <c r="B1852" s="29" t="s">
        <v>1862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1845</v>
      </c>
      <c r="B1853" s="29" t="s">
        <v>1863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1846</v>
      </c>
      <c r="B1854" s="29" t="s">
        <v>1864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1847</v>
      </c>
      <c r="B1855" s="29" t="s">
        <v>1865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1848</v>
      </c>
      <c r="B1856" s="29" t="s">
        <v>1866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1849</v>
      </c>
      <c r="B1857" s="29" t="s">
        <v>1867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1850</v>
      </c>
      <c r="B1858" s="29" t="s">
        <v>1868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1851</v>
      </c>
      <c r="B1859" s="29" t="s">
        <v>1869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1852</v>
      </c>
      <c r="B1860" s="29" t="s">
        <v>1870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1853</v>
      </c>
      <c r="B1861" s="29" t="s">
        <v>1871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1854</v>
      </c>
      <c r="B1862" s="29" t="s">
        <v>1872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1855</v>
      </c>
      <c r="B1863" s="29" t="s">
        <v>1873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1856</v>
      </c>
      <c r="B1864" s="29" t="s">
        <v>1874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1857</v>
      </c>
      <c r="B1865" s="29" t="s">
        <v>1875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1858</v>
      </c>
      <c r="B1866" s="29" t="s">
        <v>1876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1859</v>
      </c>
      <c r="B1867" s="29" t="s">
        <v>1877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1860</v>
      </c>
      <c r="B1868" s="29" t="s">
        <v>1878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1861</v>
      </c>
      <c r="B1869" s="29" t="s">
        <v>1879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1862</v>
      </c>
      <c r="B1870" s="29" t="s">
        <v>1880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1863</v>
      </c>
      <c r="B1871" s="29" t="s">
        <v>1881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1864</v>
      </c>
      <c r="B1872" s="29" t="s">
        <v>1882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1865</v>
      </c>
      <c r="B1873" s="29" t="s">
        <v>1883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1866</v>
      </c>
      <c r="B1874" s="29" t="s">
        <v>1884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1867</v>
      </c>
      <c r="B1875" s="29" t="s">
        <v>1885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1868</v>
      </c>
      <c r="B1876" s="29" t="s">
        <v>1886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1869</v>
      </c>
      <c r="B1877" s="29" t="s">
        <v>1887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1870</v>
      </c>
      <c r="B1878" s="29" t="s">
        <v>1888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1871</v>
      </c>
      <c r="B1879" s="29" t="s">
        <v>1889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1872</v>
      </c>
      <c r="B1880" s="29" t="s">
        <v>1890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1873</v>
      </c>
      <c r="B1881" s="29" t="s">
        <v>1891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1874</v>
      </c>
      <c r="B1882" s="29" t="s">
        <v>1892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1875</v>
      </c>
      <c r="B1883" s="29" t="s">
        <v>1893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1876</v>
      </c>
      <c r="B1884" s="29" t="s">
        <v>1894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1877</v>
      </c>
      <c r="B1885" s="29" t="s">
        <v>1895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1878</v>
      </c>
      <c r="B1886" s="29" t="s">
        <v>1896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1879</v>
      </c>
      <c r="B1887" s="29" t="s">
        <v>1897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1880</v>
      </c>
      <c r="B1888" s="29" t="s">
        <v>1898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1881</v>
      </c>
      <c r="B1889" s="29" t="s">
        <v>1899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1882</v>
      </c>
      <c r="B1890" s="29" t="s">
        <v>1900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1883</v>
      </c>
      <c r="B1891" s="29" t="s">
        <v>1901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1884</v>
      </c>
      <c r="B1892" s="29" t="s">
        <v>1902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1885</v>
      </c>
      <c r="B1893" s="29" t="s">
        <v>1903</v>
      </c>
      <c r="C1893">
        <f>COUNTIF(Atleti!E:E,A1893)</f>
        <v>1</v>
      </c>
      <c r="D1893">
        <f>COUNTIF(Arrivi!F:F,B1893)</f>
        <v>1</v>
      </c>
    </row>
    <row r="1894" spans="1:4" x14ac:dyDescent="0.2">
      <c r="A1894" s="4">
        <v>1886</v>
      </c>
      <c r="B1894" s="29" t="s">
        <v>1904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1887</v>
      </c>
      <c r="B1895" s="29" t="s">
        <v>1905</v>
      </c>
      <c r="C1895">
        <f>COUNTIF(Atleti!E:E,A1895)</f>
        <v>0</v>
      </c>
      <c r="D1895">
        <f>COUNTIF(Arrivi!F:F,B1895)</f>
        <v>0</v>
      </c>
    </row>
    <row r="1896" spans="1:4" x14ac:dyDescent="0.2">
      <c r="A1896" s="4">
        <v>1888</v>
      </c>
      <c r="B1896" s="29" t="s">
        <v>1906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1889</v>
      </c>
      <c r="B1897" s="29" t="s">
        <v>1907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1890</v>
      </c>
      <c r="B1898" s="29" t="s">
        <v>1908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1891</v>
      </c>
      <c r="B1899" s="29" t="s">
        <v>1909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1892</v>
      </c>
      <c r="B1900" s="29" t="s">
        <v>1910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1893</v>
      </c>
      <c r="B1901" s="29" t="s">
        <v>1911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1894</v>
      </c>
      <c r="B1902" s="29" t="s">
        <v>1912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1895</v>
      </c>
      <c r="B1903" s="29" t="s">
        <v>1913</v>
      </c>
      <c r="C1903">
        <f>COUNTIF(Atleti!E:E,A1903)</f>
        <v>0</v>
      </c>
      <c r="D1903">
        <f>COUNTIF(Arrivi!F:F,B1903)</f>
        <v>0</v>
      </c>
    </row>
    <row r="1904" spans="1:4" x14ac:dyDescent="0.2">
      <c r="A1904" s="4">
        <v>1896</v>
      </c>
      <c r="B1904" s="29" t="s">
        <v>1914</v>
      </c>
      <c r="C1904">
        <f>COUNTIF(Atleti!E:E,A1904)</f>
        <v>0</v>
      </c>
      <c r="D1904">
        <f>COUNTIF(Arrivi!F:F,B1904)</f>
        <v>0</v>
      </c>
    </row>
    <row r="1905" spans="1:4" x14ac:dyDescent="0.2">
      <c r="A1905" s="4">
        <v>1897</v>
      </c>
      <c r="B1905" s="29" t="s">
        <v>1915</v>
      </c>
      <c r="C1905">
        <f>COUNTIF(Atleti!E:E,A1905)</f>
        <v>0</v>
      </c>
      <c r="D1905">
        <f>COUNTIF(Arrivi!F:F,B1905)</f>
        <v>0</v>
      </c>
    </row>
    <row r="1906" spans="1:4" x14ac:dyDescent="0.2">
      <c r="A1906" s="4">
        <v>1898</v>
      </c>
      <c r="B1906" s="29" t="s">
        <v>1916</v>
      </c>
      <c r="C1906">
        <f>COUNTIF(Atleti!E:E,A1906)</f>
        <v>0</v>
      </c>
      <c r="D1906">
        <f>COUNTIF(Arrivi!F:F,B1906)</f>
        <v>0</v>
      </c>
    </row>
    <row r="1907" spans="1:4" x14ac:dyDescent="0.2">
      <c r="A1907" s="4">
        <v>1899</v>
      </c>
      <c r="B1907" s="29" t="s">
        <v>1917</v>
      </c>
      <c r="C1907">
        <f>COUNTIF(Atleti!E:E,A1907)</f>
        <v>0</v>
      </c>
      <c r="D1907">
        <f>COUNTIF(Arrivi!F:F,B1907)</f>
        <v>0</v>
      </c>
    </row>
    <row r="1908" spans="1:4" x14ac:dyDescent="0.2">
      <c r="A1908" s="4">
        <v>1900</v>
      </c>
      <c r="B1908" s="29" t="s">
        <v>1918</v>
      </c>
      <c r="C1908">
        <f>COUNTIF(Atleti!E:E,A1908)</f>
        <v>0</v>
      </c>
      <c r="D1908">
        <f>COUNTIF(Arrivi!F:F,B1908)</f>
        <v>0</v>
      </c>
    </row>
    <row r="1909" spans="1:4" x14ac:dyDescent="0.2">
      <c r="A1909" s="4">
        <v>1901</v>
      </c>
      <c r="B1909" s="29" t="s">
        <v>1919</v>
      </c>
      <c r="C1909">
        <f>COUNTIF(Atleti!E:E,A1909)</f>
        <v>0</v>
      </c>
      <c r="D1909">
        <f>COUNTIF(Arrivi!F:F,B1909)</f>
        <v>0</v>
      </c>
    </row>
    <row r="1910" spans="1:4" x14ac:dyDescent="0.2">
      <c r="A1910" s="4">
        <v>1902</v>
      </c>
      <c r="B1910" s="29" t="s">
        <v>1920</v>
      </c>
      <c r="C1910">
        <f>COUNTIF(Atleti!E:E,A1910)</f>
        <v>0</v>
      </c>
      <c r="D1910">
        <f>COUNTIF(Arrivi!F:F,B1910)</f>
        <v>0</v>
      </c>
    </row>
    <row r="1911" spans="1:4" x14ac:dyDescent="0.2">
      <c r="A1911" s="4">
        <v>1903</v>
      </c>
      <c r="B1911" s="29" t="s">
        <v>1921</v>
      </c>
      <c r="C1911">
        <f>COUNTIF(Atleti!E:E,A1911)</f>
        <v>0</v>
      </c>
      <c r="D1911">
        <f>COUNTIF(Arrivi!F:F,B1911)</f>
        <v>0</v>
      </c>
    </row>
    <row r="1912" spans="1:4" x14ac:dyDescent="0.2">
      <c r="A1912" s="4">
        <v>1904</v>
      </c>
      <c r="B1912" s="29" t="s">
        <v>1922</v>
      </c>
      <c r="C1912">
        <f>COUNTIF(Atleti!E:E,A1912)</f>
        <v>0</v>
      </c>
      <c r="D1912">
        <f>COUNTIF(Arrivi!F:F,B1912)</f>
        <v>0</v>
      </c>
    </row>
    <row r="1913" spans="1:4" x14ac:dyDescent="0.2">
      <c r="A1913" s="4">
        <v>1905</v>
      </c>
      <c r="B1913" s="29" t="s">
        <v>1923</v>
      </c>
      <c r="C1913">
        <f>COUNTIF(Atleti!E:E,A1913)</f>
        <v>0</v>
      </c>
      <c r="D1913">
        <f>COUNTIF(Arrivi!F:F,B1913)</f>
        <v>0</v>
      </c>
    </row>
    <row r="1914" spans="1:4" x14ac:dyDescent="0.2">
      <c r="A1914" s="4">
        <v>1906</v>
      </c>
      <c r="B1914" s="29" t="s">
        <v>1924</v>
      </c>
      <c r="C1914">
        <f>COUNTIF(Atleti!E:E,A1914)</f>
        <v>0</v>
      </c>
      <c r="D1914">
        <f>COUNTIF(Arrivi!F:F,B1914)</f>
        <v>0</v>
      </c>
    </row>
    <row r="1915" spans="1:4" x14ac:dyDescent="0.2">
      <c r="A1915" s="4">
        <v>1907</v>
      </c>
      <c r="B1915" s="29" t="s">
        <v>1925</v>
      </c>
      <c r="C1915">
        <f>COUNTIF(Atleti!E:E,A1915)</f>
        <v>0</v>
      </c>
      <c r="D1915">
        <f>COUNTIF(Arrivi!F:F,B1915)</f>
        <v>0</v>
      </c>
    </row>
    <row r="1916" spans="1:4" x14ac:dyDescent="0.2">
      <c r="A1916" s="4">
        <v>1908</v>
      </c>
      <c r="B1916" s="29" t="s">
        <v>1926</v>
      </c>
      <c r="C1916">
        <f>COUNTIF(Atleti!E:E,A1916)</f>
        <v>0</v>
      </c>
      <c r="D1916">
        <f>COUNTIF(Arrivi!F:F,B1916)</f>
        <v>0</v>
      </c>
    </row>
    <row r="1917" spans="1:4" x14ac:dyDescent="0.2">
      <c r="A1917" s="4">
        <v>1909</v>
      </c>
      <c r="B1917" s="29" t="s">
        <v>1927</v>
      </c>
      <c r="C1917">
        <f>COUNTIF(Atleti!E:E,A1917)</f>
        <v>0</v>
      </c>
      <c r="D1917">
        <f>COUNTIF(Arrivi!F:F,B1917)</f>
        <v>0</v>
      </c>
    </row>
    <row r="1918" spans="1:4" x14ac:dyDescent="0.2">
      <c r="A1918" s="4">
        <v>1910</v>
      </c>
      <c r="B1918" s="29" t="s">
        <v>1928</v>
      </c>
      <c r="C1918">
        <f>COUNTIF(Atleti!E:E,A1918)</f>
        <v>0</v>
      </c>
      <c r="D1918">
        <f>COUNTIF(Arrivi!F:F,B1918)</f>
        <v>0</v>
      </c>
    </row>
    <row r="1919" spans="1:4" x14ac:dyDescent="0.2">
      <c r="A1919" s="4">
        <v>1911</v>
      </c>
      <c r="B1919" s="29" t="s">
        <v>1929</v>
      </c>
      <c r="C1919">
        <f>COUNTIF(Atleti!E:E,A1919)</f>
        <v>0</v>
      </c>
      <c r="D1919">
        <f>COUNTIF(Arrivi!F:F,B1919)</f>
        <v>0</v>
      </c>
    </row>
    <row r="1920" spans="1:4" x14ac:dyDescent="0.2">
      <c r="A1920" s="4">
        <v>1912</v>
      </c>
      <c r="B1920" s="29" t="s">
        <v>1930</v>
      </c>
      <c r="C1920">
        <f>COUNTIF(Atleti!E:E,A1920)</f>
        <v>0</v>
      </c>
      <c r="D1920">
        <f>COUNTIF(Arrivi!F:F,B1920)</f>
        <v>0</v>
      </c>
    </row>
    <row r="1921" spans="1:4" x14ac:dyDescent="0.2">
      <c r="A1921" s="4">
        <v>1913</v>
      </c>
      <c r="B1921" s="29" t="s">
        <v>1931</v>
      </c>
      <c r="C1921">
        <f>COUNTIF(Atleti!E:E,A1921)</f>
        <v>0</v>
      </c>
      <c r="D1921">
        <f>COUNTIF(Arrivi!F:F,B1921)</f>
        <v>0</v>
      </c>
    </row>
    <row r="1922" spans="1:4" x14ac:dyDescent="0.2">
      <c r="A1922" s="4">
        <v>1914</v>
      </c>
      <c r="B1922" s="29" t="s">
        <v>1932</v>
      </c>
      <c r="C1922">
        <f>COUNTIF(Atleti!E:E,A1922)</f>
        <v>0</v>
      </c>
      <c r="D1922">
        <f>COUNTIF(Arrivi!F:F,B1922)</f>
        <v>0</v>
      </c>
    </row>
    <row r="1923" spans="1:4" x14ac:dyDescent="0.2">
      <c r="A1923" s="4">
        <v>1915</v>
      </c>
      <c r="B1923" s="29" t="s">
        <v>1933</v>
      </c>
      <c r="C1923">
        <f>COUNTIF(Atleti!E:E,A1923)</f>
        <v>0</v>
      </c>
      <c r="D1923">
        <f>COUNTIF(Arrivi!F:F,B1923)</f>
        <v>0</v>
      </c>
    </row>
    <row r="1924" spans="1:4" x14ac:dyDescent="0.2">
      <c r="A1924" s="4">
        <v>1916</v>
      </c>
      <c r="B1924" s="29" t="s">
        <v>1934</v>
      </c>
      <c r="C1924">
        <f>COUNTIF(Atleti!E:E,A1924)</f>
        <v>0</v>
      </c>
      <c r="D1924">
        <f>COUNTIF(Arrivi!F:F,B1924)</f>
        <v>0</v>
      </c>
    </row>
  </sheetData>
  <sortState ref="A2:F1924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F20" sqref="F20"/>
    </sheetView>
  </sheetViews>
  <sheetFormatPr defaultRowHeight="12.75" x14ac:dyDescent="0.2"/>
  <cols>
    <col min="1" max="1" width="7.5703125" style="28" customWidth="1"/>
    <col min="2" max="3" width="3.7109375" style="26" customWidth="1"/>
    <col min="4" max="4" width="8.7109375" style="11" customWidth="1"/>
    <col min="5" max="5" width="9.7109375" style="13" customWidth="1"/>
    <col min="6" max="6" width="25.7109375" style="1" customWidth="1"/>
  </cols>
  <sheetData>
    <row r="1" spans="1:6" s="5" customFormat="1" x14ac:dyDescent="0.2">
      <c r="A1" s="27" t="s">
        <v>1</v>
      </c>
      <c r="B1" s="25" t="s">
        <v>12</v>
      </c>
      <c r="C1" s="25" t="s">
        <v>13</v>
      </c>
      <c r="D1" s="12" t="s">
        <v>10</v>
      </c>
      <c r="E1" s="14" t="s">
        <v>4</v>
      </c>
      <c r="F1" s="2" t="s">
        <v>5</v>
      </c>
    </row>
    <row r="2" spans="1:6" x14ac:dyDescent="0.2">
      <c r="A2" s="30" t="s">
        <v>1937</v>
      </c>
      <c r="B2" s="60">
        <v>89</v>
      </c>
      <c r="C2" s="26">
        <v>99</v>
      </c>
      <c r="D2" s="20">
        <v>0.39583333333333331</v>
      </c>
      <c r="E2" s="21">
        <v>18</v>
      </c>
      <c r="F2" s="61" t="s">
        <v>1938</v>
      </c>
    </row>
    <row r="3" spans="1:6" x14ac:dyDescent="0.2">
      <c r="A3" s="30" t="s">
        <v>1939</v>
      </c>
      <c r="B3" s="26">
        <v>84</v>
      </c>
      <c r="C3" s="26">
        <v>88</v>
      </c>
      <c r="D3" s="11">
        <v>0.39583333333333331</v>
      </c>
      <c r="E3" s="13">
        <v>18</v>
      </c>
      <c r="F3" s="61" t="s">
        <v>1940</v>
      </c>
    </row>
    <row r="4" spans="1:6" x14ac:dyDescent="0.2">
      <c r="A4" s="30" t="s">
        <v>1941</v>
      </c>
      <c r="B4" s="26">
        <v>79</v>
      </c>
      <c r="C4" s="26">
        <v>83</v>
      </c>
      <c r="D4" s="20">
        <v>0.39583333333333298</v>
      </c>
      <c r="E4" s="21">
        <v>18</v>
      </c>
      <c r="F4" s="61" t="s">
        <v>1942</v>
      </c>
    </row>
    <row r="5" spans="1:6" x14ac:dyDescent="0.2">
      <c r="A5" s="30" t="s">
        <v>1943</v>
      </c>
      <c r="B5" s="26">
        <v>74</v>
      </c>
      <c r="C5" s="26">
        <v>78</v>
      </c>
      <c r="D5" s="11">
        <v>0.39583333333333298</v>
      </c>
      <c r="E5" s="13">
        <v>18</v>
      </c>
      <c r="F5" s="61" t="s">
        <v>1944</v>
      </c>
    </row>
    <row r="6" spans="1:6" x14ac:dyDescent="0.2">
      <c r="A6" s="30" t="s">
        <v>1945</v>
      </c>
      <c r="B6" s="26">
        <v>69</v>
      </c>
      <c r="C6" s="26">
        <v>73</v>
      </c>
      <c r="D6" s="20">
        <v>0.39583333333333298</v>
      </c>
      <c r="E6" s="21">
        <v>18</v>
      </c>
      <c r="F6" s="61" t="s">
        <v>1946</v>
      </c>
    </row>
    <row r="7" spans="1:6" x14ac:dyDescent="0.2">
      <c r="A7" s="30" t="s">
        <v>1947</v>
      </c>
      <c r="B7" s="26">
        <v>64</v>
      </c>
      <c r="C7" s="26">
        <v>68</v>
      </c>
      <c r="D7" s="11">
        <v>0.4375</v>
      </c>
      <c r="E7" s="21">
        <v>18</v>
      </c>
      <c r="F7" s="61" t="s">
        <v>1952</v>
      </c>
    </row>
    <row r="8" spans="1:6" x14ac:dyDescent="0.2">
      <c r="A8" s="30" t="s">
        <v>1948</v>
      </c>
      <c r="B8" s="26">
        <v>59</v>
      </c>
      <c r="C8" s="26">
        <v>63</v>
      </c>
      <c r="D8" s="11">
        <v>0.4375</v>
      </c>
      <c r="E8" s="13">
        <v>18</v>
      </c>
      <c r="F8" s="61" t="s">
        <v>1953</v>
      </c>
    </row>
    <row r="9" spans="1:6" x14ac:dyDescent="0.2">
      <c r="A9" s="30" t="s">
        <v>1949</v>
      </c>
      <c r="B9" s="26">
        <v>54</v>
      </c>
      <c r="C9" s="26">
        <v>58</v>
      </c>
      <c r="D9" s="11">
        <v>0.4375</v>
      </c>
      <c r="E9" s="21">
        <v>18</v>
      </c>
      <c r="F9" s="61" t="s">
        <v>1951</v>
      </c>
    </row>
    <row r="10" spans="1:6" x14ac:dyDescent="0.2">
      <c r="A10" s="30" t="s">
        <v>1950</v>
      </c>
      <c r="B10" s="26">
        <v>35</v>
      </c>
      <c r="C10" s="26">
        <v>53</v>
      </c>
      <c r="D10" s="11">
        <v>0.4375</v>
      </c>
      <c r="E10" s="13">
        <v>18</v>
      </c>
      <c r="F10" s="61" t="s">
        <v>1954</v>
      </c>
    </row>
    <row r="11" spans="1:6" x14ac:dyDescent="0.2">
      <c r="A11" s="30" t="s">
        <v>1955</v>
      </c>
      <c r="B11" s="26">
        <v>0</v>
      </c>
      <c r="C11" s="26">
        <v>6</v>
      </c>
      <c r="D11" s="11">
        <v>0.4375</v>
      </c>
      <c r="E11" s="21">
        <v>18</v>
      </c>
      <c r="F11" s="61" t="s">
        <v>2049</v>
      </c>
    </row>
    <row r="12" spans="1:6" x14ac:dyDescent="0.2">
      <c r="A12" s="30" t="s">
        <v>1956</v>
      </c>
      <c r="B12" s="26">
        <v>89</v>
      </c>
      <c r="C12" s="26">
        <v>6</v>
      </c>
      <c r="D12" s="11">
        <v>0.4375</v>
      </c>
      <c r="E12" s="21">
        <v>18</v>
      </c>
      <c r="F12" s="61" t="s">
        <v>2050</v>
      </c>
    </row>
    <row r="13" spans="1:6" x14ac:dyDescent="0.2">
      <c r="A13" s="30" t="s">
        <v>1957</v>
      </c>
      <c r="B13" s="26">
        <v>35</v>
      </c>
      <c r="C13" s="26">
        <v>88</v>
      </c>
      <c r="D13" s="11">
        <v>0.4375</v>
      </c>
      <c r="E13" s="13">
        <v>18</v>
      </c>
      <c r="F13" s="61" t="s">
        <v>1958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67"/>
  <sheetViews>
    <sheetView zoomScaleNormal="100" workbookViewId="0">
      <pane ySplit="1" topLeftCell="A2" activePane="bottomLeft" state="frozen"/>
      <selection pane="bottomLeft" activeCell="B15" sqref="B15"/>
    </sheetView>
  </sheetViews>
  <sheetFormatPr defaultRowHeight="12.75" x14ac:dyDescent="0.2"/>
  <cols>
    <col min="1" max="1" width="8.140625" style="31" bestFit="1" customWidth="1"/>
    <col min="2" max="2" width="8" style="38" bestFit="1" customWidth="1"/>
    <col min="3" max="3" width="29" bestFit="1" customWidth="1"/>
    <col min="4" max="4" width="4.42578125" style="23" bestFit="1" customWidth="1"/>
    <col min="5" max="5" width="10" style="8" bestFit="1" customWidth="1"/>
    <col min="6" max="6" width="38.140625" style="37" bestFit="1" customWidth="1"/>
    <col min="7" max="7" width="8.28515625" style="8" bestFit="1" customWidth="1"/>
    <col min="8" max="8" width="9.140625" style="24"/>
  </cols>
  <sheetData>
    <row r="1" spans="1:8" s="5" customFormat="1" x14ac:dyDescent="0.2">
      <c r="A1" s="22" t="s">
        <v>19</v>
      </c>
      <c r="B1" s="40" t="s">
        <v>9</v>
      </c>
      <c r="C1" s="5" t="s">
        <v>7</v>
      </c>
      <c r="D1" s="22" t="s">
        <v>8</v>
      </c>
      <c r="E1" s="18" t="s">
        <v>0</v>
      </c>
      <c r="F1" s="39" t="s">
        <v>2</v>
      </c>
      <c r="G1" s="36" t="s">
        <v>25</v>
      </c>
      <c r="H1" s="22" t="s">
        <v>37</v>
      </c>
    </row>
    <row r="2" spans="1:8" x14ac:dyDescent="0.2">
      <c r="A2" s="65">
        <v>0.48357638889137888</v>
      </c>
      <c r="B2" s="38">
        <v>78</v>
      </c>
      <c r="C2" t="str">
        <f>VLOOKUP(B2,Atleti!A$2:B$999,2,FALSE)</f>
        <v>NERI DAVIDE</v>
      </c>
      <c r="D2" s="23" t="str">
        <f>VLOOKUP(B2,Atleti!A$2:D$999,4,FALSE)</f>
        <v>EliteSp</v>
      </c>
      <c r="E2" s="11">
        <f>A2-VLOOKUP(D2,Categorie!A$2:D$50,4,FALSE)</f>
        <v>8.7743055558045568E-2</v>
      </c>
      <c r="F2" s="29" t="str">
        <f>VLOOKUP(B2,Atleti!A$2:F$999,6,FALSE)</f>
        <v>ASD MONTALLESE</v>
      </c>
      <c r="G2" s="8" t="str">
        <f>VLOOKUP(B2,Atleti!A$2:G$999,7,FALSE)</f>
        <v>UISP</v>
      </c>
      <c r="H2" s="24" t="str">
        <f>T(VLOOKUP(B2,Atleti!A$2:H$999,8,FALSE))</f>
        <v>UISP COMITATO TERR.LE PERUGIA-TRASIMENO</v>
      </c>
    </row>
    <row r="3" spans="1:8" x14ac:dyDescent="0.2">
      <c r="A3" s="65">
        <v>0.48359953703766223</v>
      </c>
      <c r="B3" s="38">
        <v>60</v>
      </c>
      <c r="C3" t="str">
        <f>VLOOKUP(B3,Atleti!A$2:B$999,2,FALSE)</f>
        <v>MORETTINI DIEGO</v>
      </c>
      <c r="D3" s="23" t="str">
        <f>VLOOKUP(B3,Atleti!A$2:D$999,4,FALSE)</f>
        <v>M4</v>
      </c>
      <c r="E3" s="11">
        <f>A3-VLOOKUP(D3,Categorie!A$2:D$50,4,FALSE)</f>
        <v>8.7766203704329249E-2</v>
      </c>
      <c r="F3" s="29" t="str">
        <f>VLOOKUP(B3,Atleti!A$2:F$999,6,FALSE)</f>
        <v>ASD VELO CLUB LUNIGIANA</v>
      </c>
      <c r="G3" s="8" t="str">
        <f>VLOOKUP(B3,Atleti!A$2:G$999,7,FALSE)</f>
        <v>UISP</v>
      </c>
      <c r="H3" s="24" t="str">
        <f>T(VLOOKUP(B3,Atleti!A$2:H$999,8,FALSE))</f>
        <v>UISP COMITATO TERR.LE MASSA</v>
      </c>
    </row>
    <row r="4" spans="1:8" x14ac:dyDescent="0.2">
      <c r="A4" s="65">
        <v>0.48362268518394558</v>
      </c>
      <c r="B4" s="38">
        <v>57</v>
      </c>
      <c r="C4" t="str">
        <f>VLOOKUP(B4,Atleti!A$2:B$999,2,FALSE)</f>
        <v>PIGHINI ANDREA</v>
      </c>
      <c r="D4" s="23" t="str">
        <f>VLOOKUP(B4,Atleti!A$2:D$999,4,FALSE)</f>
        <v>M4</v>
      </c>
      <c r="E4" s="11">
        <f>A4-VLOOKUP(D4,Categorie!A$2:D$50,4,FALSE)</f>
        <v>8.7789351850612596E-2</v>
      </c>
      <c r="F4" s="29" t="str">
        <f>VLOOKUP(B4,Atleti!A$2:F$999,6,FALSE)</f>
        <v>ASD PARKPRE</v>
      </c>
      <c r="G4" s="8" t="str">
        <f>VLOOKUP(B4,Atleti!A$2:G$999,7,FALSE)</f>
        <v>UISP</v>
      </c>
      <c r="H4" s="24" t="str">
        <f>T(VLOOKUP(B4,Atleti!A$2:H$999,8,FALSE))</f>
        <v>UISP COMITATO TERR.LE PISA</v>
      </c>
    </row>
    <row r="5" spans="1:8" x14ac:dyDescent="0.2">
      <c r="A5" s="65">
        <v>0.48363425926072523</v>
      </c>
      <c r="B5" s="38">
        <v>51</v>
      </c>
      <c r="C5" t="str">
        <f>VLOOKUP(B5,Atleti!A$2:B$999,2,FALSE)</f>
        <v>FANELLI IVAN</v>
      </c>
      <c r="D5" s="23" t="str">
        <f>VLOOKUP(B5,Atleti!A$2:D$999,4,FALSE)</f>
        <v>M3</v>
      </c>
      <c r="E5" s="11">
        <f>A5-VLOOKUP(D5,Categorie!A$2:D$50,4,FALSE)</f>
        <v>8.7800925927392248E-2</v>
      </c>
      <c r="F5" s="29" t="str">
        <f>VLOOKUP(B5,Atleti!A$2:F$999,6,FALSE)</f>
        <v>TEAM FOCUS FANELLI BIKE</v>
      </c>
      <c r="G5" s="8" t="str">
        <f>VLOOKUP(B5,Atleti!A$2:G$999,7,FALSE)</f>
        <v>UISP</v>
      </c>
      <c r="H5" s="24" t="str">
        <f>T(VLOOKUP(B5,Atleti!A$2:H$999,8,FALSE))</f>
        <v>UISP COMITATO TERR.LE VALDERA</v>
      </c>
    </row>
    <row r="6" spans="1:8" x14ac:dyDescent="0.2">
      <c r="A6" s="65">
        <v>0.48365740740700858</v>
      </c>
      <c r="B6" s="38">
        <v>71</v>
      </c>
      <c r="C6" t="str">
        <f>VLOOKUP(B6,Atleti!A$2:B$999,2,FALSE)</f>
        <v>RONZONI SAMUELE</v>
      </c>
      <c r="D6" s="23" t="str">
        <f>VLOOKUP(B6,Atleti!A$2:D$999,4,FALSE)</f>
        <v>M1</v>
      </c>
      <c r="E6" s="11">
        <f>A6-VLOOKUP(D6,Categorie!A$2:D$50,4,FALSE)</f>
        <v>8.7824074073675262E-2</v>
      </c>
      <c r="F6" s="29" t="str">
        <f>VLOOKUP(B6,Atleti!A$2:F$999,6,FALSE)</f>
        <v>A.S.D. BICIPEDIA</v>
      </c>
      <c r="G6" s="8" t="str">
        <f>VLOOKUP(B6,Atleti!A$2:G$999,7,FALSE)</f>
        <v>UISP</v>
      </c>
      <c r="H6" s="24" t="str">
        <f>T(VLOOKUP(B6,Atleti!A$2:H$999,8,FALSE))</f>
        <v>UISP FIRENZE</v>
      </c>
    </row>
    <row r="7" spans="1:8" x14ac:dyDescent="0.2">
      <c r="A7" s="65">
        <v>0.48368055555329192</v>
      </c>
      <c r="B7" s="38">
        <v>58</v>
      </c>
      <c r="C7" t="str">
        <f>VLOOKUP(B7,Atleti!A$2:B$999,2,FALSE)</f>
        <v>PIOLI SIMONE</v>
      </c>
      <c r="D7" s="23" t="str">
        <f>VLOOKUP(B7,Atleti!A$2:D$999,4,FALSE)</f>
        <v>M3</v>
      </c>
      <c r="E7" s="11">
        <f>A7-VLOOKUP(D7,Categorie!A$2:D$50,4,FALSE)</f>
        <v>8.7847222219958943E-2</v>
      </c>
      <c r="F7" s="29" t="str">
        <f>VLOOKUP(B7,Atleti!A$2:F$999,6,FALSE)</f>
        <v>ASD PARKPRE</v>
      </c>
      <c r="G7" s="8" t="str">
        <f>VLOOKUP(B7,Atleti!A$2:G$999,7,FALSE)</f>
        <v>UISP</v>
      </c>
      <c r="H7" s="24" t="str">
        <f>T(VLOOKUP(B7,Atleti!A$2:H$999,8,FALSE))</f>
        <v>UISP COMITATO TERR.LE PISA</v>
      </c>
    </row>
    <row r="8" spans="1:8" x14ac:dyDescent="0.2">
      <c r="A8" s="65">
        <v>0.48370370370685123</v>
      </c>
      <c r="B8" s="38">
        <v>61</v>
      </c>
      <c r="C8" t="str">
        <f>VLOOKUP(B8,Atleti!A$2:B$999,2,FALSE)</f>
        <v>MINIATI LEONARDO</v>
      </c>
      <c r="D8" s="23" t="str">
        <f>VLOOKUP(B8,Atleti!A$2:D$999,4,FALSE)</f>
        <v>M4</v>
      </c>
      <c r="E8" s="11">
        <f>A8-VLOOKUP(D8,Categorie!A$2:D$50,4,FALSE)</f>
        <v>8.7870370373518247E-2</v>
      </c>
      <c r="F8" s="29" t="str">
        <f>VLOOKUP(B8,Atleti!A$2:F$999,6,FALSE)</f>
        <v>A.S.D. ZHIRAF (FCI)</v>
      </c>
      <c r="G8" s="8" t="str">
        <f>VLOOKUP(B8,Atleti!A$2:G$999,7,FALSE)</f>
        <v>FCI</v>
      </c>
      <c r="H8" s="24" t="str">
        <f>T(VLOOKUP(B8,Atleti!A$2:H$999,8,FALSE))</f>
        <v/>
      </c>
    </row>
    <row r="9" spans="1:8" x14ac:dyDescent="0.2">
      <c r="A9" s="65">
        <v>0.48371527777635492</v>
      </c>
      <c r="B9" s="38">
        <v>66</v>
      </c>
      <c r="C9" t="str">
        <f>VLOOKUP(B9,Atleti!A$2:B$999,2,FALSE)</f>
        <v>SANTINAMI FABIO</v>
      </c>
      <c r="D9" s="23" t="str">
        <f>VLOOKUP(B9,Atleti!A$2:D$999,4,FALSE)</f>
        <v>M4</v>
      </c>
      <c r="E9" s="11">
        <f>A9-VLOOKUP(D9,Categorie!A$2:D$50,4,FALSE)</f>
        <v>8.7881944443021942E-2</v>
      </c>
      <c r="F9" s="29" t="str">
        <f>VLOOKUP(B9,Atleti!A$2:F$999,6,FALSE)</f>
        <v>ASD ZEROZERO TEAM</v>
      </c>
      <c r="G9" s="8" t="str">
        <f>VLOOKUP(B9,Atleti!A$2:G$999,7,FALSE)</f>
        <v>UISP</v>
      </c>
      <c r="H9" s="24" t="str">
        <f>T(VLOOKUP(B9,Atleti!A$2:H$999,8,FALSE))</f>
        <v>UISP COMITATO TERR.LE EMPOLI VALDELSA</v>
      </c>
    </row>
    <row r="10" spans="1:8" x14ac:dyDescent="0.2">
      <c r="A10" s="65">
        <v>0.48373842592263827</v>
      </c>
      <c r="B10" s="38">
        <v>65</v>
      </c>
      <c r="C10" t="str">
        <f>VLOOKUP(B10,Atleti!A$2:B$999,2,FALSE)</f>
        <v>MASSANTINI ALESSIO</v>
      </c>
      <c r="D10" s="23" t="str">
        <f>VLOOKUP(B10,Atleti!A$2:D$999,4,FALSE)</f>
        <v>M2</v>
      </c>
      <c r="E10" s="11">
        <f>A10-VLOOKUP(D10,Categorie!A$2:D$50,4,FALSE)</f>
        <v>8.7905092589305289E-2</v>
      </c>
      <c r="F10" s="29" t="str">
        <f>VLOOKUP(B10,Atleti!A$2:F$999,6,FALSE)</f>
        <v>ASD PARKPRE</v>
      </c>
      <c r="G10" s="8" t="str">
        <f>VLOOKUP(B10,Atleti!A$2:G$999,7,FALSE)</f>
        <v>UISP</v>
      </c>
      <c r="H10" s="24" t="str">
        <f>T(VLOOKUP(B10,Atleti!A$2:H$999,8,FALSE))</f>
        <v>UISP COMITATO TERR.LE PISA</v>
      </c>
    </row>
    <row r="11" spans="1:8" x14ac:dyDescent="0.2">
      <c r="A11" s="65">
        <v>0.48376157407619758</v>
      </c>
      <c r="B11" s="38">
        <v>77</v>
      </c>
      <c r="C11" t="str">
        <f>VLOOKUP(B11,Atleti!A$2:B$999,2,FALSE)</f>
        <v>COZZARI GERMANO</v>
      </c>
      <c r="D11" s="23" t="str">
        <f>VLOOKUP(B11,Atleti!A$2:D$999,4,FALSE)</f>
        <v>M4</v>
      </c>
      <c r="E11" s="11">
        <f>A11-VLOOKUP(D11,Categorie!A$2:D$50,4,FALSE)</f>
        <v>8.7928240742864594E-2</v>
      </c>
      <c r="F11" s="29" t="str">
        <f>VLOOKUP(B11,Atleti!A$2:F$999,6,FALSE)</f>
        <v>U.C. PETRIGNANO A.S.D.</v>
      </c>
      <c r="G11" s="8" t="str">
        <f>VLOOKUP(B11,Atleti!A$2:G$999,7,FALSE)</f>
        <v>FCI</v>
      </c>
      <c r="H11" s="24" t="str">
        <f>T(VLOOKUP(B11,Atleti!A$2:H$999,8,FALSE))</f>
        <v/>
      </c>
    </row>
    <row r="12" spans="1:8" x14ac:dyDescent="0.2">
      <c r="A12" s="65">
        <v>0.48378472222248092</v>
      </c>
      <c r="B12" s="38">
        <v>52</v>
      </c>
      <c r="C12" t="str">
        <f>VLOOKUP(B12,Atleti!A$2:B$999,2,FALSE)</f>
        <v>GIUNTOLI DIEGO ALEXANDER</v>
      </c>
      <c r="D12" s="23" t="str">
        <f>VLOOKUP(B12,Atleti!A$2:D$999,4,FALSE)</f>
        <v>M2</v>
      </c>
      <c r="E12" s="11">
        <f>A12-VLOOKUP(D12,Categorie!A$2:D$50,4,FALSE)</f>
        <v>8.7951388889147941E-2</v>
      </c>
      <c r="F12" s="29" t="str">
        <f>VLOOKUP(B12,Atleti!A$2:F$999,6,FALSE)</f>
        <v>ASD - TEAM STEFAN</v>
      </c>
      <c r="G12" s="8" t="str">
        <f>VLOOKUP(B12,Atleti!A$2:G$999,7,FALSE)</f>
        <v>UISP</v>
      </c>
      <c r="H12" s="24" t="str">
        <f>T(VLOOKUP(B12,Atleti!A$2:H$999,8,FALSE))</f>
        <v>UISP COMITATO TERR.LE LUCCA VERSILIA</v>
      </c>
    </row>
    <row r="13" spans="1:8" x14ac:dyDescent="0.2">
      <c r="A13" s="65">
        <v>0.48381944444554392</v>
      </c>
      <c r="B13" s="38">
        <v>79</v>
      </c>
      <c r="C13" t="str">
        <f>VLOOKUP(B13,Atleti!A$2:B$999,2,FALSE)</f>
        <v>BASSI ANDREA</v>
      </c>
      <c r="D13" s="23" t="str">
        <f>VLOOKUP(B13,Atleti!A$2:D$999,4,FALSE)</f>
        <v>M4</v>
      </c>
      <c r="E13" s="11">
        <f>A13-VLOOKUP(D13,Categorie!A$2:D$50,4,FALSE)</f>
        <v>8.7986111112210941E-2</v>
      </c>
      <c r="F13" s="29" t="str">
        <f>VLOOKUP(B13,Atleti!A$2:F$999,6,FALSE)</f>
        <v>A.S.D. MARATHON BIKE</v>
      </c>
      <c r="G13" s="8" t="str">
        <f>VLOOKUP(B13,Atleti!A$2:G$999,7,FALSE)</f>
        <v>UISP</v>
      </c>
      <c r="H13" s="24" t="str">
        <f>T(VLOOKUP(B13,Atleti!A$2:H$999,8,FALSE))</f>
        <v>UISP COMITATO TERR.LE MODENA</v>
      </c>
    </row>
    <row r="14" spans="1:8" x14ac:dyDescent="0.2">
      <c r="A14" s="65">
        <v>0.48384259259182727</v>
      </c>
      <c r="B14" s="38">
        <v>75</v>
      </c>
      <c r="C14" t="str">
        <f>VLOOKUP(B14,Atleti!A$2:B$999,2,FALSE)</f>
        <v>BONINI MARCO</v>
      </c>
      <c r="D14" s="23" t="str">
        <f>VLOOKUP(B14,Atleti!A$2:D$999,4,FALSE)</f>
        <v>M2</v>
      </c>
      <c r="E14" s="11">
        <f>A14-VLOOKUP(D14,Categorie!A$2:D$50,4,FALSE)</f>
        <v>8.8009259258494288E-2</v>
      </c>
      <c r="F14" s="29" t="str">
        <f>VLOOKUP(B14,Atleti!A$2:F$999,6,FALSE)</f>
        <v>A.S.D. BICIPEDIA</v>
      </c>
      <c r="G14" s="8" t="str">
        <f>VLOOKUP(B14,Atleti!A$2:G$999,7,FALSE)</f>
        <v>UISP</v>
      </c>
      <c r="H14" s="24" t="str">
        <f>T(VLOOKUP(B14,Atleti!A$2:H$999,8,FALSE))</f>
        <v>UISP FIRENZE</v>
      </c>
    </row>
    <row r="15" spans="1:8" x14ac:dyDescent="0.2">
      <c r="A15" s="65">
        <v>0.4838541666666667</v>
      </c>
      <c r="B15" s="38">
        <v>62</v>
      </c>
      <c r="C15" t="str">
        <f>VLOOKUP(B15,Atleti!A$2:B$999,2,FALSE)</f>
        <v>MICHELI DANIELE</v>
      </c>
      <c r="D15" s="23" t="str">
        <f>VLOOKUP(B15,Atleti!A$2:D$999,4,FALSE)</f>
        <v>M3</v>
      </c>
      <c r="E15" s="11">
        <f>A15-VLOOKUP(D15,Categorie!A$2:D$50,4,FALSE)</f>
        <v>8.8020833333333715E-2</v>
      </c>
      <c r="F15" s="29" t="str">
        <f>VLOOKUP(B15,Atleti!A$2:F$999,6,FALSE)</f>
        <v>ASD BY BIKE</v>
      </c>
      <c r="G15" s="8" t="str">
        <f>VLOOKUP(B15,Atleti!A$2:G$999,7,FALSE)</f>
        <v>UISP</v>
      </c>
      <c r="H15" s="24" t="str">
        <f>T(VLOOKUP(B15,Atleti!A$2:H$999,8,FALSE))</f>
        <v>UISP COMITATO TERR.LE EMPOLI VALDELSA</v>
      </c>
    </row>
    <row r="16" spans="1:8" x14ac:dyDescent="0.2">
      <c r="A16" s="65">
        <v>0.48386574073811062</v>
      </c>
      <c r="B16" s="38">
        <v>54</v>
      </c>
      <c r="C16" t="str">
        <f>VLOOKUP(B16,Atleti!A$2:B$999,2,FALSE)</f>
        <v>FEI FABIO</v>
      </c>
      <c r="D16" s="23" t="str">
        <f>VLOOKUP(B16,Atleti!A$2:D$999,4,FALSE)</f>
        <v>M4</v>
      </c>
      <c r="E16" s="11">
        <f>A16-VLOOKUP(D16,Categorie!A$2:D$50,4,FALSE)</f>
        <v>8.8032407404777635E-2</v>
      </c>
      <c r="F16" s="29" t="str">
        <f>VLOOKUP(B16,Atleti!A$2:F$999,6,FALSE)</f>
        <v>PROBIKE FIRENZE ASD</v>
      </c>
      <c r="G16" s="8" t="str">
        <f>VLOOKUP(B16,Atleti!A$2:G$999,7,FALSE)</f>
        <v>UISP</v>
      </c>
      <c r="H16" s="24" t="str">
        <f>T(VLOOKUP(B16,Atleti!A$2:H$999,8,FALSE))</f>
        <v>UISP FIRENZE</v>
      </c>
    </row>
    <row r="17" spans="1:8" x14ac:dyDescent="0.2">
      <c r="A17" s="65">
        <v>0.48387731481481483</v>
      </c>
      <c r="B17" s="38">
        <v>69</v>
      </c>
      <c r="C17" t="str">
        <f>VLOOKUP(B17,Atleti!A$2:B$999,2,FALSE)</f>
        <v>BERNINI MICHELANGELO</v>
      </c>
      <c r="D17" s="23" t="str">
        <f>VLOOKUP(B17,Atleti!A$2:D$999,4,FALSE)</f>
        <v>EliteSp</v>
      </c>
      <c r="E17" s="11">
        <f>A17-VLOOKUP(D17,Categorie!A$2:D$50,4,FALSE)</f>
        <v>8.8043981481481515E-2</v>
      </c>
      <c r="F17" s="29" t="str">
        <f>VLOOKUP(B17,Atleti!A$2:F$999,6,FALSE)</f>
        <v>ASD VELOCLUB FLORENCE BY BIKE</v>
      </c>
      <c r="G17" s="8" t="str">
        <f>VLOOKUP(B17,Atleti!A$2:G$999,7,FALSE)</f>
        <v>UISP</v>
      </c>
      <c r="H17" s="24" t="str">
        <f>T(VLOOKUP(B17,Atleti!A$2:H$999,8,FALSE))</f>
        <v>UISP FIRENZE</v>
      </c>
    </row>
    <row r="18" spans="1:8" x14ac:dyDescent="0.2">
      <c r="A18" s="65">
        <v>0.48390046296117362</v>
      </c>
      <c r="B18" s="38">
        <v>91</v>
      </c>
      <c r="C18" t="str">
        <f>VLOOKUP(B18,Atleti!A$2:B$999,2,FALSE)</f>
        <v>PETRI MATTEO</v>
      </c>
      <c r="D18" s="23" t="str">
        <f>VLOOKUP(B18,Atleti!A$2:D$999,4,FALSE)</f>
        <v>EliteSp</v>
      </c>
      <c r="E18" s="11">
        <f>A18-VLOOKUP(D18,Categorie!A$2:D$50,4,FALSE)</f>
        <v>8.8067129627840302E-2</v>
      </c>
      <c r="F18" s="29" t="str">
        <f>VLOOKUP(B18,Atleti!A$2:F$999,6,FALSE)</f>
        <v>A.S.D. CICLISSIMO BIKE TEAM (FCI</v>
      </c>
      <c r="G18" s="8" t="str">
        <f>VLOOKUP(B18,Atleti!A$2:G$999,7,FALSE)</f>
        <v>FCI</v>
      </c>
      <c r="H18" s="24" t="str">
        <f>T(VLOOKUP(B18,Atleti!A$2:H$999,8,FALSE))</f>
        <v/>
      </c>
    </row>
    <row r="19" spans="1:8" x14ac:dyDescent="0.2">
      <c r="A19" s="65">
        <v>0.48392361111473292</v>
      </c>
      <c r="B19" s="38">
        <v>68</v>
      </c>
      <c r="C19" t="str">
        <f>VLOOKUP(B19,Atleti!A$2:B$999,2,FALSE)</f>
        <v>CORSINI MARCO</v>
      </c>
      <c r="D19" s="23" t="str">
        <f>VLOOKUP(B19,Atleti!A$2:D$999,4,FALSE)</f>
        <v>M2</v>
      </c>
      <c r="E19" s="11">
        <f>A19-VLOOKUP(D19,Categorie!A$2:D$50,4,FALSE)</f>
        <v>8.8090277781399939E-2</v>
      </c>
      <c r="F19" s="29" t="str">
        <f>VLOOKUP(B19,Atleti!A$2:F$999,6,FALSE)</f>
        <v>ASD CICLI TADDEI</v>
      </c>
      <c r="G19" s="8" t="str">
        <f>VLOOKUP(B19,Atleti!A$2:G$999,7,FALSE)</f>
        <v>UISP</v>
      </c>
      <c r="H19" s="24" t="str">
        <f>T(VLOOKUP(B19,Atleti!A$2:H$999,8,FALSE))</f>
        <v>UISP COMITATO TERR.LE ZONA DEL CUOIO</v>
      </c>
    </row>
    <row r="20" spans="1:8" x14ac:dyDescent="0.2">
      <c r="A20" s="65">
        <v>0.48394675926101627</v>
      </c>
      <c r="B20" s="38">
        <v>53</v>
      </c>
      <c r="C20" t="str">
        <f>VLOOKUP(B20,Atleti!A$2:B$999,2,FALSE)</f>
        <v>ZAGLI CLAUDIO</v>
      </c>
      <c r="D20" s="23" t="str">
        <f>VLOOKUP(B20,Atleti!A$2:D$999,4,FALSE)</f>
        <v>M1</v>
      </c>
      <c r="E20" s="11">
        <f>A20-VLOOKUP(D20,Categorie!A$2:D$50,4,FALSE)</f>
        <v>8.8113425927682953E-2</v>
      </c>
      <c r="F20" s="29" t="str">
        <f>VLOOKUP(B20,Atleti!A$2:F$999,6,FALSE)</f>
        <v>G.C. MTB RUFINA ASD</v>
      </c>
      <c r="G20" s="8" t="str">
        <f>VLOOKUP(B20,Atleti!A$2:G$999,7,FALSE)</f>
        <v>UISP</v>
      </c>
      <c r="H20" s="24" t="str">
        <f>T(VLOOKUP(B20,Atleti!A$2:H$999,8,FALSE))</f>
        <v>UISP FIRENZE</v>
      </c>
    </row>
    <row r="21" spans="1:8" x14ac:dyDescent="0.2">
      <c r="A21" s="65">
        <v>0.48396990740729962</v>
      </c>
      <c r="B21" s="38">
        <v>70</v>
      </c>
      <c r="C21" t="str">
        <f>VLOOKUP(B21,Atleti!A$2:B$999,2,FALSE)</f>
        <v>VALENSISE MASSIMO</v>
      </c>
      <c r="D21" s="23" t="str">
        <f>VLOOKUP(B21,Atleti!A$2:D$999,4,FALSE)</f>
        <v>M4</v>
      </c>
      <c r="E21" s="11">
        <f>A21-VLOOKUP(D21,Categorie!A$2:D$50,4,FALSE)</f>
        <v>8.8136574073966634E-2</v>
      </c>
      <c r="F21" s="29" t="str">
        <f>VLOOKUP(B21,Atleti!A$2:F$999,6,FALSE)</f>
        <v>VELO CLUB VALENZATICO A.S.D.</v>
      </c>
      <c r="G21" s="8" t="str">
        <f>VLOOKUP(B21,Atleti!A$2:G$999,7,FALSE)</f>
        <v>UISP</v>
      </c>
      <c r="H21" s="24" t="str">
        <f>T(VLOOKUP(B21,Atleti!A$2:H$999,8,FALSE))</f>
        <v>UISP COMITATO TERR.LE PISTOIA</v>
      </c>
    </row>
    <row r="22" spans="1:8" x14ac:dyDescent="0.2">
      <c r="A22" s="65">
        <v>0.48399305555358296</v>
      </c>
      <c r="B22" s="38">
        <v>63</v>
      </c>
      <c r="C22" t="str">
        <f>VLOOKUP(B22,Atleti!A$2:B$999,2,FALSE)</f>
        <v>PULCINELLI FRANCESCO</v>
      </c>
      <c r="D22" s="23" t="str">
        <f>VLOOKUP(B22,Atleti!A$2:D$999,4,FALSE)</f>
        <v>M4</v>
      </c>
      <c r="E22" s="11">
        <f>A22-VLOOKUP(D22,Categorie!A$2:D$50,4,FALSE)</f>
        <v>8.8159722220249981E-2</v>
      </c>
      <c r="F22" s="29" t="str">
        <f>VLOOKUP(B22,Atleti!A$2:F$999,6,FALSE)</f>
        <v>ASD BY BIKE</v>
      </c>
      <c r="G22" s="8" t="str">
        <f>VLOOKUP(B22,Atleti!A$2:G$999,7,FALSE)</f>
        <v>UISP</v>
      </c>
      <c r="H22" s="24" t="str">
        <f>T(VLOOKUP(B22,Atleti!A$2:H$999,8,FALSE))</f>
        <v>UISP COMITATO TERR.LE EMPOLI VALDELSA</v>
      </c>
    </row>
    <row r="23" spans="1:8" x14ac:dyDescent="0.2">
      <c r="A23" s="65">
        <v>0.48401620370714227</v>
      </c>
      <c r="B23" s="38">
        <v>72</v>
      </c>
      <c r="C23" t="str">
        <f>VLOOKUP(B23,Atleti!A$2:B$999,2,FALSE)</f>
        <v>MARINI MIRKO</v>
      </c>
      <c r="D23" s="23" t="str">
        <f>VLOOKUP(B23,Atleti!A$2:D$999,4,FALSE)</f>
        <v>M2</v>
      </c>
      <c r="E23" s="11">
        <f>A23-VLOOKUP(D23,Categorie!A$2:D$50,4,FALSE)</f>
        <v>8.8182870373809286E-2</v>
      </c>
      <c r="F23" s="29" t="str">
        <f>VLOOKUP(B23,Atleti!A$2:F$999,6,FALSE)</f>
        <v>A.S.D. CICLOSPORT POGGIBONSI (FCI)</v>
      </c>
      <c r="G23" s="8" t="str">
        <f>VLOOKUP(B23,Atleti!A$2:G$999,7,FALSE)</f>
        <v>FCI</v>
      </c>
      <c r="H23" s="24" t="str">
        <f>T(VLOOKUP(B23,Atleti!A$2:H$999,8,FALSE))</f>
        <v/>
      </c>
    </row>
    <row r="24" spans="1:8" x14ac:dyDescent="0.2">
      <c r="A24" s="65">
        <v>0.48406249999970896</v>
      </c>
      <c r="B24" s="38">
        <v>56</v>
      </c>
      <c r="C24" t="str">
        <f>VLOOKUP(B24,Atleti!A$2:B$999,2,FALSE)</f>
        <v>CARZOLI EUGENIO</v>
      </c>
      <c r="D24" s="23" t="str">
        <f>VLOOKUP(B24,Atleti!A$2:D$999,4,FALSE)</f>
        <v>M3</v>
      </c>
      <c r="E24" s="11">
        <f>A24-VLOOKUP(D24,Categorie!A$2:D$50,4,FALSE)</f>
        <v>8.822916666637598E-2</v>
      </c>
      <c r="F24" s="29" t="str">
        <f>VLOOKUP(B24,Atleti!A$2:F$999,6,FALSE)</f>
        <v>CM2 A.S.D.</v>
      </c>
      <c r="G24" s="8" t="str">
        <f>VLOOKUP(B24,Atleti!A$2:G$999,7,FALSE)</f>
        <v>UISP</v>
      </c>
      <c r="H24" s="24" t="str">
        <f>T(VLOOKUP(B24,Atleti!A$2:H$999,8,FALSE))</f>
        <v>UISP COMITATO TERR.LE LUCCA VERSILIA</v>
      </c>
    </row>
    <row r="25" spans="1:8" x14ac:dyDescent="0.2">
      <c r="A25" s="65">
        <v>0.48407407407648861</v>
      </c>
      <c r="B25" s="38">
        <v>55</v>
      </c>
      <c r="C25" t="str">
        <f>VLOOKUP(B25,Atleti!A$2:B$999,2,FALSE)</f>
        <v>BERTOLAMI FEDERICO</v>
      </c>
      <c r="D25" s="23" t="str">
        <f>VLOOKUP(B25,Atleti!A$2:D$999,4,FALSE)</f>
        <v>M3</v>
      </c>
      <c r="E25" s="11">
        <f>A25-VLOOKUP(D25,Categorie!A$2:D$50,4,FALSE)</f>
        <v>8.8240740743155632E-2</v>
      </c>
      <c r="F25" s="29" t="str">
        <f>VLOOKUP(B25,Atleti!A$2:F$999,6,FALSE)</f>
        <v>CM2 A.S.D.</v>
      </c>
      <c r="G25" s="8" t="str">
        <f>VLOOKUP(B25,Atleti!A$2:G$999,7,FALSE)</f>
        <v>UISP</v>
      </c>
      <c r="H25" s="24" t="str">
        <f>T(VLOOKUP(B25,Atleti!A$2:H$999,8,FALSE))</f>
        <v>UISP COMITATO TERR.LE LUCCA VERSILIA</v>
      </c>
    </row>
    <row r="26" spans="1:8" x14ac:dyDescent="0.2">
      <c r="A26" s="65">
        <v>0.48410879629955161</v>
      </c>
      <c r="B26" s="38">
        <v>64</v>
      </c>
      <c r="C26" t="str">
        <f>VLOOKUP(B26,Atleti!A$2:B$999,2,FALSE)</f>
        <v>COPPO CARLO</v>
      </c>
      <c r="D26" s="23" t="str">
        <f>VLOOKUP(B26,Atleti!A$2:D$999,4,FALSE)</f>
        <v>M4</v>
      </c>
      <c r="E26" s="11">
        <f>A26-VLOOKUP(D26,Categorie!A$2:D$50,4,FALSE)</f>
        <v>8.8275462966218632E-2</v>
      </c>
      <c r="F26" s="29" t="str">
        <f>VLOOKUP(B26,Atleti!A$2:F$999,6,FALSE)</f>
        <v>A.S.D. NATURAL BIKE</v>
      </c>
      <c r="G26" s="8" t="str">
        <f>VLOOKUP(B26,Atleti!A$2:G$999,7,FALSE)</f>
        <v>ACSI</v>
      </c>
      <c r="H26" s="24" t="str">
        <f>T(VLOOKUP(B26,Atleti!A$2:H$999,8,FALSE))</f>
        <v/>
      </c>
    </row>
    <row r="27" spans="1:8" x14ac:dyDescent="0.2">
      <c r="A27" s="65">
        <v>0.48413194444583496</v>
      </c>
      <c r="B27" s="38">
        <v>76</v>
      </c>
      <c r="C27" t="str">
        <f>VLOOKUP(B27,Atleti!A$2:B$999,2,FALSE)</f>
        <v>SARRI FABRIZIO</v>
      </c>
      <c r="D27" s="23" t="str">
        <f>VLOOKUP(B27,Atleti!A$2:D$999,4,FALSE)</f>
        <v>M3</v>
      </c>
      <c r="E27" s="11">
        <f>A27-VLOOKUP(D27,Categorie!A$2:D$50,4,FALSE)</f>
        <v>8.8298611112501979E-2</v>
      </c>
      <c r="F27" s="29" t="str">
        <f>VLOOKUP(B27,Atleti!A$2:F$999,6,FALSE)</f>
        <v>A.S.D. VALDARNO D-BIKE (FCI</v>
      </c>
      <c r="G27" s="8" t="str">
        <f>VLOOKUP(B27,Atleti!A$2:G$999,7,FALSE)</f>
        <v>FCI</v>
      </c>
      <c r="H27" s="24" t="str">
        <f>T(VLOOKUP(B27,Atleti!A$2:H$999,8,FALSE))</f>
        <v/>
      </c>
    </row>
    <row r="28" spans="1:8" x14ac:dyDescent="0.2">
      <c r="A28" s="65">
        <v>0.48415509259211831</v>
      </c>
      <c r="B28" s="38">
        <v>50</v>
      </c>
      <c r="C28" t="str">
        <f>VLOOKUP(B28,Atleti!A$2:B$999,2,FALSE)</f>
        <v>GIANNOTTI FABIO</v>
      </c>
      <c r="D28" s="23" t="str">
        <f>VLOOKUP(B28,Atleti!A$2:D$999,4,FALSE)</f>
        <v>M3</v>
      </c>
      <c r="E28" s="11">
        <f>A28-VLOOKUP(D28,Categorie!A$2:D$50,4,FALSE)</f>
        <v>8.8321759258785326E-2</v>
      </c>
      <c r="F28" s="29" t="str">
        <f>VLOOKUP(B28,Atleti!A$2:F$999,6,FALSE)</f>
        <v>A.S.D. MONTIGNOSO CICLISMO (FCI)</v>
      </c>
      <c r="G28" s="8" t="str">
        <f>VLOOKUP(B28,Atleti!A$2:G$999,7,FALSE)</f>
        <v>FCI</v>
      </c>
      <c r="H28" s="24" t="str">
        <f>T(VLOOKUP(B28,Atleti!A$2:H$999,8,FALSE))</f>
        <v/>
      </c>
    </row>
    <row r="29" spans="1:8" x14ac:dyDescent="0.2">
      <c r="A29" s="65">
        <v>0.48417824073840166</v>
      </c>
      <c r="B29" s="38">
        <v>59</v>
      </c>
      <c r="C29" t="str">
        <f>VLOOKUP(B29,Atleti!A$2:B$999,2,FALSE)</f>
        <v>ROSSI PAOLO</v>
      </c>
      <c r="D29" s="23" t="str">
        <f>VLOOKUP(B29,Atleti!A$2:D$999,4,FALSE)</f>
        <v>M2</v>
      </c>
      <c r="E29" s="11">
        <f>A29-VLOOKUP(D29,Categorie!A$2:D$50,4,FALSE)</f>
        <v>8.8344907405068673E-2</v>
      </c>
      <c r="F29" s="29" t="str">
        <f>VLOOKUP(B29,Atleti!A$2:F$999,6,FALSE)</f>
        <v>MUGELLO TOSCANA BIKE A.S.D.</v>
      </c>
      <c r="G29" s="8" t="str">
        <f>VLOOKUP(B29,Atleti!A$2:G$999,7,FALSE)</f>
        <v>UISP</v>
      </c>
      <c r="H29" s="24" t="str">
        <f>T(VLOOKUP(B29,Atleti!A$2:H$999,8,FALSE))</f>
        <v>UISP FIRENZE</v>
      </c>
    </row>
    <row r="30" spans="1:8" x14ac:dyDescent="0.2">
      <c r="A30" s="65">
        <v>0.48421296296146465</v>
      </c>
      <c r="B30" s="38">
        <v>73</v>
      </c>
      <c r="C30" t="str">
        <f>VLOOKUP(B30,Atleti!A$2:B$999,2,FALSE)</f>
        <v>SICHI MATTEO</v>
      </c>
      <c r="D30" s="23" t="str">
        <f>VLOOKUP(B30,Atleti!A$2:D$999,4,FALSE)</f>
        <v>M2</v>
      </c>
      <c r="E30" s="11">
        <f>A30-VLOOKUP(D30,Categorie!A$2:D$50,4,FALSE)</f>
        <v>8.8379629628131673E-2</v>
      </c>
      <c r="F30" s="29" t="str">
        <f>VLOOKUP(B30,Atleti!A$2:F$999,6,FALSE)</f>
        <v>ASD ZEROZERO TEAM</v>
      </c>
      <c r="G30" s="8" t="str">
        <f>VLOOKUP(B30,Atleti!A$2:G$999,7,FALSE)</f>
        <v>UISP</v>
      </c>
      <c r="H30" s="24" t="str">
        <f>T(VLOOKUP(B30,Atleti!A$2:H$999,8,FALSE))</f>
        <v>UISP COMITATO TERR.LE EMPOLI VALDELSA</v>
      </c>
    </row>
    <row r="31" spans="1:8" x14ac:dyDescent="0.2">
      <c r="A31" s="65">
        <v>0.484236111107748</v>
      </c>
      <c r="B31" s="38">
        <v>74</v>
      </c>
      <c r="C31" t="str">
        <f>VLOOKUP(B31,Atleti!A$2:B$999,2,FALSE)</f>
        <v>PAPINI SIMONE</v>
      </c>
      <c r="D31" s="23" t="str">
        <f>VLOOKUP(B31,Atleti!A$2:D$999,4,FALSE)</f>
        <v>M4</v>
      </c>
      <c r="E31" s="11">
        <f>A31-VLOOKUP(D31,Categorie!A$2:D$50,4,FALSE)</f>
        <v>8.840277777441502E-2</v>
      </c>
      <c r="F31" s="29" t="str">
        <f>VLOOKUP(B31,Atleti!A$2:F$999,6,FALSE)</f>
        <v>A.S.D. BICIPEDIA</v>
      </c>
      <c r="G31" s="8" t="str">
        <f>VLOOKUP(B31,Atleti!A$2:G$999,7,FALSE)</f>
        <v>UISP</v>
      </c>
      <c r="H31" s="24" t="str">
        <f>T(VLOOKUP(B31,Atleti!A$2:H$999,8,FALSE))</f>
        <v>UISP FIRENZE</v>
      </c>
    </row>
    <row r="32" spans="1:8" x14ac:dyDescent="0.2">
      <c r="A32" s="65">
        <v>0.48435185185371665</v>
      </c>
      <c r="B32" s="38">
        <v>93</v>
      </c>
      <c r="C32" t="str">
        <f>VLOOKUP(B32,Atleti!A$2:B$999,2,FALSE)</f>
        <v>BARTALINI FEDERICO</v>
      </c>
      <c r="D32" s="23" t="str">
        <f>VLOOKUP(B32,Atleti!A$2:D$999,4,FALSE)</f>
        <v>M5</v>
      </c>
      <c r="E32" s="11">
        <f>A32-VLOOKUP(D32,Categorie!A$2:D$50,4,FALSE)</f>
        <v>4.6851851853716653E-2</v>
      </c>
      <c r="F32" s="29" t="str">
        <f>VLOOKUP(B32,Atleti!A$2:F$999,6,FALSE)</f>
        <v>ASD PARKPRE</v>
      </c>
      <c r="G32" s="8" t="str">
        <f>VLOOKUP(B32,Atleti!A$2:G$999,7,FALSE)</f>
        <v>UISP</v>
      </c>
      <c r="H32" s="24" t="str">
        <f>T(VLOOKUP(B32,Atleti!A$2:H$999,8,FALSE))</f>
        <v>UISP COMITATO TERR.LE PISA</v>
      </c>
    </row>
    <row r="33" spans="1:8" x14ac:dyDescent="0.2">
      <c r="A33" s="65">
        <v>0.48436342592322035</v>
      </c>
      <c r="B33" s="38">
        <v>90</v>
      </c>
      <c r="C33" t="str">
        <f>VLOOKUP(B33,Atleti!A$2:B$999,2,FALSE)</f>
        <v>MAZZONI CRISTIANO</v>
      </c>
      <c r="D33" s="23" t="str">
        <f>VLOOKUP(B33,Atleti!A$2:D$999,4,FALSE)</f>
        <v>M5</v>
      </c>
      <c r="E33" s="11">
        <f>A33-VLOOKUP(D33,Categorie!A$2:D$50,4,FALSE)</f>
        <v>4.6863425923220348E-2</v>
      </c>
      <c r="F33" s="29" t="str">
        <f>VLOOKUP(B33,Atleti!A$2:F$999,6,FALSE)</f>
        <v>ASD ZEROZERO TEAM</v>
      </c>
      <c r="G33" s="8" t="str">
        <f>VLOOKUP(B33,Atleti!A$2:G$999,7,FALSE)</f>
        <v>UISP</v>
      </c>
      <c r="H33" s="24" t="str">
        <f>T(VLOOKUP(B33,Atleti!A$2:H$999,8,FALSE))</f>
        <v>UISP COMITATO TERR.LE EMPOLI VALDELSA</v>
      </c>
    </row>
    <row r="34" spans="1:8" x14ac:dyDescent="0.2">
      <c r="A34" s="65">
        <v>0.48438657407677965</v>
      </c>
      <c r="B34" s="38">
        <v>105</v>
      </c>
      <c r="C34" t="str">
        <f>VLOOKUP(B34,Atleti!A$2:B$999,2,FALSE)</f>
        <v>FERRUZZI GIANLUCA</v>
      </c>
      <c r="D34" s="23" t="str">
        <f>VLOOKUP(B34,Atleti!A$2:D$999,4,FALSE)</f>
        <v>Es-Al</v>
      </c>
      <c r="E34" s="11">
        <f>A34-VLOOKUP(D34,Categorie!A$2:D$50,4,FALSE)</f>
        <v>4.6886574076779652E-2</v>
      </c>
      <c r="F34" s="29" t="str">
        <f>VLOOKUP(B34,Atleti!A$2:F$999,6,FALSE)</f>
        <v>A.S.D. ZHIRAF (FCI)</v>
      </c>
      <c r="G34" s="8" t="str">
        <f>VLOOKUP(B34,Atleti!A$2:G$999,7,FALSE)</f>
        <v>FCI</v>
      </c>
      <c r="H34" s="24" t="str">
        <f>T(VLOOKUP(B34,Atleti!A$2:H$999,8,FALSE))</f>
        <v/>
      </c>
    </row>
    <row r="35" spans="1:8" x14ac:dyDescent="0.2">
      <c r="A35" s="65">
        <v>0.48439814814628335</v>
      </c>
      <c r="B35" s="38">
        <v>88</v>
      </c>
      <c r="C35" t="str">
        <f>VLOOKUP(B35,Atleti!A$2:B$999,2,FALSE)</f>
        <v>SECCI SIMONE</v>
      </c>
      <c r="D35" s="23" t="str">
        <f>VLOOKUP(B35,Atleti!A$2:D$999,4,FALSE)</f>
        <v>M5</v>
      </c>
      <c r="E35" s="11">
        <f>A35-VLOOKUP(D35,Categorie!A$2:D$50,4,FALSE)</f>
        <v>4.6898148146283347E-2</v>
      </c>
      <c r="F35" s="29" t="str">
        <f>VLOOKUP(B35,Atleti!A$2:F$999,6,FALSE)</f>
        <v>A.S.D. CICLISSIMO BIKE TEAM (FCI</v>
      </c>
      <c r="G35" s="8" t="str">
        <f>VLOOKUP(B35,Atleti!A$2:G$999,7,FALSE)</f>
        <v>FCI</v>
      </c>
      <c r="H35" s="24" t="str">
        <f>T(VLOOKUP(B35,Atleti!A$2:H$999,8,FALSE))</f>
        <v/>
      </c>
    </row>
    <row r="36" spans="1:8" x14ac:dyDescent="0.2">
      <c r="A36" s="65">
        <v>0.484444444446126</v>
      </c>
      <c r="B36" s="38">
        <v>67</v>
      </c>
      <c r="C36" t="str">
        <f>VLOOKUP(B36,Atleti!A$2:B$999,2,FALSE)</f>
        <v>BIANCHI MARCO</v>
      </c>
      <c r="D36" s="23" t="str">
        <f>VLOOKUP(B36,Atleti!A$2:D$999,4,FALSE)</f>
        <v>M5</v>
      </c>
      <c r="E36" s="11">
        <f>A36-VLOOKUP(D36,Categorie!A$2:D$50,4,FALSE)</f>
        <v>4.6944444446125999E-2</v>
      </c>
      <c r="F36" s="29" t="str">
        <f>VLOOKUP(B36,Atleti!A$2:F$999,6,FALSE)</f>
        <v>CICLI CONTI G.S.</v>
      </c>
      <c r="G36" s="8" t="str">
        <f>VLOOKUP(B36,Atleti!A$2:G$999,7,FALSE)</f>
        <v>UISP</v>
      </c>
      <c r="H36" s="24" t="str">
        <f>T(VLOOKUP(B36,Atleti!A$2:H$999,8,FALSE))</f>
        <v>UISP FIRENZE</v>
      </c>
    </row>
    <row r="37" spans="1:8" x14ac:dyDescent="0.2">
      <c r="A37" s="65">
        <v>0.48446759259240935</v>
      </c>
      <c r="B37" s="38">
        <v>96</v>
      </c>
      <c r="C37" t="str">
        <f>VLOOKUP(B37,Atleti!A$2:B$999,2,FALSE)</f>
        <v>CANAPINI GIOVANNI</v>
      </c>
      <c r="D37" s="23" t="str">
        <f>VLOOKUP(B37,Atleti!A$2:D$999,4,FALSE)</f>
        <v>M5</v>
      </c>
      <c r="E37" s="11">
        <f>A37-VLOOKUP(D37,Categorie!A$2:D$50,4,FALSE)</f>
        <v>4.6967592592409346E-2</v>
      </c>
      <c r="F37" s="29" t="str">
        <f>VLOOKUP(B37,Atleti!A$2:F$999,6,FALSE)</f>
        <v>GRUPPO CICLISTICO VAL DI MERSE A.S.D.</v>
      </c>
      <c r="G37" s="8" t="str">
        <f>VLOOKUP(B37,Atleti!A$2:G$999,7,FALSE)</f>
        <v>UISP</v>
      </c>
      <c r="H37" s="24" t="str">
        <f>T(VLOOKUP(B37,Atleti!A$2:H$999,8,FALSE))</f>
        <v>UISP COMITATO TERR.LE SIENA</v>
      </c>
    </row>
    <row r="38" spans="1:8" x14ac:dyDescent="0.2">
      <c r="A38" s="65">
        <v>0.48449074073869269</v>
      </c>
      <c r="B38" s="38">
        <v>84</v>
      </c>
      <c r="C38" t="str">
        <f>VLOOKUP(B38,Atleti!A$2:B$999,2,FALSE)</f>
        <v>LUPI MASSIMILIANO</v>
      </c>
      <c r="D38" s="23" t="str">
        <f>VLOOKUP(B38,Atleti!A$2:D$999,4,FALSE)</f>
        <v>M5</v>
      </c>
      <c r="E38" s="11">
        <f>A38-VLOOKUP(D38,Categorie!A$2:D$50,4,FALSE)</f>
        <v>4.6990740738692693E-2</v>
      </c>
      <c r="F38" s="29" t="str">
        <f>VLOOKUP(B38,Atleti!A$2:F$999,6,FALSE)</f>
        <v>ASD BY BIKE</v>
      </c>
      <c r="G38" s="8" t="str">
        <f>VLOOKUP(B38,Atleti!A$2:G$999,7,FALSE)</f>
        <v>UISP</v>
      </c>
      <c r="H38" s="24" t="str">
        <f>T(VLOOKUP(B38,Atleti!A$2:H$999,8,FALSE))</f>
        <v>UISP COMITATO TERR.LE EMPOLI VALDELSA</v>
      </c>
    </row>
    <row r="39" spans="1:8" x14ac:dyDescent="0.2">
      <c r="A39" s="65">
        <v>0.484513888892252</v>
      </c>
      <c r="B39" s="38">
        <v>13</v>
      </c>
      <c r="C39" t="str">
        <f>VLOOKUP(B39,Atleti!A$2:B$999,2,FALSE)</f>
        <v>FANFANI MAURIZIO</v>
      </c>
      <c r="D39" s="23" t="str">
        <f>VLOOKUP(B39,Atleti!A$2:D$999,4,FALSE)</f>
        <v>M6</v>
      </c>
      <c r="E39" s="11">
        <f>A39-VLOOKUP(D39,Categorie!A$2:D$50,4,FALSE)</f>
        <v>4.7013888892251998E-2</v>
      </c>
      <c r="F39" s="29" t="str">
        <f>VLOOKUP(B39,Atleti!A$2:F$999,6,FALSE)</f>
        <v>ASD ZEROZERO TEAM</v>
      </c>
      <c r="G39" s="8" t="str">
        <f>VLOOKUP(B39,Atleti!A$2:G$999,7,FALSE)</f>
        <v>UISP</v>
      </c>
      <c r="H39" s="24" t="str">
        <f>T(VLOOKUP(B39,Atleti!A$2:H$999,8,FALSE))</f>
        <v>UISP COMITATO TERR.LE EMPOLI VALDELSA</v>
      </c>
    </row>
    <row r="40" spans="1:8" x14ac:dyDescent="0.2">
      <c r="A40" s="65">
        <v>0.48452546296175569</v>
      </c>
      <c r="B40" s="38">
        <v>97</v>
      </c>
      <c r="C40" t="str">
        <f>VLOOKUP(B40,Atleti!A$2:B$999,2,FALSE)</f>
        <v>SANTONI PAOLO</v>
      </c>
      <c r="D40" s="23" t="str">
        <f>VLOOKUP(B40,Atleti!A$2:D$999,4,FALSE)</f>
        <v>M5</v>
      </c>
      <c r="E40" s="11">
        <f>A40-VLOOKUP(D40,Categorie!A$2:D$50,4,FALSE)</f>
        <v>4.7025462961755693E-2</v>
      </c>
      <c r="F40" s="29" t="str">
        <f>VLOOKUP(B40,Atleti!A$2:F$999,6,FALSE)</f>
        <v>A.S.D. BICIPEDIA</v>
      </c>
      <c r="G40" s="8" t="str">
        <f>VLOOKUP(B40,Atleti!A$2:G$999,7,FALSE)</f>
        <v>UISP</v>
      </c>
      <c r="H40" s="24" t="str">
        <f>T(VLOOKUP(B40,Atleti!A$2:H$999,8,FALSE))</f>
        <v>UISP FIRENZE</v>
      </c>
    </row>
    <row r="41" spans="1:8" x14ac:dyDescent="0.2">
      <c r="A41" s="65">
        <v>0.48454861110803904</v>
      </c>
      <c r="B41" s="38">
        <v>80</v>
      </c>
      <c r="C41" t="str">
        <f>VLOOKUP(B41,Atleti!A$2:B$999,2,FALSE)</f>
        <v>ROSSI MORENO</v>
      </c>
      <c r="D41" s="23" t="str">
        <f>VLOOKUP(B41,Atleti!A$2:D$999,4,FALSE)</f>
        <v>M5</v>
      </c>
      <c r="E41" s="11">
        <f>A41-VLOOKUP(D41,Categorie!A$2:D$50,4,FALSE)</f>
        <v>4.704861110803904E-2</v>
      </c>
      <c r="F41" s="29" t="str">
        <f>VLOOKUP(B41,Atleti!A$2:F$999,6,FALSE)</f>
        <v>PROBIKE FIRENZE ASD</v>
      </c>
      <c r="G41" s="8" t="str">
        <f>VLOOKUP(B41,Atleti!A$2:G$999,7,FALSE)</f>
        <v>UISP</v>
      </c>
      <c r="H41" s="24" t="str">
        <f>T(VLOOKUP(B41,Atleti!A$2:H$999,8,FALSE))</f>
        <v>UISP FIRENZE</v>
      </c>
    </row>
    <row r="42" spans="1:8" x14ac:dyDescent="0.2">
      <c r="A42" s="65">
        <v>0.48457175926159834</v>
      </c>
      <c r="B42" s="38">
        <v>17</v>
      </c>
      <c r="C42" t="str">
        <f>VLOOKUP(B42,Atleti!A$2:B$999,2,FALSE)</f>
        <v>FAUCCI MARCO</v>
      </c>
      <c r="D42" s="23" t="str">
        <f>VLOOKUP(B42,Atleti!A$2:D$999,4,FALSE)</f>
        <v>M5</v>
      </c>
      <c r="E42" s="11">
        <f>A42-VLOOKUP(D42,Categorie!A$2:D$50,4,FALSE)</f>
        <v>4.7071759261598345E-2</v>
      </c>
      <c r="F42" s="29" t="str">
        <f>VLOOKUP(B42,Atleti!A$2:F$999,6,FALSE)</f>
        <v>ASD GRIP CASTELFIORENTINO</v>
      </c>
      <c r="G42" s="8" t="str">
        <f>VLOOKUP(B42,Atleti!A$2:G$999,7,FALSE)</f>
        <v>UISP</v>
      </c>
      <c r="H42" s="24" t="str">
        <f>T(VLOOKUP(B42,Atleti!A$2:H$999,8,FALSE))</f>
        <v>UISP COMITATO TERR.LE EMPOLI VALDELSA</v>
      </c>
    </row>
    <row r="43" spans="1:8" x14ac:dyDescent="0.2">
      <c r="A43" s="65">
        <v>0.48459490740788169</v>
      </c>
      <c r="B43" s="38">
        <v>87</v>
      </c>
      <c r="C43" t="str">
        <f>VLOOKUP(B43,Atleti!A$2:B$999,2,FALSE)</f>
        <v>LEPRI PAOLO</v>
      </c>
      <c r="D43" s="23" t="str">
        <f>VLOOKUP(B43,Atleti!A$2:D$999,4,FALSE)</f>
        <v>Es-Al</v>
      </c>
      <c r="E43" s="11">
        <f>A43-VLOOKUP(D43,Categorie!A$2:D$50,4,FALSE)</f>
        <v>4.7094907407881692E-2</v>
      </c>
      <c r="F43" s="29" t="str">
        <f>VLOOKUP(B43,Atleti!A$2:F$999,6,FALSE)</f>
        <v>G.S. CICLISTI GRASSINA ASD</v>
      </c>
      <c r="G43" s="8" t="str">
        <f>VLOOKUP(B43,Atleti!A$2:G$999,7,FALSE)</f>
        <v>UISP</v>
      </c>
      <c r="H43" s="24" t="str">
        <f>T(VLOOKUP(B43,Atleti!A$2:H$999,8,FALSE))</f>
        <v>UISP FIRENZE</v>
      </c>
    </row>
    <row r="44" spans="1:8" x14ac:dyDescent="0.2">
      <c r="A44" s="65">
        <v>0.48460648148466134</v>
      </c>
      <c r="B44" s="38">
        <v>85</v>
      </c>
      <c r="C44" t="str">
        <f>VLOOKUP(B44,Atleti!A$2:B$999,2,FALSE)</f>
        <v>BELLO FABIANO</v>
      </c>
      <c r="D44" s="23" t="str">
        <f>VLOOKUP(B44,Atleti!A$2:D$999,4,FALSE)</f>
        <v>M6</v>
      </c>
      <c r="E44" s="11">
        <f>A44-VLOOKUP(D44,Categorie!A$2:D$50,4,FALSE)</f>
        <v>4.7106481484661344E-2</v>
      </c>
      <c r="F44" s="29" t="str">
        <f>VLOOKUP(B44,Atleti!A$2:F$999,6,FALSE)</f>
        <v>ASD BY BIKE</v>
      </c>
      <c r="G44" s="8" t="str">
        <f>VLOOKUP(B44,Atleti!A$2:G$999,7,FALSE)</f>
        <v>UISP</v>
      </c>
      <c r="H44" s="24" t="str">
        <f>T(VLOOKUP(B44,Atleti!A$2:H$999,8,FALSE))</f>
        <v>UISP COMITATO TERR.LE EMPOLI VALDELSA</v>
      </c>
    </row>
    <row r="45" spans="1:8" x14ac:dyDescent="0.2">
      <c r="A45" s="65">
        <v>0.48462962963094469</v>
      </c>
      <c r="B45" s="38">
        <v>99</v>
      </c>
      <c r="C45" t="str">
        <f>VLOOKUP(B45,Atleti!A$2:B$999,2,FALSE)</f>
        <v>MANTOVANI STEFANO</v>
      </c>
      <c r="D45" s="23" t="str">
        <f>VLOOKUP(B45,Atleti!A$2:D$999,4,FALSE)</f>
        <v>M5</v>
      </c>
      <c r="E45" s="11">
        <f>A45-VLOOKUP(D45,Categorie!A$2:D$50,4,FALSE)</f>
        <v>4.7129629630944692E-2</v>
      </c>
      <c r="F45" s="29" t="str">
        <f>VLOOKUP(B45,Atleti!A$2:F$999,6,FALSE)</f>
        <v>LIVORNO BIKE ASD</v>
      </c>
      <c r="G45" s="8" t="str">
        <f>VLOOKUP(B45,Atleti!A$2:G$999,7,FALSE)</f>
        <v>UISP</v>
      </c>
      <c r="H45" s="24" t="str">
        <f>T(VLOOKUP(B45,Atleti!A$2:H$999,8,FALSE))</f>
        <v>UISP COMITATO TERR.LE TERRE ETRUSCO LABRONICHE</v>
      </c>
    </row>
    <row r="46" spans="1:8" x14ac:dyDescent="0.2">
      <c r="A46" s="65">
        <v>0.48465277777722804</v>
      </c>
      <c r="B46" s="38">
        <v>81</v>
      </c>
      <c r="C46" t="str">
        <f>VLOOKUP(B46,Atleti!A$2:B$999,2,FALSE)</f>
        <v>MESSERI ENRICO</v>
      </c>
      <c r="D46" s="23" t="str">
        <f>VLOOKUP(B46,Atleti!A$2:D$999,4,FALSE)</f>
        <v>M6</v>
      </c>
      <c r="E46" s="11">
        <f>A46-VLOOKUP(D46,Categorie!A$2:D$50,4,FALSE)</f>
        <v>4.7152777777228039E-2</v>
      </c>
      <c r="F46" s="29" t="str">
        <f>VLOOKUP(B46,Atleti!A$2:F$999,6,FALSE)</f>
        <v>PROBIKE FIRENZE ASD</v>
      </c>
      <c r="G46" s="8" t="str">
        <f>VLOOKUP(B46,Atleti!A$2:G$999,7,FALSE)</f>
        <v>UISP</v>
      </c>
      <c r="H46" s="24" t="str">
        <f>T(VLOOKUP(B46,Atleti!A$2:H$999,8,FALSE))</f>
        <v>UISP FIRENZE</v>
      </c>
    </row>
    <row r="47" spans="1:8" x14ac:dyDescent="0.2">
      <c r="A47" s="65">
        <v>0.48467592592351139</v>
      </c>
      <c r="B47" s="38">
        <v>104</v>
      </c>
      <c r="C47" t="str">
        <f>VLOOKUP(B47,Atleti!A$2:B$999,2,FALSE)</f>
        <v>PACIFICI ALESSIO</v>
      </c>
      <c r="D47" s="23" t="str">
        <f>VLOOKUP(B47,Atleti!A$2:D$999,4,FALSE)</f>
        <v>Es-Al</v>
      </c>
      <c r="E47" s="11">
        <f>A47-VLOOKUP(D47,Categorie!A$2:D$50,4,FALSE)</f>
        <v>4.7175925923511386E-2</v>
      </c>
      <c r="F47" s="29" t="str">
        <f>VLOOKUP(B47,Atleti!A$2:F$999,6,FALSE)</f>
        <v>A.S.D. ZHIRAF (FCI)</v>
      </c>
      <c r="G47" s="8" t="str">
        <f>VLOOKUP(B47,Atleti!A$2:G$999,7,FALSE)</f>
        <v>FCI</v>
      </c>
      <c r="H47" s="24" t="str">
        <f>T(VLOOKUP(B47,Atleti!A$2:H$999,8,FALSE))</f>
        <v/>
      </c>
    </row>
    <row r="48" spans="1:8" x14ac:dyDescent="0.2">
      <c r="A48" s="65">
        <v>0.48469907407707069</v>
      </c>
      <c r="B48" s="38">
        <v>2</v>
      </c>
      <c r="C48" t="str">
        <f>VLOOKUP(B48,Atleti!A$2:B$999,2,FALSE)</f>
        <v>BROVELLI VITTORIO</v>
      </c>
      <c r="D48" s="23" t="str">
        <f>VLOOKUP(B48,Atleti!A$2:D$999,4,FALSE)</f>
        <v>Es-Al</v>
      </c>
      <c r="E48" s="11">
        <f>A48-VLOOKUP(D48,Categorie!A$2:D$50,4,FALSE)</f>
        <v>4.7199074077070691E-2</v>
      </c>
      <c r="F48" s="29" t="str">
        <f>VLOOKUP(B48,Atleti!A$2:F$999,6,FALSE)</f>
        <v>MTB CASENTINO BIKE A.S.D. (ACSI)</v>
      </c>
      <c r="G48" s="8" t="str">
        <f>VLOOKUP(B48,Atleti!A$2:G$999,7,FALSE)</f>
        <v>ACSI</v>
      </c>
      <c r="H48" s="24" t="str">
        <f>T(VLOOKUP(B48,Atleti!A$2:H$999,8,FALSE))</f>
        <v/>
      </c>
    </row>
    <row r="49" spans="1:8" x14ac:dyDescent="0.2">
      <c r="A49" s="65">
        <v>0.48471064814657439</v>
      </c>
      <c r="B49" s="38">
        <v>101</v>
      </c>
      <c r="C49" t="str">
        <f>VLOOKUP(B49,Atleti!A$2:B$999,2,FALSE)</f>
        <v>CORSINI FRANCO</v>
      </c>
      <c r="D49" s="23" t="str">
        <f>VLOOKUP(B49,Atleti!A$2:D$999,4,FALSE)</f>
        <v>M7</v>
      </c>
      <c r="E49" s="11">
        <f>A49-VLOOKUP(D49,Categorie!A$2:D$50,4,FALSE)</f>
        <v>4.7210648146574385E-2</v>
      </c>
      <c r="F49" s="29" t="str">
        <f>VLOOKUP(B49,Atleti!A$2:F$999,6,FALSE)</f>
        <v>A.S.D. CICLI TADDEI (FCI)</v>
      </c>
      <c r="G49" s="8" t="str">
        <f>VLOOKUP(B49,Atleti!A$2:G$999,7,FALSE)</f>
        <v>UISP</v>
      </c>
      <c r="H49" s="24" t="str">
        <f>T(VLOOKUP(B49,Atleti!A$2:H$999,8,FALSE))</f>
        <v>UISP COMITATO TERR.LE ZONA DEL CUOIO</v>
      </c>
    </row>
    <row r="50" spans="1:8" x14ac:dyDescent="0.2">
      <c r="A50" s="65">
        <v>0.48473379629285773</v>
      </c>
      <c r="B50" s="38">
        <v>22</v>
      </c>
      <c r="C50" t="str">
        <f>VLOOKUP(B50,Atleti!A$2:B$999,2,FALSE)</f>
        <v>ANTONELLI ALESSIO</v>
      </c>
      <c r="D50" s="23" t="str">
        <f>VLOOKUP(B50,Atleti!A$2:D$999,4,FALSE)</f>
        <v>M5</v>
      </c>
      <c r="E50" s="11">
        <f>A50-VLOOKUP(D50,Categorie!A$2:D$50,4,FALSE)</f>
        <v>4.7233796292857733E-2</v>
      </c>
      <c r="F50" s="29" t="str">
        <f>VLOOKUP(B50,Atleti!A$2:F$999,6,FALSE)</f>
        <v>CICLO CLUB QUOTA MILLE</v>
      </c>
      <c r="G50" s="8" t="str">
        <f>VLOOKUP(B50,Atleti!A$2:G$999,7,FALSE)</f>
        <v>UISP</v>
      </c>
      <c r="H50" s="24" t="str">
        <f>T(VLOOKUP(B50,Atleti!A$2:H$999,8,FALSE))</f>
        <v>UISP COMITATO TERR.LE AREZZO</v>
      </c>
    </row>
    <row r="51" spans="1:8" x14ac:dyDescent="0.2">
      <c r="A51" s="65">
        <v>0.48475694444641704</v>
      </c>
      <c r="B51" s="38">
        <v>89</v>
      </c>
      <c r="C51" t="str">
        <f>VLOOKUP(B51,Atleti!A$2:B$999,2,FALSE)</f>
        <v>FALCINI LEONARDO</v>
      </c>
      <c r="D51" s="23" t="str">
        <f>VLOOKUP(B51,Atleti!A$2:D$999,4,FALSE)</f>
        <v>M5</v>
      </c>
      <c r="E51" s="11">
        <f>A51-VLOOKUP(D51,Categorie!A$2:D$50,4,FALSE)</f>
        <v>4.7256944446417037E-2</v>
      </c>
      <c r="F51" s="29" t="str">
        <f>VLOOKUP(B51,Atleti!A$2:F$999,6,FALSE)</f>
        <v>A.S.D. ENERGIA PROPOSTE DI BENESSERE</v>
      </c>
      <c r="G51" s="8" t="str">
        <f>VLOOKUP(B51,Atleti!A$2:G$999,7,FALSE)</f>
        <v>UISP</v>
      </c>
      <c r="H51" s="24" t="str">
        <f>T(VLOOKUP(B51,Atleti!A$2:H$999,8,FALSE))</f>
        <v>UISP FIRENZE</v>
      </c>
    </row>
    <row r="52" spans="1:8" x14ac:dyDescent="0.2">
      <c r="A52" s="65">
        <v>0.48478009259270038</v>
      </c>
      <c r="B52" s="38">
        <v>98</v>
      </c>
      <c r="C52" t="str">
        <f>VLOOKUP(B52,Atleti!A$2:B$999,2,FALSE)</f>
        <v>BENCINI FILIPPO</v>
      </c>
      <c r="D52" s="23" t="str">
        <f>VLOOKUP(B52,Atleti!A$2:D$999,4,FALSE)</f>
        <v>M5</v>
      </c>
      <c r="E52" s="11">
        <f>A52-VLOOKUP(D52,Categorie!A$2:D$50,4,FALSE)</f>
        <v>4.7280092592700385E-2</v>
      </c>
      <c r="F52" s="29" t="str">
        <f>VLOOKUP(B52,Atleti!A$2:F$999,6,FALSE)</f>
        <v>BADIA CYCLING TEAM</v>
      </c>
      <c r="G52" s="8" t="str">
        <f>VLOOKUP(B52,Atleti!A$2:G$999,7,FALSE)</f>
        <v>UISP</v>
      </c>
      <c r="H52" s="24" t="str">
        <f>T(VLOOKUP(B52,Atleti!A$2:H$999,8,FALSE))</f>
        <v>UISP FIRENZE</v>
      </c>
    </row>
    <row r="53" spans="1:8" x14ac:dyDescent="0.2">
      <c r="A53" s="65">
        <v>0.48480324073898373</v>
      </c>
      <c r="B53" s="38">
        <v>83</v>
      </c>
      <c r="C53" t="str">
        <f>VLOOKUP(B53,Atleti!A$2:B$999,2,FALSE)</f>
        <v>D'AQUINO AURELIO</v>
      </c>
      <c r="D53" s="23" t="str">
        <f>VLOOKUP(B53,Atleti!A$2:D$999,4,FALSE)</f>
        <v>M6</v>
      </c>
      <c r="E53" s="11">
        <f>A53-VLOOKUP(D53,Categorie!A$2:D$50,4,FALSE)</f>
        <v>4.7303240738983732E-2</v>
      </c>
      <c r="F53" s="29" t="str">
        <f>VLOOKUP(B53,Atleti!A$2:F$999,6,FALSE)</f>
        <v>ASD VELO CLUB LUNIGIANA</v>
      </c>
      <c r="G53" s="8" t="str">
        <f>VLOOKUP(B53,Atleti!A$2:G$999,7,FALSE)</f>
        <v>UISP</v>
      </c>
      <c r="H53" s="24" t="str">
        <f>T(VLOOKUP(B53,Atleti!A$2:H$999,8,FALSE))</f>
        <v>UISP COMITATO TERR.LE MASSA</v>
      </c>
    </row>
    <row r="54" spans="1:8" x14ac:dyDescent="0.2">
      <c r="A54" s="65">
        <v>0.48482638888526708</v>
      </c>
      <c r="B54" s="38">
        <v>82</v>
      </c>
      <c r="C54" t="str">
        <f>VLOOKUP(B54,Atleti!A$2:B$999,2,FALSE)</f>
        <v>DEL CORSO GINO</v>
      </c>
      <c r="D54" s="23" t="str">
        <f>VLOOKUP(B54,Atleti!A$2:D$999,4,FALSE)</f>
        <v>M6</v>
      </c>
      <c r="E54" s="11">
        <f>A54-VLOOKUP(D54,Categorie!A$2:D$50,4,FALSE)</f>
        <v>4.7326388885267079E-2</v>
      </c>
      <c r="F54" s="29" t="str">
        <f>VLOOKUP(B54,Atleti!A$2:F$999,6,FALSE)</f>
        <v>TEAM VALDERA BIKE ASD</v>
      </c>
      <c r="G54" s="8" t="str">
        <f>VLOOKUP(B54,Atleti!A$2:G$999,7,FALSE)</f>
        <v>UISP</v>
      </c>
      <c r="H54" s="24" t="str">
        <f>T(VLOOKUP(B54,Atleti!A$2:H$999,8,FALSE))</f>
        <v>UISP COMITATO TERR.LE VALDERA</v>
      </c>
    </row>
    <row r="55" spans="1:8" x14ac:dyDescent="0.2">
      <c r="A55" s="65">
        <v>0.48484953703882638</v>
      </c>
      <c r="B55" s="38">
        <v>100</v>
      </c>
      <c r="C55" t="str">
        <f>VLOOKUP(B55,Atleti!A$2:B$999,2,FALSE)</f>
        <v>PAZZAGLIA LUCIANO</v>
      </c>
      <c r="D55" s="23" t="str">
        <f>VLOOKUP(B55,Atleti!A$2:D$999,4,FALSE)</f>
        <v>M7</v>
      </c>
      <c r="E55" s="11">
        <f>A55-VLOOKUP(D55,Categorie!A$2:D$50,4,FALSE)</f>
        <v>4.7349537038826384E-2</v>
      </c>
      <c r="F55" s="29" t="str">
        <f>VLOOKUP(B55,Atleti!A$2:F$999,6,FALSE)</f>
        <v>ASD GRIP CASTELFIORENTINO</v>
      </c>
      <c r="G55" s="8" t="str">
        <f>VLOOKUP(B55,Atleti!A$2:G$999,7,FALSE)</f>
        <v>UISP</v>
      </c>
      <c r="H55" s="24" t="str">
        <f>T(VLOOKUP(B55,Atleti!A$2:H$999,8,FALSE))</f>
        <v>UISP COMITATO TERR.LE EMPOLI VALDELSA</v>
      </c>
    </row>
    <row r="56" spans="1:8" x14ac:dyDescent="0.2">
      <c r="A56" s="65">
        <v>0.48487268518510973</v>
      </c>
      <c r="B56" s="38">
        <v>102</v>
      </c>
      <c r="C56" t="str">
        <f>VLOOKUP(B56,Atleti!A$2:B$999,2,FALSE)</f>
        <v>PRIMANTI GIORGIO</v>
      </c>
      <c r="D56" s="23" t="str">
        <f>VLOOKUP(B56,Atleti!A$2:D$999,4,FALSE)</f>
        <v>M8</v>
      </c>
      <c r="E56" s="11">
        <f>A56-VLOOKUP(D56,Categorie!A$2:D$50,4,FALSE)</f>
        <v>4.7372685185109731E-2</v>
      </c>
      <c r="F56" s="29" t="str">
        <f>VLOOKUP(B56,Atleti!A$2:F$999,6,FALSE)</f>
        <v>A.S.D. BICIPEDIA</v>
      </c>
      <c r="G56" s="8" t="str">
        <f>VLOOKUP(B56,Atleti!A$2:G$999,7,FALSE)</f>
        <v>UISP</v>
      </c>
      <c r="H56" s="24" t="str">
        <f>T(VLOOKUP(B56,Atleti!A$2:H$999,8,FALSE))</f>
        <v>UISP FIRENZE</v>
      </c>
    </row>
    <row r="57" spans="1:8" x14ac:dyDescent="0.2">
      <c r="A57" s="65">
        <v>0.48489583333139308</v>
      </c>
      <c r="B57" s="38">
        <v>86</v>
      </c>
      <c r="C57" t="str">
        <f>VLOOKUP(B57,Atleti!A$2:B$999,2,FALSE)</f>
        <v>POLI RENATO</v>
      </c>
      <c r="D57" s="23" t="str">
        <f>VLOOKUP(B57,Atleti!A$2:D$999,4,FALSE)</f>
        <v>M8</v>
      </c>
      <c r="E57" s="11">
        <f>A57-VLOOKUP(D57,Categorie!A$2:D$50,4,FALSE)</f>
        <v>4.7395833331393078E-2</v>
      </c>
      <c r="F57" s="29" t="str">
        <f>VLOOKUP(B57,Atleti!A$2:F$999,6,FALSE)</f>
        <v>TEAM GASTONE NENCINI PRATO</v>
      </c>
      <c r="G57" s="8" t="str">
        <f>VLOOKUP(B57,Atleti!A$2:G$999,7,FALSE)</f>
        <v>UISP</v>
      </c>
      <c r="H57" s="24" t="str">
        <f>T(VLOOKUP(B57,Atleti!A$2:H$999,8,FALSE))</f>
        <v>UISP COMITATO TERR.LE PRATO</v>
      </c>
    </row>
    <row r="58" spans="1:8" x14ac:dyDescent="0.2">
      <c r="A58" s="65">
        <v>0.48491898148495238</v>
      </c>
      <c r="B58" s="38">
        <v>106</v>
      </c>
      <c r="C58" t="str">
        <f>VLOOKUP(B58,Atleti!A$2:B$999,2,FALSE)</f>
        <v>COZZARI MARTINA</v>
      </c>
      <c r="D58" s="23" t="str">
        <f>VLOOKUP(B58,Atleti!A$2:D$999,4,FALSE)</f>
        <v>WJ-WE</v>
      </c>
      <c r="E58" s="11">
        <f>A58-VLOOKUP(D58,Categorie!A$2:D$50,4,FALSE)</f>
        <v>4.7418981484952383E-2</v>
      </c>
      <c r="F58" s="29" t="str">
        <f>VLOOKUP(B58,Atleti!A$2:F$999,6,FALSE)</f>
        <v>PRO CYCLING TEAM</v>
      </c>
      <c r="G58" s="8" t="str">
        <f>VLOOKUP(B58,Atleti!A$2:G$999,7,FALSE)</f>
        <v>FCI</v>
      </c>
      <c r="H58" s="24" t="str">
        <f>T(VLOOKUP(B58,Atleti!A$2:H$999,8,FALSE))</f>
        <v/>
      </c>
    </row>
    <row r="59" spans="1:8" x14ac:dyDescent="0.2">
      <c r="A59" s="65">
        <v>0.48494212963123573</v>
      </c>
      <c r="B59" s="38">
        <v>11</v>
      </c>
      <c r="C59" t="str">
        <f>VLOOKUP(B59,Atleti!A$2:B$999,2,FALSE)</f>
        <v>BARBINI ALESSANDRO</v>
      </c>
      <c r="D59" s="23" t="str">
        <f>VLOOKUP(B59,Atleti!A$2:D$999,4,FALSE)</f>
        <v>M5</v>
      </c>
      <c r="E59" s="11">
        <f>A59-VLOOKUP(D59,Categorie!A$2:D$50,4,FALSE)</f>
        <v>4.744212963123573E-2</v>
      </c>
      <c r="F59" s="29" t="str">
        <f>VLOOKUP(B59,Atleti!A$2:F$999,6,FALSE)</f>
        <v>LIVORNO BIKE ASD</v>
      </c>
      <c r="G59" s="8" t="str">
        <f>VLOOKUP(B59,Atleti!A$2:G$999,7,FALSE)</f>
        <v>UISP</v>
      </c>
      <c r="H59" s="24" t="str">
        <f>T(VLOOKUP(B59,Atleti!A$2:H$999,8,FALSE))</f>
        <v>UISP COMITATO TERR.LE TERRE ETRUSCO LABRONICHE</v>
      </c>
    </row>
    <row r="60" spans="1:8" x14ac:dyDescent="0.2">
      <c r="A60" s="65">
        <v>0.48495370370073942</v>
      </c>
      <c r="B60" s="38">
        <v>23</v>
      </c>
      <c r="C60" t="str">
        <f>VLOOKUP(B60,Atleti!A$2:B$999,2,FALSE)</f>
        <v>MAZZI MASSIMO</v>
      </c>
      <c r="D60" s="23" t="str">
        <f>VLOOKUP(B60,Atleti!A$2:D$999,4,FALSE)</f>
        <v>M8</v>
      </c>
      <c r="E60" s="11">
        <f>A60-VLOOKUP(D60,Categorie!A$2:D$50,4,FALSE)</f>
        <v>4.7453703700739425E-2</v>
      </c>
      <c r="F60" s="29" t="str">
        <f>VLOOKUP(B60,Atleti!A$2:F$999,6,FALSE)</f>
        <v>GRUPPO SPORTIVO POLIZIA DI STATO SIENA</v>
      </c>
      <c r="G60" s="8" t="str">
        <f>VLOOKUP(B60,Atleti!A$2:G$999,7,FALSE)</f>
        <v>ACSI</v>
      </c>
      <c r="H60" s="24" t="str">
        <f>T(VLOOKUP(B60,Atleti!A$2:H$999,8,FALSE))</f>
        <v xml:space="preserve"> </v>
      </c>
    </row>
    <row r="61" spans="1:8" x14ac:dyDescent="0.2">
      <c r="A61" s="65">
        <v>0.48496527777751908</v>
      </c>
      <c r="B61" s="38">
        <v>95</v>
      </c>
      <c r="C61" t="str">
        <f>VLOOKUP(B61,Atleti!A$2:B$999,2,FALSE)</f>
        <v>DE SISTI SEBASTIANO</v>
      </c>
      <c r="D61" s="23" t="str">
        <f>VLOOKUP(B61,Atleti!A$2:D$999,4,FALSE)</f>
        <v>Es-Al</v>
      </c>
      <c r="E61" s="11">
        <f>A61-VLOOKUP(D61,Categorie!A$2:D$50,4,FALSE)</f>
        <v>4.7465277777519077E-2</v>
      </c>
      <c r="F61" s="29" t="str">
        <f>VLOOKUP(B61,Atleti!A$2:F$999,6,FALSE)</f>
        <v>S.C. GASTONE NENCINI</v>
      </c>
      <c r="G61" s="8" t="str">
        <f>VLOOKUP(B61,Atleti!A$2:G$999,7,FALSE)</f>
        <v>FCI</v>
      </c>
      <c r="H61" s="24" t="str">
        <f>T(VLOOKUP(B61,Atleti!A$2:H$999,8,FALSE))</f>
        <v/>
      </c>
    </row>
    <row r="62" spans="1:8" x14ac:dyDescent="0.2">
      <c r="A62" s="65">
        <v>0.48498842592380242</v>
      </c>
      <c r="B62" s="38">
        <v>103</v>
      </c>
      <c r="C62" t="str">
        <f>VLOOKUP(B62,Atleti!A$2:B$999,2,FALSE)</f>
        <v>BECHERACCI MATTEO</v>
      </c>
      <c r="D62" s="23" t="str">
        <f>VLOOKUP(B62,Atleti!A$2:D$999,4,FALSE)</f>
        <v>Es-Al</v>
      </c>
      <c r="E62" s="11">
        <f>A62-VLOOKUP(D62,Categorie!A$2:D$50,4,FALSE)</f>
        <v>4.7488425923802424E-2</v>
      </c>
      <c r="F62" s="29" t="str">
        <f>VLOOKUP(B62,Atleti!A$2:F$999,6,FALSE)</f>
        <v>A.S.D. ZHIRAF (FCI)</v>
      </c>
      <c r="G62" s="8" t="str">
        <f>VLOOKUP(B62,Atleti!A$2:G$999,7,FALSE)</f>
        <v>FCI</v>
      </c>
      <c r="H62" s="24" t="str">
        <f>T(VLOOKUP(B62,Atleti!A$2:H$999,8,FALSE))</f>
        <v/>
      </c>
    </row>
    <row r="63" spans="1:8" x14ac:dyDescent="0.2">
      <c r="A63" s="65">
        <v>0.48501157407736173</v>
      </c>
      <c r="B63" s="38">
        <v>20</v>
      </c>
      <c r="C63" t="str">
        <f>VLOOKUP(B63,Atleti!A$2:B$999,2,FALSE)</f>
        <v>SABATINI LAURA</v>
      </c>
      <c r="D63" s="23" t="str">
        <f>VLOOKUP(B63,Atleti!A$2:D$999,4,FALSE)</f>
        <v>W1-W2</v>
      </c>
      <c r="E63" s="11">
        <f>A63-VLOOKUP(D63,Categorie!A$2:D$50,4,FALSE)</f>
        <v>4.7511574077361729E-2</v>
      </c>
      <c r="F63" s="29" t="str">
        <f>VLOOKUP(B63,Atleti!A$2:F$999,6,FALSE)</f>
        <v>A.S.D. CICLISSIMO BIKE TEAM (FCI</v>
      </c>
      <c r="G63" s="8" t="str">
        <f>VLOOKUP(B63,Atleti!A$2:G$999,7,FALSE)</f>
        <v>FCI</v>
      </c>
      <c r="H63" s="24" t="str">
        <f>T(VLOOKUP(B63,Atleti!A$2:H$999,8,FALSE))</f>
        <v/>
      </c>
    </row>
    <row r="64" spans="1:8" x14ac:dyDescent="0.2">
      <c r="A64" s="65">
        <v>0.48502314814686542</v>
      </c>
      <c r="B64" s="38">
        <v>92</v>
      </c>
      <c r="C64" t="str">
        <f>VLOOKUP(B64,Atleti!A$2:B$999,2,FALSE)</f>
        <v>MARI LEONARDO</v>
      </c>
      <c r="D64" s="23" t="str">
        <f>VLOOKUP(B64,Atleti!A$2:D$999,4,FALSE)</f>
        <v>M7</v>
      </c>
      <c r="E64" s="11">
        <f>A64-VLOOKUP(D64,Categorie!A$2:D$50,4,FALSE)</f>
        <v>4.7523148146865424E-2</v>
      </c>
      <c r="F64" s="29" t="str">
        <f>VLOOKUP(B64,Atleti!A$2:F$999,6,FALSE)</f>
        <v>ASSOCIAZIONE FERRI TAGLIENTI</v>
      </c>
      <c r="G64" s="8" t="str">
        <f>VLOOKUP(B64,Atleti!A$2:G$999,7,FALSE)</f>
        <v>UISP</v>
      </c>
      <c r="H64" s="24" t="str">
        <f>T(VLOOKUP(B64,Atleti!A$2:H$999,8,FALSE))</f>
        <v>UISP FIRENZE</v>
      </c>
    </row>
    <row r="65" spans="1:8" x14ac:dyDescent="0.2">
      <c r="A65" s="65">
        <v>0.48504629629314877</v>
      </c>
      <c r="B65" s="38">
        <v>94</v>
      </c>
      <c r="C65" t="str">
        <f>VLOOKUP(B65,Atleti!A$2:B$999,2,FALSE)</f>
        <v>BENEVENTO MARILENA</v>
      </c>
      <c r="D65" s="23" t="str">
        <f>VLOOKUP(B65,Atleti!A$2:D$999,4,FALSE)</f>
        <v>W1-W2</v>
      </c>
      <c r="E65" s="11">
        <f>A65-VLOOKUP(D65,Categorie!A$2:D$50,4,FALSE)</f>
        <v>4.7546296293148771E-2</v>
      </c>
      <c r="F65" s="29" t="str">
        <f>VLOOKUP(B65,Atleti!A$2:F$999,6,FALSE)</f>
        <v>ASD ZEROZERO TEAM</v>
      </c>
      <c r="G65" s="8" t="str">
        <f>VLOOKUP(B65,Atleti!A$2:G$999,7,FALSE)</f>
        <v>UISP</v>
      </c>
      <c r="H65" s="24" t="str">
        <f>T(VLOOKUP(B65,Atleti!A$2:H$999,8,FALSE))</f>
        <v>UISP COMITATO TERR.LE EMPOLI VALDELSA</v>
      </c>
    </row>
    <row r="66" spans="1:8" x14ac:dyDescent="0.2">
      <c r="A66" s="65">
        <v>0.48506944444670808</v>
      </c>
      <c r="B66" s="38">
        <v>21</v>
      </c>
      <c r="C66" t="str">
        <f>VLOOKUP(B66,Atleti!A$2:B$999,2,FALSE)</f>
        <v>GORI PAOLO</v>
      </c>
      <c r="D66" s="23" t="str">
        <f>VLOOKUP(B66,Atleti!A$2:D$999,4,FALSE)</f>
        <v>M8</v>
      </c>
      <c r="E66" s="11">
        <f>A66-VLOOKUP(D66,Categorie!A$2:D$50,4,FALSE)</f>
        <v>4.7569444446708076E-2</v>
      </c>
      <c r="F66" s="29" t="str">
        <f>VLOOKUP(B66,Atleti!A$2:F$999,6,FALSE)</f>
        <v>TUTTINBICI ASD</v>
      </c>
      <c r="G66" s="8" t="str">
        <f>VLOOKUP(B66,Atleti!A$2:G$999,7,FALSE)</f>
        <v>UISP</v>
      </c>
      <c r="H66" s="24" t="str">
        <f>T(VLOOKUP(B66,Atleti!A$2:H$999,8,FALSE))</f>
        <v>UISP FIRENZE</v>
      </c>
    </row>
    <row r="67" spans="1:8" x14ac:dyDescent="0.2">
      <c r="A67" s="65">
        <v>0.48509259259299142</v>
      </c>
      <c r="B67" s="38">
        <v>108</v>
      </c>
      <c r="C67" t="str">
        <f>VLOOKUP(B67,Atleti!A$2:B$999,2,FALSE)</f>
        <v>COZZARI GIULIA</v>
      </c>
      <c r="D67" s="23" t="str">
        <f>VLOOKUP(B67,Atleti!A$2:D$999,4,FALSE)</f>
        <v>Es-Al</v>
      </c>
      <c r="E67" s="11">
        <f>A67-VLOOKUP(D67,Categorie!A$2:D$50,4,FALSE)</f>
        <v>4.7592592592991423E-2</v>
      </c>
      <c r="F67" s="29" t="str">
        <f>VLOOKUP(B67,Atleti!A$2:F$999,6,FALSE)</f>
        <v>U.C. PETRIGNANO A.S.D.</v>
      </c>
      <c r="G67" s="8" t="str">
        <f>VLOOKUP(B67,Atleti!A$2:G$999,7,FALSE)</f>
        <v>FCI</v>
      </c>
      <c r="H67" s="24" t="str">
        <f>T(VLOOKUP(B67,Atleti!A$2:H$999,8,FALSE))</f>
        <v/>
      </c>
    </row>
  </sheetData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I68"/>
  <sheetViews>
    <sheetView workbookViewId="0">
      <pane ySplit="2" topLeftCell="A3" activePane="bottomLeft" state="frozen"/>
      <selection pane="bottomLeft" activeCell="O18" sqref="O18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7.85546875" style="16" bestFit="1" customWidth="1"/>
    <col min="6" max="6" width="7.42578125" style="8" bestFit="1" customWidth="1"/>
    <col min="7" max="7" width="42.5703125" style="16" bestFit="1" customWidth="1"/>
    <col min="8" max="8" width="5.42578125" style="11" bestFit="1" customWidth="1"/>
    <col min="9" max="9" width="9.140625" style="34"/>
  </cols>
  <sheetData>
    <row r="1" spans="1:9" x14ac:dyDescent="0.2">
      <c r="A1" s="66" t="s">
        <v>11</v>
      </c>
      <c r="B1" s="66"/>
      <c r="C1" s="64"/>
      <c r="D1" s="64"/>
      <c r="E1" s="15"/>
      <c r="F1" s="64"/>
      <c r="G1" s="15"/>
      <c r="H1" s="9"/>
      <c r="I1" s="32"/>
    </row>
    <row r="2" spans="1:9" x14ac:dyDescent="0.2">
      <c r="A2" s="7" t="s">
        <v>3</v>
      </c>
      <c r="B2" s="7" t="s">
        <v>30</v>
      </c>
      <c r="C2" s="7" t="s">
        <v>16</v>
      </c>
      <c r="D2" s="7" t="s">
        <v>24</v>
      </c>
      <c r="E2" s="10" t="s">
        <v>7</v>
      </c>
      <c r="F2" s="7" t="s">
        <v>8</v>
      </c>
      <c r="G2" s="10" t="s">
        <v>2</v>
      </c>
      <c r="H2" s="7" t="s">
        <v>25</v>
      </c>
      <c r="I2" s="33" t="s">
        <v>37</v>
      </c>
    </row>
    <row r="3" spans="1:9" x14ac:dyDescent="0.2">
      <c r="A3" s="8">
        <v>1</v>
      </c>
      <c r="B3" s="8">
        <v>1</v>
      </c>
      <c r="C3" s="8">
        <v>5</v>
      </c>
      <c r="D3" s="8">
        <v>78</v>
      </c>
      <c r="E3" s="16" t="s">
        <v>2041</v>
      </c>
      <c r="F3" s="8" t="s">
        <v>1937</v>
      </c>
      <c r="G3" s="62" t="s">
        <v>717</v>
      </c>
      <c r="H3" s="63" t="s">
        <v>1959</v>
      </c>
      <c r="I3" s="34" t="s">
        <v>2043</v>
      </c>
    </row>
    <row r="4" spans="1:9" x14ac:dyDescent="0.2">
      <c r="A4" s="8">
        <v>16</v>
      </c>
      <c r="B4" s="8">
        <v>2</v>
      </c>
      <c r="C4" s="8">
        <v>4</v>
      </c>
      <c r="D4" s="8">
        <v>69</v>
      </c>
      <c r="E4" s="16" t="s">
        <v>2079</v>
      </c>
      <c r="F4" s="8" t="s">
        <v>1937</v>
      </c>
      <c r="G4" s="62" t="s">
        <v>806</v>
      </c>
      <c r="H4" s="63" t="s">
        <v>1959</v>
      </c>
      <c r="I4" s="34" t="s">
        <v>1961</v>
      </c>
    </row>
    <row r="5" spans="1:9" x14ac:dyDescent="0.2">
      <c r="A5" s="8">
        <v>17</v>
      </c>
      <c r="B5" s="8">
        <v>3</v>
      </c>
      <c r="C5" s="8">
        <v>3</v>
      </c>
      <c r="D5" s="8">
        <v>91</v>
      </c>
      <c r="E5" s="16" t="s">
        <v>2095</v>
      </c>
      <c r="F5" s="8" t="s">
        <v>1937</v>
      </c>
      <c r="G5" s="62" t="s">
        <v>175</v>
      </c>
      <c r="H5" s="63" t="s">
        <v>2053</v>
      </c>
    </row>
    <row r="6" spans="1:9" x14ac:dyDescent="0.2">
      <c r="A6" s="8">
        <v>5</v>
      </c>
      <c r="B6" s="8">
        <v>1</v>
      </c>
      <c r="C6" s="8">
        <v>5</v>
      </c>
      <c r="D6" s="8">
        <v>71</v>
      </c>
      <c r="E6" s="16" t="s">
        <v>2078</v>
      </c>
      <c r="F6" s="8" t="s">
        <v>1939</v>
      </c>
      <c r="G6" s="62" t="s">
        <v>137</v>
      </c>
      <c r="H6" s="63" t="s">
        <v>1959</v>
      </c>
      <c r="I6" s="34" t="s">
        <v>1961</v>
      </c>
    </row>
    <row r="7" spans="1:9" x14ac:dyDescent="0.2">
      <c r="A7" s="8">
        <v>19</v>
      </c>
      <c r="B7" s="8">
        <v>2</v>
      </c>
      <c r="C7" s="8">
        <v>4</v>
      </c>
      <c r="D7" s="8">
        <v>53</v>
      </c>
      <c r="E7" s="16" t="s">
        <v>2125</v>
      </c>
      <c r="F7" s="8" t="s">
        <v>1939</v>
      </c>
      <c r="G7" s="62" t="s">
        <v>1149</v>
      </c>
      <c r="H7" s="63" t="s">
        <v>1959</v>
      </c>
      <c r="I7" s="34" t="s">
        <v>1961</v>
      </c>
    </row>
    <row r="8" spans="1:9" x14ac:dyDescent="0.2">
      <c r="A8" s="8">
        <v>9</v>
      </c>
      <c r="B8" s="8">
        <v>1</v>
      </c>
      <c r="C8" s="8">
        <v>5</v>
      </c>
      <c r="D8" s="8">
        <v>65</v>
      </c>
      <c r="E8" s="16" t="s">
        <v>2086</v>
      </c>
      <c r="F8" s="8" t="s">
        <v>1941</v>
      </c>
      <c r="G8" s="62" t="s">
        <v>736</v>
      </c>
      <c r="H8" s="63" t="s">
        <v>1959</v>
      </c>
      <c r="I8" s="34" t="s">
        <v>1846</v>
      </c>
    </row>
    <row r="9" spans="1:9" x14ac:dyDescent="0.2">
      <c r="A9" s="8">
        <v>11</v>
      </c>
      <c r="B9" s="8">
        <v>2</v>
      </c>
      <c r="C9" s="8">
        <v>4</v>
      </c>
      <c r="D9" s="8">
        <v>52</v>
      </c>
      <c r="E9" s="16" t="s">
        <v>2129</v>
      </c>
      <c r="F9" s="8" t="s">
        <v>1941</v>
      </c>
      <c r="G9" s="62" t="s">
        <v>579</v>
      </c>
      <c r="H9" s="63" t="s">
        <v>1959</v>
      </c>
      <c r="I9" s="34" t="s">
        <v>2114</v>
      </c>
    </row>
    <row r="10" spans="1:9" x14ac:dyDescent="0.2">
      <c r="A10" s="8">
        <v>13</v>
      </c>
      <c r="B10" s="8">
        <v>3</v>
      </c>
      <c r="C10" s="8">
        <v>3</v>
      </c>
      <c r="D10" s="8">
        <v>75</v>
      </c>
      <c r="E10" s="16" t="s">
        <v>2062</v>
      </c>
      <c r="F10" s="8" t="s">
        <v>1941</v>
      </c>
      <c r="G10" s="62" t="s">
        <v>137</v>
      </c>
      <c r="H10" s="63" t="s">
        <v>1959</v>
      </c>
      <c r="I10" s="34" t="s">
        <v>1961</v>
      </c>
    </row>
    <row r="11" spans="1:9" x14ac:dyDescent="0.2">
      <c r="A11" s="8">
        <v>18</v>
      </c>
      <c r="B11" s="8">
        <v>4</v>
      </c>
      <c r="C11" s="8">
        <v>2</v>
      </c>
      <c r="D11" s="8">
        <v>68</v>
      </c>
      <c r="E11" s="16" t="s">
        <v>2081</v>
      </c>
      <c r="F11" s="8" t="s">
        <v>1941</v>
      </c>
      <c r="G11" s="62" t="s">
        <v>622</v>
      </c>
      <c r="H11" s="63" t="s">
        <v>1959</v>
      </c>
      <c r="I11" s="34" t="s">
        <v>1871</v>
      </c>
    </row>
    <row r="12" spans="1:9" x14ac:dyDescent="0.2">
      <c r="A12" s="8">
        <v>22</v>
      </c>
      <c r="B12" s="8">
        <v>5</v>
      </c>
      <c r="C12" s="8">
        <v>1</v>
      </c>
      <c r="D12" s="8">
        <v>72</v>
      </c>
      <c r="E12" s="16" t="s">
        <v>2069</v>
      </c>
      <c r="F12" s="8" t="s">
        <v>1941</v>
      </c>
      <c r="G12" s="62" t="s">
        <v>202</v>
      </c>
      <c r="H12" s="63" t="s">
        <v>2053</v>
      </c>
    </row>
    <row r="13" spans="1:9" x14ac:dyDescent="0.2">
      <c r="A13" s="8">
        <v>28</v>
      </c>
      <c r="B13" s="8">
        <v>6</v>
      </c>
      <c r="D13" s="8">
        <v>59</v>
      </c>
      <c r="E13" s="16" t="s">
        <v>2110</v>
      </c>
      <c r="F13" s="8" t="s">
        <v>1941</v>
      </c>
      <c r="G13" s="62" t="s">
        <v>1396</v>
      </c>
      <c r="H13" s="63" t="s">
        <v>1959</v>
      </c>
      <c r="I13" s="34" t="s">
        <v>1961</v>
      </c>
    </row>
    <row r="14" spans="1:9" x14ac:dyDescent="0.2">
      <c r="A14" s="8">
        <v>29</v>
      </c>
      <c r="B14" s="8">
        <v>7</v>
      </c>
      <c r="D14" s="8">
        <v>73</v>
      </c>
      <c r="E14" s="16" t="s">
        <v>2071</v>
      </c>
      <c r="F14" s="8" t="s">
        <v>1941</v>
      </c>
      <c r="G14" s="62" t="s">
        <v>813</v>
      </c>
      <c r="H14" s="63" t="s">
        <v>1959</v>
      </c>
      <c r="I14" s="34" t="s">
        <v>2072</v>
      </c>
    </row>
    <row r="15" spans="1:9" x14ac:dyDescent="0.2">
      <c r="A15" s="8">
        <v>4</v>
      </c>
      <c r="B15" s="8">
        <v>1</v>
      </c>
      <c r="C15" s="8">
        <v>5</v>
      </c>
      <c r="D15" s="8">
        <v>51</v>
      </c>
      <c r="E15" s="16" t="s">
        <v>2132</v>
      </c>
      <c r="F15" s="8" t="s">
        <v>1943</v>
      </c>
      <c r="G15" s="62" t="s">
        <v>1698</v>
      </c>
      <c r="H15" s="63" t="s">
        <v>1959</v>
      </c>
      <c r="I15" s="34" t="s">
        <v>2118</v>
      </c>
    </row>
    <row r="16" spans="1:9" x14ac:dyDescent="0.2">
      <c r="A16" s="8">
        <v>6</v>
      </c>
      <c r="B16" s="8">
        <v>2</v>
      </c>
      <c r="C16" s="8">
        <v>4</v>
      </c>
      <c r="D16" s="8">
        <v>58</v>
      </c>
      <c r="E16" s="16" t="s">
        <v>2111</v>
      </c>
      <c r="F16" s="8" t="s">
        <v>1943</v>
      </c>
      <c r="G16" s="62" t="s">
        <v>736</v>
      </c>
      <c r="H16" s="63" t="s">
        <v>1959</v>
      </c>
      <c r="I16" s="34" t="s">
        <v>1846</v>
      </c>
    </row>
    <row r="17" spans="1:9" x14ac:dyDescent="0.2">
      <c r="A17" s="8">
        <v>14</v>
      </c>
      <c r="B17" s="8">
        <v>3</v>
      </c>
      <c r="C17" s="8">
        <v>3</v>
      </c>
      <c r="D17" s="8">
        <v>62</v>
      </c>
      <c r="E17" s="16" t="s">
        <v>2105</v>
      </c>
      <c r="F17" s="8" t="s">
        <v>1943</v>
      </c>
      <c r="G17" s="62" t="s">
        <v>614</v>
      </c>
      <c r="H17" s="63" t="s">
        <v>1959</v>
      </c>
      <c r="I17" s="34" t="s">
        <v>2072</v>
      </c>
    </row>
    <row r="18" spans="1:9" x14ac:dyDescent="0.2">
      <c r="A18" s="8">
        <v>23</v>
      </c>
      <c r="B18" s="8">
        <v>4</v>
      </c>
      <c r="C18" s="8">
        <v>2</v>
      </c>
      <c r="D18" s="8">
        <v>56</v>
      </c>
      <c r="E18" s="16" t="s">
        <v>2113</v>
      </c>
      <c r="F18" s="8" t="s">
        <v>1943</v>
      </c>
      <c r="G18" s="62" t="s">
        <v>1011</v>
      </c>
      <c r="H18" s="63" t="s">
        <v>1959</v>
      </c>
      <c r="I18" s="34" t="s">
        <v>2114</v>
      </c>
    </row>
    <row r="19" spans="1:9" x14ac:dyDescent="0.2">
      <c r="A19" s="8">
        <v>24</v>
      </c>
      <c r="B19" s="8">
        <v>5</v>
      </c>
      <c r="C19" s="8">
        <v>1</v>
      </c>
      <c r="D19" s="8">
        <v>55</v>
      </c>
      <c r="E19" s="16" t="s">
        <v>2115</v>
      </c>
      <c r="F19" s="8" t="s">
        <v>1943</v>
      </c>
      <c r="G19" s="62" t="s">
        <v>1011</v>
      </c>
      <c r="H19" s="63" t="s">
        <v>1959</v>
      </c>
      <c r="I19" s="34" t="s">
        <v>2114</v>
      </c>
    </row>
    <row r="20" spans="1:9" x14ac:dyDescent="0.2">
      <c r="A20" s="8">
        <v>26</v>
      </c>
      <c r="B20" s="8">
        <v>6</v>
      </c>
      <c r="D20" s="8">
        <v>76</v>
      </c>
      <c r="E20" s="16" t="s">
        <v>2061</v>
      </c>
      <c r="F20" s="8" t="s">
        <v>1943</v>
      </c>
      <c r="G20" s="62" t="s">
        <v>494</v>
      </c>
      <c r="H20" s="63" t="s">
        <v>2053</v>
      </c>
    </row>
    <row r="21" spans="1:9" x14ac:dyDescent="0.2">
      <c r="A21" s="8">
        <v>27</v>
      </c>
      <c r="B21" s="8">
        <v>7</v>
      </c>
      <c r="D21" s="8">
        <v>50</v>
      </c>
      <c r="E21" s="16" t="s">
        <v>2131</v>
      </c>
      <c r="F21" s="8" t="s">
        <v>1943</v>
      </c>
      <c r="G21" s="62" t="s">
        <v>347</v>
      </c>
      <c r="H21" s="63" t="s">
        <v>2053</v>
      </c>
    </row>
    <row r="22" spans="1:9" x14ac:dyDescent="0.2">
      <c r="A22" s="8">
        <v>2</v>
      </c>
      <c r="B22" s="8">
        <v>1</v>
      </c>
      <c r="C22" s="8">
        <v>5</v>
      </c>
      <c r="D22" s="8">
        <v>60</v>
      </c>
      <c r="E22" s="16" t="s">
        <v>2109</v>
      </c>
      <c r="F22" s="8" t="s">
        <v>1945</v>
      </c>
      <c r="G22" s="62" t="s">
        <v>805</v>
      </c>
      <c r="H22" s="63" t="s">
        <v>1959</v>
      </c>
      <c r="I22" s="34" t="s">
        <v>1829</v>
      </c>
    </row>
    <row r="23" spans="1:9" x14ac:dyDescent="0.2">
      <c r="A23" s="8">
        <v>3</v>
      </c>
      <c r="B23" s="8">
        <v>2</v>
      </c>
      <c r="C23" s="8">
        <v>4</v>
      </c>
      <c r="D23" s="8">
        <v>57</v>
      </c>
      <c r="E23" s="16" t="s">
        <v>2112</v>
      </c>
      <c r="F23" s="8" t="s">
        <v>1945</v>
      </c>
      <c r="G23" s="62" t="s">
        <v>736</v>
      </c>
      <c r="H23" s="63" t="s">
        <v>1959</v>
      </c>
      <c r="I23" s="34" t="s">
        <v>1846</v>
      </c>
    </row>
    <row r="24" spans="1:9" x14ac:dyDescent="0.2">
      <c r="A24" s="8">
        <v>7</v>
      </c>
      <c r="B24" s="8">
        <v>3</v>
      </c>
      <c r="C24" s="8">
        <v>3</v>
      </c>
      <c r="D24" s="8">
        <v>61</v>
      </c>
      <c r="E24" s="16" t="s">
        <v>2107</v>
      </c>
      <c r="F24" s="8" t="s">
        <v>1945</v>
      </c>
      <c r="G24" s="62" t="s">
        <v>513</v>
      </c>
      <c r="H24" s="63" t="s">
        <v>2053</v>
      </c>
    </row>
    <row r="25" spans="1:9" x14ac:dyDescent="0.2">
      <c r="A25" s="8">
        <v>8</v>
      </c>
      <c r="B25" s="8">
        <v>4</v>
      </c>
      <c r="C25" s="8">
        <v>2</v>
      </c>
      <c r="D25" s="8">
        <v>66</v>
      </c>
      <c r="E25" s="16" t="s">
        <v>2089</v>
      </c>
      <c r="F25" s="8" t="s">
        <v>1945</v>
      </c>
      <c r="G25" s="62" t="s">
        <v>813</v>
      </c>
      <c r="H25" s="63" t="s">
        <v>1959</v>
      </c>
      <c r="I25" s="34" t="s">
        <v>2072</v>
      </c>
    </row>
    <row r="26" spans="1:9" x14ac:dyDescent="0.2">
      <c r="A26" s="8">
        <v>10</v>
      </c>
      <c r="B26" s="8">
        <v>5</v>
      </c>
      <c r="C26" s="8">
        <v>1</v>
      </c>
      <c r="D26" s="8">
        <v>77</v>
      </c>
      <c r="E26" s="16" t="s">
        <v>2074</v>
      </c>
      <c r="F26" s="8" t="s">
        <v>1945</v>
      </c>
      <c r="G26" s="62" t="s">
        <v>2055</v>
      </c>
      <c r="H26" s="63" t="s">
        <v>2053</v>
      </c>
    </row>
    <row r="27" spans="1:9" x14ac:dyDescent="0.2">
      <c r="A27" s="8">
        <v>12</v>
      </c>
      <c r="B27" s="8">
        <v>6</v>
      </c>
      <c r="D27" s="8">
        <v>79</v>
      </c>
      <c r="E27" s="16" t="s">
        <v>2039</v>
      </c>
      <c r="F27" s="8" t="s">
        <v>1945</v>
      </c>
      <c r="G27" s="62" t="s">
        <v>2040</v>
      </c>
      <c r="H27" s="63" t="s">
        <v>1959</v>
      </c>
      <c r="I27" s="34" t="s">
        <v>1833</v>
      </c>
    </row>
    <row r="28" spans="1:9" x14ac:dyDescent="0.2">
      <c r="A28" s="8">
        <v>15</v>
      </c>
      <c r="B28" s="8">
        <v>7</v>
      </c>
      <c r="D28" s="8">
        <v>54</v>
      </c>
      <c r="E28" s="16" t="s">
        <v>2116</v>
      </c>
      <c r="F28" s="8" t="s">
        <v>1945</v>
      </c>
      <c r="G28" s="62" t="s">
        <v>1527</v>
      </c>
      <c r="H28" s="63" t="s">
        <v>1959</v>
      </c>
      <c r="I28" s="34" t="s">
        <v>1961</v>
      </c>
    </row>
    <row r="29" spans="1:9" x14ac:dyDescent="0.2">
      <c r="A29" s="8">
        <v>20</v>
      </c>
      <c r="B29" s="8">
        <v>8</v>
      </c>
      <c r="D29" s="8">
        <v>70</v>
      </c>
      <c r="E29" s="16" t="s">
        <v>2077</v>
      </c>
      <c r="F29" s="8" t="s">
        <v>1945</v>
      </c>
      <c r="G29" s="62" t="s">
        <v>1903</v>
      </c>
      <c r="H29" s="63" t="s">
        <v>1959</v>
      </c>
      <c r="I29" s="34" t="s">
        <v>1847</v>
      </c>
    </row>
    <row r="30" spans="1:9" x14ac:dyDescent="0.2">
      <c r="A30" s="8">
        <v>21</v>
      </c>
      <c r="B30" s="8">
        <v>9</v>
      </c>
      <c r="D30" s="8">
        <v>63</v>
      </c>
      <c r="E30" s="16" t="s">
        <v>2104</v>
      </c>
      <c r="F30" s="8" t="s">
        <v>1945</v>
      </c>
      <c r="G30" s="62" t="s">
        <v>614</v>
      </c>
      <c r="H30" s="63" t="s">
        <v>1959</v>
      </c>
      <c r="I30" s="34" t="s">
        <v>2072</v>
      </c>
    </row>
    <row r="31" spans="1:9" x14ac:dyDescent="0.2">
      <c r="A31" s="8">
        <v>25</v>
      </c>
      <c r="B31" s="8">
        <v>10</v>
      </c>
      <c r="D31" s="8">
        <v>64</v>
      </c>
      <c r="E31" s="16" t="s">
        <v>2091</v>
      </c>
      <c r="F31" s="8" t="s">
        <v>1945</v>
      </c>
      <c r="G31" s="62" t="s">
        <v>2092</v>
      </c>
      <c r="H31" s="63" t="s">
        <v>2093</v>
      </c>
    </row>
    <row r="32" spans="1:9" x14ac:dyDescent="0.2">
      <c r="A32" s="8">
        <v>30</v>
      </c>
      <c r="B32" s="8">
        <v>11</v>
      </c>
      <c r="D32" s="8">
        <v>74</v>
      </c>
      <c r="E32" s="16" t="s">
        <v>2065</v>
      </c>
      <c r="F32" s="8" t="s">
        <v>1945</v>
      </c>
      <c r="G32" s="62" t="s">
        <v>137</v>
      </c>
      <c r="H32" s="63" t="s">
        <v>1959</v>
      </c>
      <c r="I32" s="34" t="s">
        <v>1961</v>
      </c>
    </row>
    <row r="33" spans="1:9" x14ac:dyDescent="0.2">
      <c r="A33" s="8">
        <v>31</v>
      </c>
      <c r="B33" s="8">
        <v>1</v>
      </c>
      <c r="C33" s="8">
        <v>5</v>
      </c>
      <c r="D33" s="8">
        <v>93</v>
      </c>
      <c r="E33" s="16" t="s">
        <v>2087</v>
      </c>
      <c r="F33" s="8" t="s">
        <v>1947</v>
      </c>
      <c r="G33" s="62" t="s">
        <v>736</v>
      </c>
      <c r="H33" s="63" t="s">
        <v>1959</v>
      </c>
      <c r="I33" s="34" t="s">
        <v>1846</v>
      </c>
    </row>
    <row r="34" spans="1:9" x14ac:dyDescent="0.2">
      <c r="A34" s="8">
        <v>32</v>
      </c>
      <c r="B34" s="8">
        <v>2</v>
      </c>
      <c r="C34" s="8">
        <v>4</v>
      </c>
      <c r="D34" s="8">
        <v>90</v>
      </c>
      <c r="E34" s="16" t="s">
        <v>2096</v>
      </c>
      <c r="F34" s="8" t="s">
        <v>1947</v>
      </c>
      <c r="G34" s="62" t="s">
        <v>813</v>
      </c>
      <c r="H34" s="63" t="s">
        <v>1959</v>
      </c>
      <c r="I34" s="34" t="s">
        <v>2072</v>
      </c>
    </row>
    <row r="35" spans="1:9" x14ac:dyDescent="0.2">
      <c r="A35" s="8">
        <v>34</v>
      </c>
      <c r="B35" s="8">
        <v>3</v>
      </c>
      <c r="C35" s="8">
        <v>3</v>
      </c>
      <c r="D35" s="8">
        <v>88</v>
      </c>
      <c r="E35" s="16" t="s">
        <v>2099</v>
      </c>
      <c r="F35" s="8" t="s">
        <v>1947</v>
      </c>
      <c r="G35" s="62" t="s">
        <v>175</v>
      </c>
      <c r="H35" s="63" t="s">
        <v>2053</v>
      </c>
    </row>
    <row r="36" spans="1:9" x14ac:dyDescent="0.2">
      <c r="A36" s="8">
        <v>35</v>
      </c>
      <c r="B36" s="8">
        <v>4</v>
      </c>
      <c r="C36" s="8">
        <v>2</v>
      </c>
      <c r="D36" s="8">
        <v>67</v>
      </c>
      <c r="E36" s="16" t="s">
        <v>2082</v>
      </c>
      <c r="F36" s="8" t="s">
        <v>1947</v>
      </c>
      <c r="G36" s="62" t="s">
        <v>944</v>
      </c>
      <c r="H36" s="63" t="s">
        <v>1959</v>
      </c>
      <c r="I36" s="34" t="s">
        <v>1961</v>
      </c>
    </row>
    <row r="37" spans="1:9" x14ac:dyDescent="0.2">
      <c r="A37" s="8">
        <v>36</v>
      </c>
      <c r="B37" s="8">
        <v>5</v>
      </c>
      <c r="C37" s="8">
        <v>1</v>
      </c>
      <c r="D37" s="8">
        <v>96</v>
      </c>
      <c r="E37" s="16" t="s">
        <v>2075</v>
      </c>
      <c r="F37" s="8" t="s">
        <v>1947</v>
      </c>
      <c r="G37" s="62" t="s">
        <v>1264</v>
      </c>
      <c r="H37" s="63" t="s">
        <v>1959</v>
      </c>
      <c r="I37" s="34" t="s">
        <v>2076</v>
      </c>
    </row>
    <row r="38" spans="1:9" x14ac:dyDescent="0.2">
      <c r="A38" s="8">
        <v>37</v>
      </c>
      <c r="B38" s="8">
        <v>6</v>
      </c>
      <c r="D38" s="8">
        <v>84</v>
      </c>
      <c r="E38" s="16" t="s">
        <v>2103</v>
      </c>
      <c r="F38" s="8" t="s">
        <v>1947</v>
      </c>
      <c r="G38" s="62" t="s">
        <v>614</v>
      </c>
      <c r="H38" s="63" t="s">
        <v>1959</v>
      </c>
      <c r="I38" s="34" t="s">
        <v>2072</v>
      </c>
    </row>
    <row r="39" spans="1:9" x14ac:dyDescent="0.2">
      <c r="A39" s="8">
        <v>39</v>
      </c>
      <c r="B39" s="8">
        <v>7</v>
      </c>
      <c r="D39" s="8">
        <v>97</v>
      </c>
      <c r="E39" s="16" t="s">
        <v>2063</v>
      </c>
      <c r="F39" s="8" t="s">
        <v>1947</v>
      </c>
      <c r="G39" s="62" t="s">
        <v>137</v>
      </c>
      <c r="H39" s="63" t="s">
        <v>1959</v>
      </c>
      <c r="I39" s="34" t="s">
        <v>1961</v>
      </c>
    </row>
    <row r="40" spans="1:9" x14ac:dyDescent="0.2">
      <c r="A40" s="8">
        <v>40</v>
      </c>
      <c r="B40" s="8">
        <v>8</v>
      </c>
      <c r="D40" s="8">
        <v>80</v>
      </c>
      <c r="E40" s="16" t="s">
        <v>2120</v>
      </c>
      <c r="F40" s="8" t="s">
        <v>1947</v>
      </c>
      <c r="G40" s="62" t="s">
        <v>1527</v>
      </c>
      <c r="H40" s="63" t="s">
        <v>1959</v>
      </c>
      <c r="I40" s="34" t="s">
        <v>1961</v>
      </c>
    </row>
    <row r="41" spans="1:9" x14ac:dyDescent="0.2">
      <c r="A41" s="8">
        <v>41</v>
      </c>
      <c r="B41" s="8">
        <v>9</v>
      </c>
      <c r="D41" s="8">
        <v>17</v>
      </c>
      <c r="E41" s="16" t="s">
        <v>2124</v>
      </c>
      <c r="F41" s="8" t="s">
        <v>1947</v>
      </c>
      <c r="G41" s="62" t="s">
        <v>679</v>
      </c>
      <c r="H41" s="63" t="s">
        <v>1959</v>
      </c>
      <c r="I41" s="34" t="s">
        <v>2072</v>
      </c>
    </row>
    <row r="42" spans="1:9" x14ac:dyDescent="0.2">
      <c r="A42" s="8">
        <v>44</v>
      </c>
      <c r="B42" s="8">
        <v>10</v>
      </c>
      <c r="D42" s="8">
        <v>99</v>
      </c>
      <c r="E42" s="16" t="s">
        <v>2044</v>
      </c>
      <c r="F42" s="8" t="s">
        <v>1947</v>
      </c>
      <c r="G42" s="62" t="s">
        <v>1343</v>
      </c>
      <c r="H42" s="63" t="s">
        <v>1959</v>
      </c>
      <c r="I42" s="34" t="s">
        <v>2045</v>
      </c>
    </row>
    <row r="43" spans="1:9" x14ac:dyDescent="0.2">
      <c r="A43" s="8">
        <v>49</v>
      </c>
      <c r="B43" s="8">
        <v>11</v>
      </c>
      <c r="D43" s="8">
        <v>22</v>
      </c>
      <c r="E43" s="16" t="s">
        <v>2133</v>
      </c>
      <c r="F43" s="8" t="s">
        <v>1947</v>
      </c>
      <c r="G43" s="62" t="s">
        <v>977</v>
      </c>
      <c r="H43" s="63" t="s">
        <v>1959</v>
      </c>
      <c r="I43" s="34" t="s">
        <v>1797</v>
      </c>
    </row>
    <row r="44" spans="1:9" x14ac:dyDescent="0.2">
      <c r="A44" s="8">
        <v>50</v>
      </c>
      <c r="B44" s="8">
        <v>12</v>
      </c>
      <c r="D44" s="8">
        <v>89</v>
      </c>
      <c r="E44" s="16" t="s">
        <v>2097</v>
      </c>
      <c r="F44" s="8" t="s">
        <v>1947</v>
      </c>
      <c r="G44" s="62" t="s">
        <v>233</v>
      </c>
      <c r="H44" s="63" t="s">
        <v>1959</v>
      </c>
      <c r="I44" s="34" t="s">
        <v>1961</v>
      </c>
    </row>
    <row r="45" spans="1:9" x14ac:dyDescent="0.2">
      <c r="A45" s="8">
        <v>51</v>
      </c>
      <c r="B45" s="8">
        <v>13</v>
      </c>
      <c r="D45" s="8">
        <v>98</v>
      </c>
      <c r="E45" s="16" t="s">
        <v>2046</v>
      </c>
      <c r="F45" s="8" t="s">
        <v>1947</v>
      </c>
      <c r="G45" s="62" t="s">
        <v>858</v>
      </c>
      <c r="H45" s="63" t="s">
        <v>1959</v>
      </c>
      <c r="I45" s="34" t="s">
        <v>1961</v>
      </c>
    </row>
    <row r="46" spans="1:9" x14ac:dyDescent="0.2">
      <c r="A46" s="8">
        <v>58</v>
      </c>
      <c r="B46" s="8">
        <v>14</v>
      </c>
      <c r="D46" s="8">
        <v>11</v>
      </c>
      <c r="E46" s="16" t="s">
        <v>2122</v>
      </c>
      <c r="F46" s="8" t="s">
        <v>1947</v>
      </c>
      <c r="G46" s="62" t="s">
        <v>1343</v>
      </c>
      <c r="H46" s="63" t="s">
        <v>1959</v>
      </c>
      <c r="I46" s="34" t="s">
        <v>2045</v>
      </c>
    </row>
    <row r="47" spans="1:9" x14ac:dyDescent="0.2">
      <c r="A47" s="8">
        <v>38</v>
      </c>
      <c r="B47" s="8">
        <v>1</v>
      </c>
      <c r="C47" s="8">
        <v>5</v>
      </c>
      <c r="D47" s="8">
        <v>13</v>
      </c>
      <c r="E47" s="16" t="s">
        <v>2123</v>
      </c>
      <c r="F47" s="8" t="s">
        <v>1948</v>
      </c>
      <c r="G47" s="62" t="s">
        <v>813</v>
      </c>
      <c r="H47" s="63" t="s">
        <v>1959</v>
      </c>
      <c r="I47" s="34" t="s">
        <v>2072</v>
      </c>
    </row>
    <row r="48" spans="1:9" x14ac:dyDescent="0.2">
      <c r="A48" s="8">
        <v>43</v>
      </c>
      <c r="B48" s="8">
        <v>2</v>
      </c>
      <c r="C48" s="8">
        <v>4</v>
      </c>
      <c r="D48" s="8">
        <v>85</v>
      </c>
      <c r="E48" s="16" t="s">
        <v>2102</v>
      </c>
      <c r="F48" s="8" t="s">
        <v>1948</v>
      </c>
      <c r="G48" s="62" t="s">
        <v>614</v>
      </c>
      <c r="H48" s="63" t="s">
        <v>1959</v>
      </c>
      <c r="I48" s="34" t="s">
        <v>2072</v>
      </c>
    </row>
    <row r="49" spans="1:9" x14ac:dyDescent="0.2">
      <c r="A49" s="8">
        <v>45</v>
      </c>
      <c r="B49" s="8">
        <v>3</v>
      </c>
      <c r="C49" s="8">
        <v>3</v>
      </c>
      <c r="D49" s="8">
        <v>81</v>
      </c>
      <c r="E49" s="16" t="s">
        <v>2119</v>
      </c>
      <c r="F49" s="8" t="s">
        <v>1948</v>
      </c>
      <c r="G49" s="62" t="s">
        <v>1527</v>
      </c>
      <c r="H49" s="63" t="s">
        <v>1959</v>
      </c>
      <c r="I49" s="34" t="s">
        <v>1961</v>
      </c>
    </row>
    <row r="50" spans="1:9" x14ac:dyDescent="0.2">
      <c r="A50" s="8">
        <v>52</v>
      </c>
      <c r="B50" s="8">
        <v>4</v>
      </c>
      <c r="C50" s="8">
        <v>2</v>
      </c>
      <c r="D50" s="8">
        <v>83</v>
      </c>
      <c r="E50" s="16" t="s">
        <v>2108</v>
      </c>
      <c r="F50" s="8" t="s">
        <v>1948</v>
      </c>
      <c r="G50" s="62" t="s">
        <v>805</v>
      </c>
      <c r="H50" s="63" t="s">
        <v>1959</v>
      </c>
      <c r="I50" s="34" t="s">
        <v>1829</v>
      </c>
    </row>
    <row r="51" spans="1:9" x14ac:dyDescent="0.2">
      <c r="A51" s="8">
        <v>53</v>
      </c>
      <c r="B51" s="8">
        <v>5</v>
      </c>
      <c r="C51" s="8">
        <v>1</v>
      </c>
      <c r="D51" s="8">
        <v>82</v>
      </c>
      <c r="E51" s="16" t="s">
        <v>2117</v>
      </c>
      <c r="F51" s="8" t="s">
        <v>1948</v>
      </c>
      <c r="G51" s="62" t="s">
        <v>1736</v>
      </c>
      <c r="H51" s="63" t="s">
        <v>1959</v>
      </c>
      <c r="I51" s="34" t="s">
        <v>2118</v>
      </c>
    </row>
    <row r="52" spans="1:9" x14ac:dyDescent="0.2">
      <c r="A52" s="8">
        <v>48</v>
      </c>
      <c r="B52" s="8">
        <v>1</v>
      </c>
      <c r="C52" s="8">
        <v>5</v>
      </c>
      <c r="D52" s="8">
        <v>101</v>
      </c>
      <c r="E52" s="16" t="s">
        <v>2070</v>
      </c>
      <c r="F52" s="8" t="s">
        <v>1949</v>
      </c>
      <c r="G52" s="62" t="s">
        <v>170</v>
      </c>
      <c r="H52" s="63" t="s">
        <v>1959</v>
      </c>
      <c r="I52" s="34" t="s">
        <v>1871</v>
      </c>
    </row>
    <row r="53" spans="1:9" x14ac:dyDescent="0.2">
      <c r="A53" s="8">
        <v>54</v>
      </c>
      <c r="B53" s="8">
        <v>2</v>
      </c>
      <c r="C53" s="8">
        <v>4</v>
      </c>
      <c r="D53" s="8">
        <v>100</v>
      </c>
      <c r="E53" s="16" t="s">
        <v>2080</v>
      </c>
      <c r="F53" s="8" t="s">
        <v>1949</v>
      </c>
      <c r="G53" s="62" t="s">
        <v>679</v>
      </c>
      <c r="H53" s="63" t="s">
        <v>1959</v>
      </c>
      <c r="I53" s="34" t="s">
        <v>2072</v>
      </c>
    </row>
    <row r="54" spans="1:9" x14ac:dyDescent="0.2">
      <c r="A54" s="8">
        <v>63</v>
      </c>
      <c r="B54" s="8">
        <v>3</v>
      </c>
      <c r="C54" s="8">
        <v>3</v>
      </c>
      <c r="D54" s="8">
        <v>92</v>
      </c>
      <c r="E54" s="16" t="s">
        <v>2088</v>
      </c>
      <c r="F54" s="8" t="s">
        <v>1949</v>
      </c>
      <c r="G54" s="62" t="s">
        <v>831</v>
      </c>
      <c r="H54" s="63" t="s">
        <v>1959</v>
      </c>
      <c r="I54" s="34" t="s">
        <v>1961</v>
      </c>
    </row>
    <row r="55" spans="1:9" x14ac:dyDescent="0.2">
      <c r="A55" s="8">
        <v>55</v>
      </c>
      <c r="B55" s="8">
        <v>1</v>
      </c>
      <c r="C55" s="8">
        <v>5</v>
      </c>
      <c r="D55" s="8">
        <v>102</v>
      </c>
      <c r="E55" s="16" t="s">
        <v>2064</v>
      </c>
      <c r="F55" s="8" t="s">
        <v>1950</v>
      </c>
      <c r="G55" s="62" t="s">
        <v>137</v>
      </c>
      <c r="H55" s="63" t="s">
        <v>1959</v>
      </c>
      <c r="I55" s="34" t="s">
        <v>1961</v>
      </c>
    </row>
    <row r="56" spans="1:9" x14ac:dyDescent="0.2">
      <c r="A56" s="8">
        <v>56</v>
      </c>
      <c r="B56" s="8">
        <v>2</v>
      </c>
      <c r="C56" s="8">
        <v>4</v>
      </c>
      <c r="D56" s="8">
        <v>86</v>
      </c>
      <c r="E56" s="16" t="s">
        <v>2101</v>
      </c>
      <c r="F56" s="8" t="s">
        <v>1950</v>
      </c>
      <c r="G56" s="62" t="s">
        <v>1702</v>
      </c>
      <c r="H56" s="63" t="s">
        <v>1959</v>
      </c>
      <c r="I56" s="34" t="s">
        <v>1849</v>
      </c>
    </row>
    <row r="57" spans="1:9" x14ac:dyDescent="0.2">
      <c r="A57" s="8">
        <v>59</v>
      </c>
      <c r="B57" s="8">
        <v>3</v>
      </c>
      <c r="C57" s="8">
        <v>3</v>
      </c>
      <c r="D57" s="8">
        <v>23</v>
      </c>
      <c r="E57" s="16" t="s">
        <v>2135</v>
      </c>
      <c r="F57" s="8" t="s">
        <v>1950</v>
      </c>
      <c r="G57" s="62" t="s">
        <v>1962</v>
      </c>
      <c r="H57" s="63" t="s">
        <v>2093</v>
      </c>
      <c r="I57" s="34" t="s">
        <v>2136</v>
      </c>
    </row>
    <row r="58" spans="1:9" x14ac:dyDescent="0.2">
      <c r="A58" s="8">
        <v>65</v>
      </c>
      <c r="B58" s="8">
        <v>4</v>
      </c>
      <c r="C58" s="8">
        <v>2</v>
      </c>
      <c r="D58" s="8">
        <v>21</v>
      </c>
      <c r="E58" s="16" t="s">
        <v>2128</v>
      </c>
      <c r="F58" s="8" t="s">
        <v>1950</v>
      </c>
      <c r="G58" s="62" t="s">
        <v>1777</v>
      </c>
      <c r="H58" s="63" t="s">
        <v>1959</v>
      </c>
      <c r="I58" s="34" t="s">
        <v>1961</v>
      </c>
    </row>
    <row r="59" spans="1:9" x14ac:dyDescent="0.2">
      <c r="A59" s="8">
        <v>33</v>
      </c>
      <c r="B59" s="8">
        <v>1</v>
      </c>
      <c r="C59" s="8">
        <v>5</v>
      </c>
      <c r="D59" s="8">
        <v>105</v>
      </c>
      <c r="E59" s="16" t="s">
        <v>2057</v>
      </c>
      <c r="F59" s="8" t="s">
        <v>1955</v>
      </c>
      <c r="G59" s="62" t="s">
        <v>513</v>
      </c>
      <c r="H59" s="63" t="s">
        <v>2053</v>
      </c>
    </row>
    <row r="60" spans="1:9" x14ac:dyDescent="0.2">
      <c r="A60" s="8">
        <v>42</v>
      </c>
      <c r="B60" s="8">
        <v>2</v>
      </c>
      <c r="C60" s="8">
        <v>4</v>
      </c>
      <c r="D60" s="8">
        <v>87</v>
      </c>
      <c r="E60" s="16" t="s">
        <v>2100</v>
      </c>
      <c r="F60" s="8" t="s">
        <v>1955</v>
      </c>
      <c r="G60" s="62" t="s">
        <v>1180</v>
      </c>
      <c r="H60" s="63" t="s">
        <v>1959</v>
      </c>
      <c r="I60" s="34" t="s">
        <v>1961</v>
      </c>
    </row>
    <row r="61" spans="1:9" x14ac:dyDescent="0.2">
      <c r="A61" s="8">
        <v>46</v>
      </c>
      <c r="B61" s="8">
        <v>3</v>
      </c>
      <c r="C61" s="8">
        <v>3</v>
      </c>
      <c r="D61" s="8">
        <v>104</v>
      </c>
      <c r="E61" s="16" t="s">
        <v>2059</v>
      </c>
      <c r="F61" s="8" t="s">
        <v>1955</v>
      </c>
      <c r="G61" s="62" t="s">
        <v>513</v>
      </c>
      <c r="H61" s="63" t="s">
        <v>2053</v>
      </c>
    </row>
    <row r="62" spans="1:9" x14ac:dyDescent="0.2">
      <c r="A62" s="8">
        <v>47</v>
      </c>
      <c r="B62" s="8">
        <v>4</v>
      </c>
      <c r="C62" s="8">
        <v>2</v>
      </c>
      <c r="D62" s="8">
        <v>2</v>
      </c>
      <c r="E62" s="16" t="s">
        <v>2121</v>
      </c>
      <c r="F62" s="8" t="s">
        <v>1955</v>
      </c>
      <c r="G62" s="62" t="s">
        <v>2029</v>
      </c>
      <c r="H62" s="63" t="s">
        <v>2093</v>
      </c>
    </row>
    <row r="63" spans="1:9" x14ac:dyDescent="0.2">
      <c r="A63" s="8">
        <v>60</v>
      </c>
      <c r="B63" s="8">
        <v>5</v>
      </c>
      <c r="C63" s="8">
        <v>1</v>
      </c>
      <c r="D63" s="8">
        <v>95</v>
      </c>
      <c r="E63" s="16" t="s">
        <v>2084</v>
      </c>
      <c r="F63" s="8" t="s">
        <v>1955</v>
      </c>
      <c r="G63" s="62" t="s">
        <v>2085</v>
      </c>
      <c r="H63" s="63" t="s">
        <v>2053</v>
      </c>
    </row>
    <row r="64" spans="1:9" x14ac:dyDescent="0.2">
      <c r="A64" s="8">
        <v>61</v>
      </c>
      <c r="B64" s="8">
        <v>6</v>
      </c>
      <c r="D64" s="8">
        <v>103</v>
      </c>
      <c r="E64" s="16" t="s">
        <v>2067</v>
      </c>
      <c r="F64" s="8" t="s">
        <v>1955</v>
      </c>
      <c r="G64" s="62" t="s">
        <v>513</v>
      </c>
      <c r="H64" s="63" t="s">
        <v>2053</v>
      </c>
    </row>
    <row r="65" spans="1:9" x14ac:dyDescent="0.2">
      <c r="A65" s="8">
        <v>66</v>
      </c>
      <c r="B65" s="8">
        <v>7</v>
      </c>
      <c r="D65" s="8">
        <v>108</v>
      </c>
      <c r="E65" s="16" t="s">
        <v>2048</v>
      </c>
      <c r="F65" s="8" t="s">
        <v>1955</v>
      </c>
      <c r="G65" s="62" t="s">
        <v>2055</v>
      </c>
      <c r="H65" s="63" t="s">
        <v>2053</v>
      </c>
    </row>
    <row r="66" spans="1:9" x14ac:dyDescent="0.2">
      <c r="A66" s="8">
        <v>57</v>
      </c>
      <c r="B66" s="8">
        <v>1</v>
      </c>
      <c r="C66" s="8">
        <v>5</v>
      </c>
      <c r="D66" s="8">
        <v>106</v>
      </c>
      <c r="E66" s="16" t="s">
        <v>2051</v>
      </c>
      <c r="F66" s="8" t="s">
        <v>1956</v>
      </c>
      <c r="G66" s="62" t="s">
        <v>2052</v>
      </c>
      <c r="H66" s="63" t="s">
        <v>2053</v>
      </c>
    </row>
    <row r="67" spans="1:9" x14ac:dyDescent="0.2">
      <c r="A67" s="8">
        <v>62</v>
      </c>
      <c r="B67" s="8">
        <v>1</v>
      </c>
      <c r="C67" s="8">
        <v>5</v>
      </c>
      <c r="D67" s="8">
        <v>20</v>
      </c>
      <c r="E67" s="16" t="s">
        <v>2126</v>
      </c>
      <c r="F67" s="8" t="s">
        <v>1957</v>
      </c>
      <c r="G67" s="62" t="s">
        <v>175</v>
      </c>
      <c r="H67" s="63" t="s">
        <v>2053</v>
      </c>
    </row>
    <row r="68" spans="1:9" x14ac:dyDescent="0.2">
      <c r="A68" s="8">
        <v>64</v>
      </c>
      <c r="B68" s="8">
        <v>2</v>
      </c>
      <c r="C68" s="8">
        <v>4</v>
      </c>
      <c r="D68" s="8">
        <v>94</v>
      </c>
      <c r="E68" s="16" t="s">
        <v>2090</v>
      </c>
      <c r="F68" s="8" t="s">
        <v>1957</v>
      </c>
      <c r="G68" s="62" t="s">
        <v>813</v>
      </c>
      <c r="H68" s="63" t="s">
        <v>1959</v>
      </c>
      <c r="I68" s="34" t="s">
        <v>2072</v>
      </c>
    </row>
  </sheetData>
  <sortState ref="A3:I68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41"/>
  <sheetViews>
    <sheetView workbookViewId="0">
      <pane ySplit="1" topLeftCell="A2" activePane="bottomLeft" state="frozen"/>
      <selection pane="bottomLeft" activeCell="F4" sqref="F4"/>
    </sheetView>
  </sheetViews>
  <sheetFormatPr defaultRowHeight="12.75" x14ac:dyDescent="0.2"/>
  <cols>
    <col min="1" max="1" width="5.42578125" style="8" bestFit="1" customWidth="1"/>
    <col min="2" max="2" width="42.5703125" style="16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7" t="s">
        <v>20</v>
      </c>
      <c r="B1" s="6" t="s">
        <v>2</v>
      </c>
      <c r="C1" s="17" t="s">
        <v>18</v>
      </c>
      <c r="D1" s="5" t="s">
        <v>21</v>
      </c>
      <c r="E1" s="5" t="s">
        <v>34</v>
      </c>
      <c r="F1" s="5" t="s">
        <v>35</v>
      </c>
    </row>
    <row r="2" spans="1:6" x14ac:dyDescent="0.2">
      <c r="A2" s="8" t="s">
        <v>1993</v>
      </c>
      <c r="B2" s="16" t="s">
        <v>813</v>
      </c>
      <c r="C2" s="8">
        <v>15</v>
      </c>
      <c r="D2" t="s">
        <v>2144</v>
      </c>
      <c r="E2">
        <v>5</v>
      </c>
      <c r="F2">
        <v>5</v>
      </c>
    </row>
    <row r="3" spans="1:6" x14ac:dyDescent="0.2">
      <c r="A3" s="8" t="s">
        <v>1994</v>
      </c>
      <c r="B3" s="16" t="s">
        <v>137</v>
      </c>
      <c r="C3" s="8">
        <v>13</v>
      </c>
      <c r="D3" t="s">
        <v>1991</v>
      </c>
      <c r="E3">
        <v>5</v>
      </c>
      <c r="F3">
        <v>5</v>
      </c>
    </row>
    <row r="4" spans="1:6" x14ac:dyDescent="0.2">
      <c r="A4" s="8" t="s">
        <v>1992</v>
      </c>
      <c r="B4" s="16" t="s">
        <v>736</v>
      </c>
      <c r="C4" s="8">
        <v>18</v>
      </c>
      <c r="D4" t="s">
        <v>2143</v>
      </c>
      <c r="E4">
        <v>4</v>
      </c>
      <c r="F4">
        <v>4</v>
      </c>
    </row>
    <row r="5" spans="1:6" x14ac:dyDescent="0.2">
      <c r="A5" s="8" t="s">
        <v>1995</v>
      </c>
      <c r="B5" s="16" t="s">
        <v>513</v>
      </c>
      <c r="C5" s="8">
        <v>11</v>
      </c>
      <c r="D5" t="s">
        <v>2141</v>
      </c>
      <c r="E5">
        <v>4</v>
      </c>
      <c r="F5">
        <v>4</v>
      </c>
    </row>
    <row r="6" spans="1:6" x14ac:dyDescent="0.2">
      <c r="A6" s="8" t="s">
        <v>1998</v>
      </c>
      <c r="B6" s="16" t="s">
        <v>614</v>
      </c>
      <c r="C6" s="8">
        <v>7</v>
      </c>
      <c r="D6" t="s">
        <v>2142</v>
      </c>
      <c r="E6">
        <v>4</v>
      </c>
      <c r="F6">
        <v>4</v>
      </c>
    </row>
    <row r="7" spans="1:6" x14ac:dyDescent="0.2">
      <c r="A7" s="8" t="s">
        <v>1996</v>
      </c>
      <c r="B7" s="16" t="s">
        <v>175</v>
      </c>
      <c r="C7" s="8">
        <v>11</v>
      </c>
      <c r="D7" t="s">
        <v>2140</v>
      </c>
      <c r="E7">
        <v>3</v>
      </c>
      <c r="F7">
        <v>3</v>
      </c>
    </row>
    <row r="8" spans="1:6" x14ac:dyDescent="0.2">
      <c r="A8" s="8" t="s">
        <v>2011</v>
      </c>
      <c r="B8" s="16" t="s">
        <v>1527</v>
      </c>
      <c r="C8" s="8">
        <v>3</v>
      </c>
      <c r="D8" t="s">
        <v>1987</v>
      </c>
      <c r="E8">
        <v>3</v>
      </c>
      <c r="F8">
        <v>3</v>
      </c>
    </row>
    <row r="9" spans="1:6" x14ac:dyDescent="0.2">
      <c r="A9" s="8" t="s">
        <v>1997</v>
      </c>
      <c r="B9" s="16" t="s">
        <v>805</v>
      </c>
      <c r="C9" s="8">
        <v>7</v>
      </c>
      <c r="D9" t="s">
        <v>1988</v>
      </c>
      <c r="E9">
        <v>2</v>
      </c>
      <c r="F9">
        <v>2</v>
      </c>
    </row>
    <row r="10" spans="1:6" x14ac:dyDescent="0.2">
      <c r="A10" s="8" t="s">
        <v>2004</v>
      </c>
      <c r="B10" s="16" t="s">
        <v>679</v>
      </c>
      <c r="C10" s="8">
        <v>4</v>
      </c>
      <c r="D10" t="s">
        <v>1986</v>
      </c>
      <c r="E10">
        <v>2</v>
      </c>
      <c r="F10">
        <v>2</v>
      </c>
    </row>
    <row r="11" spans="1:6" x14ac:dyDescent="0.2">
      <c r="A11" s="8" t="s">
        <v>2012</v>
      </c>
      <c r="B11" s="16" t="s">
        <v>1011</v>
      </c>
      <c r="C11" s="8">
        <v>3</v>
      </c>
      <c r="D11" t="s">
        <v>2139</v>
      </c>
      <c r="E11">
        <v>2</v>
      </c>
      <c r="F11">
        <v>2</v>
      </c>
    </row>
    <row r="12" spans="1:6" x14ac:dyDescent="0.2">
      <c r="A12" s="8" t="s">
        <v>2147</v>
      </c>
      <c r="B12" s="16" t="s">
        <v>2055</v>
      </c>
      <c r="C12" s="8">
        <v>1</v>
      </c>
      <c r="D12" t="s">
        <v>1989</v>
      </c>
      <c r="E12">
        <v>2</v>
      </c>
      <c r="F12">
        <v>2</v>
      </c>
    </row>
    <row r="13" spans="1:6" x14ac:dyDescent="0.2">
      <c r="A13" s="8" t="s">
        <v>2155</v>
      </c>
      <c r="B13" s="16" t="s">
        <v>1343</v>
      </c>
      <c r="D13" t="s">
        <v>1984</v>
      </c>
      <c r="E13">
        <v>2</v>
      </c>
      <c r="F13">
        <v>2</v>
      </c>
    </row>
    <row r="14" spans="1:6" x14ac:dyDescent="0.2">
      <c r="A14" s="8" t="s">
        <v>1999</v>
      </c>
      <c r="B14" s="16" t="s">
        <v>170</v>
      </c>
      <c r="C14" s="8">
        <v>5</v>
      </c>
      <c r="D14" t="s">
        <v>1985</v>
      </c>
      <c r="E14">
        <v>1</v>
      </c>
      <c r="F14">
        <v>1</v>
      </c>
    </row>
    <row r="15" spans="1:6" x14ac:dyDescent="0.2">
      <c r="A15" s="8" t="s">
        <v>2000</v>
      </c>
      <c r="B15" s="16" t="s">
        <v>717</v>
      </c>
      <c r="C15" s="8">
        <v>5</v>
      </c>
      <c r="D15" t="s">
        <v>1985</v>
      </c>
      <c r="E15">
        <v>1</v>
      </c>
      <c r="F15">
        <v>1</v>
      </c>
    </row>
    <row r="16" spans="1:6" x14ac:dyDescent="0.2">
      <c r="A16" s="8" t="s">
        <v>2001</v>
      </c>
      <c r="B16" s="16" t="s">
        <v>2052</v>
      </c>
      <c r="C16" s="8">
        <v>5</v>
      </c>
      <c r="D16" t="s">
        <v>1985</v>
      </c>
      <c r="E16">
        <v>1</v>
      </c>
      <c r="F16">
        <v>1</v>
      </c>
    </row>
    <row r="17" spans="1:6" x14ac:dyDescent="0.2">
      <c r="A17" s="8" t="s">
        <v>2002</v>
      </c>
      <c r="B17" s="16" t="s">
        <v>1698</v>
      </c>
      <c r="C17" s="8">
        <v>5</v>
      </c>
      <c r="D17" t="s">
        <v>1985</v>
      </c>
      <c r="E17">
        <v>1</v>
      </c>
      <c r="F17">
        <v>1</v>
      </c>
    </row>
    <row r="18" spans="1:6" x14ac:dyDescent="0.2">
      <c r="A18" s="8" t="s">
        <v>2003</v>
      </c>
      <c r="B18" s="16" t="s">
        <v>579</v>
      </c>
      <c r="C18" s="8">
        <v>4</v>
      </c>
      <c r="D18" t="s">
        <v>1986</v>
      </c>
      <c r="E18">
        <v>1</v>
      </c>
      <c r="F18">
        <v>1</v>
      </c>
    </row>
    <row r="19" spans="1:6" x14ac:dyDescent="0.2">
      <c r="A19" s="8" t="s">
        <v>2005</v>
      </c>
      <c r="B19" s="16" t="s">
        <v>806</v>
      </c>
      <c r="C19" s="8">
        <v>4</v>
      </c>
      <c r="D19" t="s">
        <v>1986</v>
      </c>
      <c r="E19">
        <v>1</v>
      </c>
      <c r="F19">
        <v>1</v>
      </c>
    </row>
    <row r="20" spans="1:6" x14ac:dyDescent="0.2">
      <c r="A20" s="8" t="s">
        <v>2006</v>
      </c>
      <c r="B20" s="16" t="s">
        <v>1149</v>
      </c>
      <c r="C20" s="8">
        <v>4</v>
      </c>
      <c r="D20" t="s">
        <v>1986</v>
      </c>
      <c r="E20">
        <v>1</v>
      </c>
      <c r="F20">
        <v>1</v>
      </c>
    </row>
    <row r="21" spans="1:6" x14ac:dyDescent="0.2">
      <c r="A21" s="8" t="s">
        <v>2007</v>
      </c>
      <c r="B21" s="16" t="s">
        <v>1180</v>
      </c>
      <c r="C21" s="8">
        <v>4</v>
      </c>
      <c r="D21" t="s">
        <v>1986</v>
      </c>
      <c r="E21">
        <v>1</v>
      </c>
      <c r="F21">
        <v>1</v>
      </c>
    </row>
    <row r="22" spans="1:6" x14ac:dyDescent="0.2">
      <c r="A22" s="8" t="s">
        <v>2008</v>
      </c>
      <c r="B22" s="16" t="s">
        <v>1702</v>
      </c>
      <c r="C22" s="8">
        <v>4</v>
      </c>
      <c r="D22" t="s">
        <v>1986</v>
      </c>
      <c r="E22">
        <v>1</v>
      </c>
      <c r="F22">
        <v>1</v>
      </c>
    </row>
    <row r="23" spans="1:6" x14ac:dyDescent="0.2">
      <c r="A23" s="8" t="s">
        <v>2009</v>
      </c>
      <c r="B23" s="16" t="s">
        <v>831</v>
      </c>
      <c r="C23" s="8">
        <v>3</v>
      </c>
      <c r="D23" t="s">
        <v>1987</v>
      </c>
      <c r="E23">
        <v>1</v>
      </c>
      <c r="F23">
        <v>1</v>
      </c>
    </row>
    <row r="24" spans="1:6" x14ac:dyDescent="0.2">
      <c r="A24" s="8" t="s">
        <v>2010</v>
      </c>
      <c r="B24" s="16" t="s">
        <v>1962</v>
      </c>
      <c r="C24" s="8">
        <v>3</v>
      </c>
      <c r="D24" t="s">
        <v>1987</v>
      </c>
      <c r="E24">
        <v>1</v>
      </c>
      <c r="F24">
        <v>1</v>
      </c>
    </row>
    <row r="25" spans="1:6" x14ac:dyDescent="0.2">
      <c r="A25" s="8" t="s">
        <v>2013</v>
      </c>
      <c r="B25" s="16" t="s">
        <v>622</v>
      </c>
      <c r="C25" s="8">
        <v>2</v>
      </c>
      <c r="D25" t="s">
        <v>1990</v>
      </c>
      <c r="E25">
        <v>1</v>
      </c>
      <c r="F25">
        <v>1</v>
      </c>
    </row>
    <row r="26" spans="1:6" x14ac:dyDescent="0.2">
      <c r="A26" s="8" t="s">
        <v>2014</v>
      </c>
      <c r="B26" s="16" t="s">
        <v>944</v>
      </c>
      <c r="C26" s="8">
        <v>2</v>
      </c>
      <c r="D26" t="s">
        <v>1990</v>
      </c>
      <c r="E26">
        <v>1</v>
      </c>
      <c r="F26">
        <v>1</v>
      </c>
    </row>
    <row r="27" spans="1:6" x14ac:dyDescent="0.2">
      <c r="A27" s="8" t="s">
        <v>2015</v>
      </c>
      <c r="B27" s="16" t="s">
        <v>2029</v>
      </c>
      <c r="C27" s="8">
        <v>2</v>
      </c>
      <c r="D27" t="s">
        <v>1990</v>
      </c>
      <c r="E27">
        <v>1</v>
      </c>
      <c r="F27">
        <v>1</v>
      </c>
    </row>
    <row r="28" spans="1:6" x14ac:dyDescent="0.2">
      <c r="A28" s="8" t="s">
        <v>2016</v>
      </c>
      <c r="B28" s="16" t="s">
        <v>1777</v>
      </c>
      <c r="C28" s="8">
        <v>2</v>
      </c>
      <c r="D28" t="s">
        <v>1990</v>
      </c>
      <c r="E28">
        <v>1</v>
      </c>
      <c r="F28">
        <v>1</v>
      </c>
    </row>
    <row r="29" spans="1:6" x14ac:dyDescent="0.2">
      <c r="A29" s="8" t="s">
        <v>2017</v>
      </c>
      <c r="B29" s="16" t="s">
        <v>202</v>
      </c>
      <c r="C29" s="8">
        <v>1</v>
      </c>
      <c r="D29" t="s">
        <v>1989</v>
      </c>
      <c r="E29">
        <v>1</v>
      </c>
      <c r="F29">
        <v>1</v>
      </c>
    </row>
    <row r="30" spans="1:6" x14ac:dyDescent="0.2">
      <c r="A30" s="8" t="s">
        <v>2018</v>
      </c>
      <c r="B30" s="16" t="s">
        <v>1264</v>
      </c>
      <c r="C30" s="8">
        <v>1</v>
      </c>
      <c r="D30" t="s">
        <v>1989</v>
      </c>
      <c r="E30">
        <v>1</v>
      </c>
      <c r="F30">
        <v>1</v>
      </c>
    </row>
    <row r="31" spans="1:6" x14ac:dyDescent="0.2">
      <c r="A31" s="8" t="s">
        <v>2145</v>
      </c>
      <c r="B31" s="16" t="s">
        <v>2085</v>
      </c>
      <c r="C31" s="8">
        <v>1</v>
      </c>
      <c r="D31" t="s">
        <v>1989</v>
      </c>
      <c r="E31">
        <v>1</v>
      </c>
      <c r="F31">
        <v>1</v>
      </c>
    </row>
    <row r="32" spans="1:6" x14ac:dyDescent="0.2">
      <c r="A32" s="8" t="s">
        <v>2146</v>
      </c>
      <c r="B32" s="16" t="s">
        <v>1736</v>
      </c>
      <c r="C32" s="8">
        <v>1</v>
      </c>
      <c r="D32" t="s">
        <v>1989</v>
      </c>
      <c r="E32">
        <v>1</v>
      </c>
      <c r="F32">
        <v>1</v>
      </c>
    </row>
    <row r="33" spans="1:6" x14ac:dyDescent="0.2">
      <c r="A33" s="8" t="s">
        <v>2148</v>
      </c>
      <c r="B33" s="16" t="s">
        <v>233</v>
      </c>
      <c r="D33" t="s">
        <v>1984</v>
      </c>
      <c r="E33">
        <v>1</v>
      </c>
      <c r="F33">
        <v>1</v>
      </c>
    </row>
    <row r="34" spans="1:6" x14ac:dyDescent="0.2">
      <c r="A34" s="8" t="s">
        <v>2149</v>
      </c>
      <c r="B34" s="16" t="s">
        <v>2040</v>
      </c>
      <c r="D34" t="s">
        <v>1984</v>
      </c>
      <c r="E34">
        <v>1</v>
      </c>
      <c r="F34">
        <v>1</v>
      </c>
    </row>
    <row r="35" spans="1:6" x14ac:dyDescent="0.2">
      <c r="A35" s="8" t="s">
        <v>2150</v>
      </c>
      <c r="B35" s="16" t="s">
        <v>347</v>
      </c>
      <c r="D35" t="s">
        <v>1984</v>
      </c>
      <c r="E35">
        <v>1</v>
      </c>
      <c r="F35">
        <v>1</v>
      </c>
    </row>
    <row r="36" spans="1:6" x14ac:dyDescent="0.2">
      <c r="A36" s="8" t="s">
        <v>2151</v>
      </c>
      <c r="B36" s="16" t="s">
        <v>2092</v>
      </c>
      <c r="D36" t="s">
        <v>1984</v>
      </c>
      <c r="E36">
        <v>1</v>
      </c>
      <c r="F36">
        <v>1</v>
      </c>
    </row>
    <row r="37" spans="1:6" x14ac:dyDescent="0.2">
      <c r="A37" s="8" t="s">
        <v>2152</v>
      </c>
      <c r="B37" s="16" t="s">
        <v>494</v>
      </c>
      <c r="D37" t="s">
        <v>1984</v>
      </c>
      <c r="E37">
        <v>1</v>
      </c>
      <c r="F37">
        <v>1</v>
      </c>
    </row>
    <row r="38" spans="1:6" x14ac:dyDescent="0.2">
      <c r="A38" s="8" t="s">
        <v>2153</v>
      </c>
      <c r="B38" s="16" t="s">
        <v>858</v>
      </c>
      <c r="D38" t="s">
        <v>1984</v>
      </c>
      <c r="E38">
        <v>1</v>
      </c>
      <c r="F38">
        <v>1</v>
      </c>
    </row>
    <row r="39" spans="1:6" x14ac:dyDescent="0.2">
      <c r="A39" s="8" t="s">
        <v>2154</v>
      </c>
      <c r="B39" s="16" t="s">
        <v>977</v>
      </c>
      <c r="D39" t="s">
        <v>1984</v>
      </c>
      <c r="E39">
        <v>1</v>
      </c>
      <c r="F39">
        <v>1</v>
      </c>
    </row>
    <row r="40" spans="1:6" x14ac:dyDescent="0.2">
      <c r="A40" s="8" t="s">
        <v>2156</v>
      </c>
      <c r="B40" s="16" t="s">
        <v>1396</v>
      </c>
      <c r="D40" t="s">
        <v>1984</v>
      </c>
      <c r="E40">
        <v>1</v>
      </c>
      <c r="F40">
        <v>1</v>
      </c>
    </row>
    <row r="41" spans="1:6" x14ac:dyDescent="0.2">
      <c r="A41" s="8" t="s">
        <v>2157</v>
      </c>
      <c r="B41" s="16" t="s">
        <v>1903</v>
      </c>
      <c r="D41" t="s">
        <v>1984</v>
      </c>
      <c r="E41">
        <v>1</v>
      </c>
      <c r="F41">
        <v>1</v>
      </c>
    </row>
  </sheetData>
  <sortState ref="A2:F4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H94"/>
  <sheetViews>
    <sheetView topLeftCell="A22" zoomScaleNormal="100" workbookViewId="0">
      <selection activeCell="D60" sqref="D60"/>
    </sheetView>
  </sheetViews>
  <sheetFormatPr defaultRowHeight="12.75" x14ac:dyDescent="0.2"/>
  <cols>
    <col min="1" max="1" width="7.5703125" style="35" bestFit="1" customWidth="1"/>
    <col min="2" max="2" width="27.85546875" style="35" bestFit="1" customWidth="1"/>
    <col min="3" max="3" width="6.140625" style="35" bestFit="1" customWidth="1"/>
    <col min="4" max="4" width="33.42578125" style="35" bestFit="1" customWidth="1"/>
    <col min="5" max="5" width="5.42578125" style="35" bestFit="1" customWidth="1"/>
    <col min="6" max="6" width="27.85546875" style="35" bestFit="1" customWidth="1"/>
    <col min="7" max="7" width="15.42578125" style="35" bestFit="1" customWidth="1"/>
    <col min="8" max="16384" width="9.140625" style="35"/>
  </cols>
  <sheetData>
    <row r="1" spans="1:8" s="51" customFormat="1" ht="57" customHeight="1" x14ac:dyDescent="0.2"/>
    <row r="2" spans="1:8" ht="14.1" customHeight="1" x14ac:dyDescent="0.2"/>
    <row r="3" spans="1:8" ht="14.1" customHeight="1" x14ac:dyDescent="0.2"/>
    <row r="4" spans="1:8" ht="15" x14ac:dyDescent="0.2">
      <c r="A4" s="68" t="s">
        <v>1936</v>
      </c>
      <c r="B4" s="68"/>
      <c r="C4" s="68"/>
      <c r="D4" s="68"/>
      <c r="E4" s="68"/>
      <c r="F4" s="68"/>
      <c r="G4" s="68"/>
    </row>
    <row r="5" spans="1:8" x14ac:dyDescent="0.2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 t="str">
        <f>Atleti!$M$1</f>
        <v>CodiceDisciplina</v>
      </c>
      <c r="H5" s="5"/>
    </row>
    <row r="6" spans="1:8" x14ac:dyDescent="0.2">
      <c r="A6" s="67" t="s">
        <v>1963</v>
      </c>
      <c r="B6" s="67"/>
      <c r="C6" s="67"/>
      <c r="D6" s="67"/>
      <c r="E6" s="67"/>
      <c r="F6" s="67"/>
      <c r="G6" s="67"/>
    </row>
    <row r="7" spans="1:8" x14ac:dyDescent="0.2">
      <c r="A7" s="47">
        <f>(Atleti!$A$2)</f>
        <v>78</v>
      </c>
      <c r="B7" s="45" t="str">
        <f>(Atleti!$B$2)</f>
        <v>NERI DAVIDE</v>
      </c>
      <c r="C7" s="43" t="str">
        <f>(Atleti!$D$2)</f>
        <v>EliteSp</v>
      </c>
      <c r="D7" s="48" t="str">
        <f>(Atleti!$F$2)</f>
        <v>ASD MONTALLESE</v>
      </c>
      <c r="E7" s="46" t="str">
        <f>(Atleti!$G$2)</f>
        <v>UISP</v>
      </c>
      <c r="F7" s="50" t="str">
        <f>(Atleti!$H$2)</f>
        <v>UISP COMITATO TERR.LE PERUGIA-TRASIMENO</v>
      </c>
      <c r="G7" s="49" t="str">
        <f>(Atleti!$M$2)</f>
        <v>15F</v>
      </c>
    </row>
    <row r="8" spans="1:8" x14ac:dyDescent="0.2">
      <c r="A8" s="47">
        <f>(Atleti!$A$3)</f>
        <v>69</v>
      </c>
      <c r="B8" s="45" t="str">
        <f>(Atleti!$B$3)</f>
        <v>BERNINI MICHELANGELO</v>
      </c>
      <c r="C8" s="43" t="str">
        <f>(Atleti!$D$3)</f>
        <v>EliteSp</v>
      </c>
      <c r="D8" s="48" t="str">
        <f>(Atleti!$F$3)</f>
        <v>ASD VELOCLUB FLORENCE BY BIKE</v>
      </c>
      <c r="E8" s="46" t="str">
        <f>(Atleti!$G$3)</f>
        <v>UISP</v>
      </c>
      <c r="F8" s="50" t="str">
        <f>(Atleti!$H$3)</f>
        <v>UISP FIRENZE</v>
      </c>
      <c r="G8" s="49" t="str">
        <f>(Atleti!$M$3)</f>
        <v>15C</v>
      </c>
    </row>
    <row r="9" spans="1:8" x14ac:dyDescent="0.2">
      <c r="A9" s="47">
        <f>(Atleti!$A$4)</f>
        <v>91</v>
      </c>
      <c r="B9" s="45" t="str">
        <f>(Atleti!$B$4)</f>
        <v>PETRI MATTEO</v>
      </c>
      <c r="C9" s="43" t="str">
        <f>(Atleti!$D$4)</f>
        <v>EliteSp</v>
      </c>
      <c r="D9" s="48" t="str">
        <f>(Atleti!$F$4)</f>
        <v>A.S.D. CICLISSIMO BIKE TEAM (FCI</v>
      </c>
      <c r="E9" s="46" t="str">
        <f>(Atleti!$G$4)</f>
        <v>FCI</v>
      </c>
      <c r="F9" s="50">
        <f>(Atleti!$H$4)</f>
        <v>0</v>
      </c>
      <c r="G9" s="49">
        <f>(Atleti!$M$4)</f>
        <v>0</v>
      </c>
    </row>
    <row r="11" spans="1:8" x14ac:dyDescent="0.2">
      <c r="A11" s="67" t="s">
        <v>1964</v>
      </c>
      <c r="B11" s="67"/>
      <c r="C11" s="67"/>
      <c r="D11" s="67"/>
      <c r="E11" s="67"/>
      <c r="F11" s="67"/>
      <c r="G11" s="67"/>
    </row>
    <row r="12" spans="1:8" x14ac:dyDescent="0.2">
      <c r="A12" s="47">
        <f>(Atleti!$A$5)</f>
        <v>71</v>
      </c>
      <c r="B12" s="45" t="str">
        <f>(Atleti!$B$5)</f>
        <v>RONZONI SAMUELE</v>
      </c>
      <c r="C12" s="43" t="str">
        <f>(Atleti!$D$5)</f>
        <v>M1</v>
      </c>
      <c r="D12" s="48" t="str">
        <f>(Atleti!$F$5)</f>
        <v>A.S.D. BICIPEDIA</v>
      </c>
      <c r="E12" s="46" t="str">
        <f>(Atleti!$G$5)</f>
        <v>UISP</v>
      </c>
      <c r="F12" s="50" t="str">
        <f>(Atleti!$H$5)</f>
        <v>UISP FIRENZE</v>
      </c>
      <c r="G12" s="49" t="str">
        <f>(Atleti!$M$5)</f>
        <v>15C</v>
      </c>
    </row>
    <row r="13" spans="1:8" x14ac:dyDescent="0.2">
      <c r="A13" s="47">
        <f>(Atleti!$A$6)</f>
        <v>53</v>
      </c>
      <c r="B13" s="45" t="str">
        <f>(Atleti!$B$6)</f>
        <v>ZAGLI CLAUDIO</v>
      </c>
      <c r="C13" s="43" t="str">
        <f>(Atleti!$D$6)</f>
        <v>M1</v>
      </c>
      <c r="D13" s="48" t="str">
        <f>(Atleti!$F$6)</f>
        <v>G.C. MTB RUFINA ASD</v>
      </c>
      <c r="E13" s="46" t="str">
        <f>(Atleti!$G$6)</f>
        <v>UISP</v>
      </c>
      <c r="F13" s="50" t="str">
        <f>(Atleti!$H$6)</f>
        <v>UISP FIRENZE</v>
      </c>
      <c r="G13" s="49" t="str">
        <f>(Atleti!$M$6)</f>
        <v>15C</v>
      </c>
    </row>
    <row r="15" spans="1:8" x14ac:dyDescent="0.2">
      <c r="A15" s="67" t="s">
        <v>1965</v>
      </c>
      <c r="B15" s="67"/>
      <c r="C15" s="67"/>
      <c r="D15" s="67"/>
      <c r="E15" s="67"/>
      <c r="F15" s="67"/>
      <c r="G15" s="67"/>
    </row>
    <row r="16" spans="1:8" x14ac:dyDescent="0.2">
      <c r="A16" s="47">
        <f>(Atleti!$A$7)</f>
        <v>75</v>
      </c>
      <c r="B16" s="45" t="str">
        <f>(Atleti!$B$7)</f>
        <v>BONINI MARCO</v>
      </c>
      <c r="C16" s="43" t="str">
        <f>(Atleti!$D$7)</f>
        <v>M2</v>
      </c>
      <c r="D16" s="48" t="str">
        <f>(Atleti!$F$7)</f>
        <v>A.S.D. BICIPEDIA</v>
      </c>
      <c r="E16" s="46" t="str">
        <f>(Atleti!$G$7)</f>
        <v>UISP</v>
      </c>
      <c r="F16" s="50" t="str">
        <f>(Atleti!$H$7)</f>
        <v>UISP FIRENZE</v>
      </c>
      <c r="G16" s="49" t="str">
        <f>(Atleti!$M$7)</f>
        <v>15C</v>
      </c>
    </row>
    <row r="17" spans="1:7" x14ac:dyDescent="0.2">
      <c r="A17" s="47">
        <f>(Atleti!$A$8)</f>
        <v>72</v>
      </c>
      <c r="B17" s="45" t="str">
        <f>(Atleti!$B$8)</f>
        <v>MARINI MIRKO</v>
      </c>
      <c r="C17" s="43" t="str">
        <f>(Atleti!$D$8)</f>
        <v>M2</v>
      </c>
      <c r="D17" s="48" t="str">
        <f>(Atleti!$F$8)</f>
        <v>A.S.D. CICLOSPORT POGGIBONSI (FCI)</v>
      </c>
      <c r="E17" s="46" t="str">
        <f>(Atleti!$G$8)</f>
        <v>FCI</v>
      </c>
      <c r="F17" s="50">
        <f>(Atleti!$H$8)</f>
        <v>0</v>
      </c>
      <c r="G17" s="49">
        <f>(Atleti!$M$8)</f>
        <v>0</v>
      </c>
    </row>
    <row r="18" spans="1:7" x14ac:dyDescent="0.2">
      <c r="A18" s="47">
        <f>(Atleti!$A$9)</f>
        <v>73</v>
      </c>
      <c r="B18" s="45" t="str">
        <f>(Atleti!$B$9)</f>
        <v>SICHI MATTEO</v>
      </c>
      <c r="C18" s="43" t="str">
        <f>(Atleti!$D$9)</f>
        <v>M2</v>
      </c>
      <c r="D18" s="48" t="str">
        <f>(Atleti!$F$9)</f>
        <v>ASD ZEROZERO TEAM</v>
      </c>
      <c r="E18" s="46" t="str">
        <f>(Atleti!$G$9)</f>
        <v>UISP</v>
      </c>
      <c r="F18" s="50" t="str">
        <f>(Atleti!$H$9)</f>
        <v>UISP COMITATO TERR.LE EMPOLI VALDELSA</v>
      </c>
      <c r="G18" s="49" t="str">
        <f>(Atleti!$M$9)</f>
        <v>15C</v>
      </c>
    </row>
    <row r="19" spans="1:7" x14ac:dyDescent="0.2">
      <c r="A19" s="47">
        <f>(Atleti!$A$10)</f>
        <v>68</v>
      </c>
      <c r="B19" s="45" t="str">
        <f>(Atleti!$B$10)</f>
        <v>CORSINI MARCO</v>
      </c>
      <c r="C19" s="43" t="str">
        <f>(Atleti!$D$10)</f>
        <v>M2</v>
      </c>
      <c r="D19" s="48" t="str">
        <f>(Atleti!$F$10)</f>
        <v>ASD CICLI TADDEI</v>
      </c>
      <c r="E19" s="46" t="str">
        <f>(Atleti!$G$10)</f>
        <v>UISP</v>
      </c>
      <c r="F19" s="50" t="str">
        <f>(Atleti!$H$10)</f>
        <v>UISP COMITATO TERR.LE ZONA DEL CUOIO</v>
      </c>
      <c r="G19" s="49" t="str">
        <f>(Atleti!$M$10)</f>
        <v>15F</v>
      </c>
    </row>
    <row r="20" spans="1:7" x14ac:dyDescent="0.2">
      <c r="A20" s="47">
        <f>(Atleti!$A$11)</f>
        <v>65</v>
      </c>
      <c r="B20" s="45" t="str">
        <f>(Atleti!$B$11)</f>
        <v>MASSANTINI ALESSIO</v>
      </c>
      <c r="C20" s="43" t="str">
        <f>(Atleti!$D$11)</f>
        <v>M2</v>
      </c>
      <c r="D20" s="48" t="str">
        <f>(Atleti!$F$11)</f>
        <v>ASD PARKPRE</v>
      </c>
      <c r="E20" s="46" t="str">
        <f>(Atleti!$G$11)</f>
        <v>UISP</v>
      </c>
      <c r="F20" s="50" t="str">
        <f>(Atleti!$H$11)</f>
        <v>UISP COMITATO TERR.LE PISA</v>
      </c>
      <c r="G20" s="49" t="str">
        <f>(Atleti!$M$11)</f>
        <v>15C</v>
      </c>
    </row>
    <row r="21" spans="1:7" x14ac:dyDescent="0.2">
      <c r="A21" s="47">
        <f>(Atleti!$A$12)</f>
        <v>59</v>
      </c>
      <c r="B21" s="45" t="str">
        <f>(Atleti!$B$12)</f>
        <v>ROSSI PAOLO</v>
      </c>
      <c r="C21" s="43" t="str">
        <f>(Atleti!$D$12)</f>
        <v>M2</v>
      </c>
      <c r="D21" s="48" t="str">
        <f>(Atleti!$F$12)</f>
        <v>MUGELLO TOSCANA BIKE A.S.D.</v>
      </c>
      <c r="E21" s="46" t="str">
        <f>(Atleti!$G$12)</f>
        <v>UISP</v>
      </c>
      <c r="F21" s="50" t="str">
        <f>(Atleti!$H$12)</f>
        <v>UISP FIRENZE</v>
      </c>
      <c r="G21" s="49" t="str">
        <f>(Atleti!$M$12)</f>
        <v>15C</v>
      </c>
    </row>
    <row r="22" spans="1:7" x14ac:dyDescent="0.2">
      <c r="A22" s="47">
        <f>(Atleti!$A$13)</f>
        <v>52</v>
      </c>
      <c r="B22" s="45" t="str">
        <f>(Atleti!$B$13)</f>
        <v>GIUNTOLI DIEGO ALEXANDER</v>
      </c>
      <c r="C22" s="43" t="str">
        <f>(Atleti!$D$13)</f>
        <v>M2</v>
      </c>
      <c r="D22" s="48" t="str">
        <f>(Atleti!$F$13)</f>
        <v>ASD - TEAM STEFAN</v>
      </c>
      <c r="E22" s="46" t="str">
        <f>(Atleti!$G$13)</f>
        <v>UISP</v>
      </c>
      <c r="F22" s="50" t="str">
        <f>(Atleti!$H$13)</f>
        <v>UISP COMITATO TERR.LE LUCCA VERSILIA</v>
      </c>
      <c r="G22" s="49" t="str">
        <f>(Atleti!$M$13)</f>
        <v>15C</v>
      </c>
    </row>
    <row r="24" spans="1:7" x14ac:dyDescent="0.2">
      <c r="A24" s="67" t="s">
        <v>1966</v>
      </c>
      <c r="B24" s="67"/>
      <c r="C24" s="67"/>
      <c r="D24" s="67"/>
      <c r="E24" s="67"/>
      <c r="F24" s="67"/>
      <c r="G24" s="67"/>
    </row>
    <row r="25" spans="1:7" x14ac:dyDescent="0.2">
      <c r="A25" s="47">
        <f>(Atleti!$A$14)</f>
        <v>76</v>
      </c>
      <c r="B25" s="45" t="str">
        <f>(Atleti!$B$14)</f>
        <v>SARRI FABRIZIO</v>
      </c>
      <c r="C25" s="43" t="str">
        <f>(Atleti!$D$14)</f>
        <v>M3</v>
      </c>
      <c r="D25" s="48" t="str">
        <f>(Atleti!$F$14)</f>
        <v>A.S.D. VALDARNO D-BIKE (FCI</v>
      </c>
      <c r="E25" s="46" t="str">
        <f>(Atleti!$G$14)</f>
        <v>FCI</v>
      </c>
      <c r="F25" s="50">
        <f>(Atleti!$H$14)</f>
        <v>0</v>
      </c>
      <c r="G25" s="49">
        <f>(Atleti!$M$14)</f>
        <v>0</v>
      </c>
    </row>
    <row r="26" spans="1:7" x14ac:dyDescent="0.2">
      <c r="A26" s="47">
        <f>(Atleti!$A$15)</f>
        <v>62</v>
      </c>
      <c r="B26" s="45" t="str">
        <f>(Atleti!$B$15)</f>
        <v>MICHELI DANIELE</v>
      </c>
      <c r="C26" s="43" t="str">
        <f>(Atleti!$D$15)</f>
        <v>M3</v>
      </c>
      <c r="D26" s="48" t="str">
        <f>(Atleti!$F$15)</f>
        <v>ASD BY BIKE</v>
      </c>
      <c r="E26" s="46" t="str">
        <f>(Atleti!$G$15)</f>
        <v>UISP</v>
      </c>
      <c r="F26" s="50" t="str">
        <f>(Atleti!$H$15)</f>
        <v>UISP COMITATO TERR.LE EMPOLI VALDELSA</v>
      </c>
      <c r="G26" s="49" t="str">
        <f>(Atleti!$M$15)</f>
        <v>15F</v>
      </c>
    </row>
    <row r="27" spans="1:7" x14ac:dyDescent="0.2">
      <c r="A27" s="47">
        <f>(Atleti!$A$16)</f>
        <v>58</v>
      </c>
      <c r="B27" s="45" t="str">
        <f>(Atleti!$B$16)</f>
        <v>PIOLI SIMONE</v>
      </c>
      <c r="C27" s="43" t="str">
        <f>(Atleti!$D$16)</f>
        <v>M3</v>
      </c>
      <c r="D27" s="48" t="str">
        <f>(Atleti!$F$16)</f>
        <v>ASD PARKPRE</v>
      </c>
      <c r="E27" s="46" t="str">
        <f>(Atleti!$G$16)</f>
        <v>UISP</v>
      </c>
      <c r="F27" s="50" t="str">
        <f>(Atleti!$H$16)</f>
        <v>UISP COMITATO TERR.LE PISA</v>
      </c>
      <c r="G27" s="49" t="str">
        <f>(Atleti!$M$16)</f>
        <v>15C</v>
      </c>
    </row>
    <row r="28" spans="1:7" x14ac:dyDescent="0.2">
      <c r="A28" s="47">
        <f>(Atleti!$A$17)</f>
        <v>56</v>
      </c>
      <c r="B28" s="45" t="str">
        <f>(Atleti!$B$17)</f>
        <v>CARZOLI EUGENIO</v>
      </c>
      <c r="C28" s="43" t="str">
        <f>(Atleti!$D$17)</f>
        <v>M3</v>
      </c>
      <c r="D28" s="48" t="str">
        <f>(Atleti!$F$17)</f>
        <v>CM2 A.S.D.</v>
      </c>
      <c r="E28" s="46" t="str">
        <f>(Atleti!$G$17)</f>
        <v>UISP</v>
      </c>
      <c r="F28" s="50" t="str">
        <f>(Atleti!$H$17)</f>
        <v>UISP COMITATO TERR.LE LUCCA VERSILIA</v>
      </c>
      <c r="G28" s="49" t="str">
        <f>(Atleti!$M$17)</f>
        <v>15C</v>
      </c>
    </row>
    <row r="29" spans="1:7" x14ac:dyDescent="0.2">
      <c r="A29" s="47">
        <f>(Atleti!$A$18)</f>
        <v>55</v>
      </c>
      <c r="B29" s="45" t="str">
        <f>(Atleti!$B$18)</f>
        <v>BERTOLAMI FEDERICO</v>
      </c>
      <c r="C29" s="43" t="str">
        <f>(Atleti!$D$18)</f>
        <v>M3</v>
      </c>
      <c r="D29" s="48" t="str">
        <f>(Atleti!$F$18)</f>
        <v>CM2 A.S.D.</v>
      </c>
      <c r="E29" s="46" t="str">
        <f>(Atleti!$G$18)</f>
        <v>UISP</v>
      </c>
      <c r="F29" s="50" t="str">
        <f>(Atleti!$H$18)</f>
        <v>UISP COMITATO TERR.LE LUCCA VERSILIA</v>
      </c>
      <c r="G29" s="49" t="str">
        <f>(Atleti!$M$18)</f>
        <v>15C</v>
      </c>
    </row>
    <row r="30" spans="1:7" x14ac:dyDescent="0.2">
      <c r="A30" s="47">
        <f>(Atleti!$A$19)</f>
        <v>50</v>
      </c>
      <c r="B30" s="45" t="str">
        <f>(Atleti!$B$19)</f>
        <v>GIANNOTTI FABIO</v>
      </c>
      <c r="C30" s="43" t="str">
        <f>(Atleti!$D$19)</f>
        <v>M3</v>
      </c>
      <c r="D30" s="48" t="str">
        <f>(Atleti!$F$19)</f>
        <v>A.S.D. MONTIGNOSO CICLISMO (FCI)</v>
      </c>
      <c r="E30" s="46" t="str">
        <f>(Atleti!$G$19)</f>
        <v>FCI</v>
      </c>
      <c r="F30" s="50">
        <f>(Atleti!$H$19)</f>
        <v>0</v>
      </c>
      <c r="G30" s="49">
        <f>(Atleti!$M$19)</f>
        <v>0</v>
      </c>
    </row>
    <row r="31" spans="1:7" x14ac:dyDescent="0.2">
      <c r="A31" s="47">
        <f>(Atleti!$A$20)</f>
        <v>51</v>
      </c>
      <c r="B31" s="45" t="str">
        <f>(Atleti!$B$20)</f>
        <v>FANELLI IVAN</v>
      </c>
      <c r="C31" s="43" t="str">
        <f>(Atleti!$D$20)</f>
        <v>M3</v>
      </c>
      <c r="D31" s="48" t="str">
        <f>(Atleti!$F$20)</f>
        <v>TEAM FOCUS FANELLI BIKE</v>
      </c>
      <c r="E31" s="46" t="str">
        <f>(Atleti!$G$20)</f>
        <v>UISP</v>
      </c>
      <c r="F31" s="50" t="str">
        <f>(Atleti!$H$20)</f>
        <v>UISP COMITATO TERR.LE VALDERA</v>
      </c>
      <c r="G31" s="49" t="str">
        <f>(Atleti!$M$20)</f>
        <v>15C</v>
      </c>
    </row>
    <row r="33" spans="1:7" x14ac:dyDescent="0.2">
      <c r="A33" s="67" t="s">
        <v>1967</v>
      </c>
      <c r="B33" s="67"/>
      <c r="C33" s="67"/>
      <c r="D33" s="67"/>
      <c r="E33" s="67"/>
      <c r="F33" s="67"/>
      <c r="G33" s="67"/>
    </row>
    <row r="34" spans="1:7" x14ac:dyDescent="0.2">
      <c r="A34" s="47">
        <f>(Atleti!$A$21)</f>
        <v>79</v>
      </c>
      <c r="B34" t="str">
        <f>(Atleti!$B$21)</f>
        <v>BASSI ANDREA</v>
      </c>
      <c r="C34" s="43" t="str">
        <f>(Atleti!$D$21)</f>
        <v>M4</v>
      </c>
      <c r="D34" s="48" t="str">
        <f>(Atleti!$F$21)</f>
        <v>A.S.D. MARATHON BIKE</v>
      </c>
      <c r="E34" s="46" t="str">
        <f>(Atleti!$G$21)</f>
        <v>UISP</v>
      </c>
      <c r="F34" s="50" t="str">
        <f>(Atleti!$H$21)</f>
        <v>UISP COMITATO TERR.LE MODENA</v>
      </c>
      <c r="G34" s="49" t="str">
        <f>(Atleti!$M$21)</f>
        <v>15C</v>
      </c>
    </row>
    <row r="35" spans="1:7" x14ac:dyDescent="0.2">
      <c r="A35" s="47">
        <f>(Atleti!$A$22)</f>
        <v>74</v>
      </c>
      <c r="B35" s="45" t="str">
        <f>(Atleti!$B$22)</f>
        <v>PAPINI SIMONE</v>
      </c>
      <c r="C35" s="43" t="str">
        <f>(Atleti!$D$22)</f>
        <v>M4</v>
      </c>
      <c r="D35" s="48" t="str">
        <f>(Atleti!$F$22)</f>
        <v>A.S.D. BICIPEDIA</v>
      </c>
      <c r="E35" s="46" t="str">
        <f>(Atleti!$G$22)</f>
        <v>UISP</v>
      </c>
      <c r="F35" s="50" t="str">
        <f>(Atleti!$H$22)</f>
        <v>UISP FIRENZE</v>
      </c>
      <c r="G35" s="49" t="str">
        <f>(Atleti!$M$22)</f>
        <v>15C</v>
      </c>
    </row>
    <row r="36" spans="1:7" x14ac:dyDescent="0.2">
      <c r="A36" s="47">
        <f>(Atleti!$A$23)</f>
        <v>77</v>
      </c>
      <c r="B36" s="45" t="str">
        <f>(Atleti!$B$23)</f>
        <v>COZZARI GERMANO</v>
      </c>
      <c r="C36" s="43" t="str">
        <f>(Atleti!$D$23)</f>
        <v>M4</v>
      </c>
      <c r="D36" s="48" t="str">
        <f>(Atleti!$F$23)</f>
        <v>U.C. PETRIGNANO A.S.D.</v>
      </c>
      <c r="E36" s="46" t="str">
        <f>(Atleti!$G$23)</f>
        <v>FCI</v>
      </c>
      <c r="F36" s="50">
        <f>(Atleti!$H$23)</f>
        <v>0</v>
      </c>
      <c r="G36" s="49">
        <f>(Atleti!$M$23)</f>
        <v>0</v>
      </c>
    </row>
    <row r="37" spans="1:7" x14ac:dyDescent="0.2">
      <c r="A37" s="47">
        <f>(Atleti!$A$24)</f>
        <v>70</v>
      </c>
      <c r="B37" s="45" t="str">
        <f>(Atleti!$B$24)</f>
        <v>VALENSISE MASSIMO</v>
      </c>
      <c r="C37" s="43" t="str">
        <f>(Atleti!$D$24)</f>
        <v>M4</v>
      </c>
      <c r="D37" s="48" t="str">
        <f>(Atleti!$F$24)</f>
        <v>VELO CLUB VALENZATICO A.S.D.</v>
      </c>
      <c r="E37" s="46" t="str">
        <f>(Atleti!$G$24)</f>
        <v>UISP</v>
      </c>
      <c r="F37" s="50" t="str">
        <f>(Atleti!$H$24)</f>
        <v>UISP COMITATO TERR.LE PISTOIA</v>
      </c>
      <c r="G37" s="49" t="str">
        <f>(Atleti!$M$24)</f>
        <v>15C</v>
      </c>
    </row>
    <row r="38" spans="1:7" x14ac:dyDescent="0.2">
      <c r="A38" s="47">
        <f>(Atleti!$A$25)</f>
        <v>66</v>
      </c>
      <c r="B38" s="45" t="str">
        <f>(Atleti!$B$25)</f>
        <v>SANTINAMI FABIO</v>
      </c>
      <c r="C38" s="43" t="str">
        <f>(Atleti!$D$25)</f>
        <v>M4</v>
      </c>
      <c r="D38" s="48" t="str">
        <f>(Atleti!$F$25)</f>
        <v>ASD ZEROZERO TEAM</v>
      </c>
      <c r="E38" s="46" t="str">
        <f>(Atleti!$G$25)</f>
        <v>UISP</v>
      </c>
      <c r="F38" s="50" t="str">
        <f>(Atleti!$H$25)</f>
        <v>UISP COMITATO TERR.LE EMPOLI VALDELSA</v>
      </c>
      <c r="G38" s="49" t="str">
        <f>(Atleti!$M$25)</f>
        <v>15C</v>
      </c>
    </row>
    <row r="39" spans="1:7" x14ac:dyDescent="0.2">
      <c r="A39" s="47">
        <f>(Atleti!$A$26)</f>
        <v>64</v>
      </c>
      <c r="B39" s="45" t="str">
        <f>(Atleti!$B$26)</f>
        <v>COPPO CARLO</v>
      </c>
      <c r="C39" s="43" t="str">
        <f>(Atleti!$D$26)</f>
        <v>M4</v>
      </c>
      <c r="D39" s="48" t="str">
        <f>(Atleti!$F$26)</f>
        <v>A.S.D. NATURAL BIKE</v>
      </c>
      <c r="E39" s="46" t="str">
        <f>(Atleti!$G$26)</f>
        <v>ACSI</v>
      </c>
      <c r="F39" s="50">
        <f>(Atleti!$H$26)</f>
        <v>0</v>
      </c>
      <c r="G39" s="49">
        <f>(Atleti!$M$26)</f>
        <v>0</v>
      </c>
    </row>
    <row r="40" spans="1:7" x14ac:dyDescent="0.2">
      <c r="A40" s="47">
        <f>(Atleti!$A$27)</f>
        <v>63</v>
      </c>
      <c r="B40" s="45" t="str">
        <f>(Atleti!$B$27)</f>
        <v>PULCINELLI FRANCESCO</v>
      </c>
      <c r="C40" s="43" t="str">
        <f>(Atleti!$D$27)</f>
        <v>M4</v>
      </c>
      <c r="D40" s="48" t="str">
        <f>(Atleti!$F$27)</f>
        <v>ASD BY BIKE</v>
      </c>
      <c r="E40" s="46" t="str">
        <f>(Atleti!$G$27)</f>
        <v>UISP</v>
      </c>
      <c r="F40" s="50" t="str">
        <f>(Atleti!$H$27)</f>
        <v>UISP COMITATO TERR.LE EMPOLI VALDELSA</v>
      </c>
      <c r="G40" s="49" t="str">
        <f>(Atleti!$M$27)</f>
        <v>15F</v>
      </c>
    </row>
    <row r="41" spans="1:7" x14ac:dyDescent="0.2">
      <c r="A41" s="47">
        <f>(Atleti!$A$28)</f>
        <v>61</v>
      </c>
      <c r="B41" s="45" t="str">
        <f>(Atleti!$B$28)</f>
        <v>MINIATI LEONARDO</v>
      </c>
      <c r="C41" s="43" t="str">
        <f>(Atleti!$D$28)</f>
        <v>M4</v>
      </c>
      <c r="D41" s="48" t="str">
        <f>(Atleti!$F$28)</f>
        <v>A.S.D. ZHIRAF (FCI)</v>
      </c>
      <c r="E41" s="46" t="str">
        <f>(Atleti!$G$28)</f>
        <v>FCI</v>
      </c>
      <c r="F41" s="50">
        <f>(Atleti!$H$28)</f>
        <v>0</v>
      </c>
      <c r="G41" s="49">
        <f>(Atleti!$M$28)</f>
        <v>0</v>
      </c>
    </row>
    <row r="42" spans="1:7" x14ac:dyDescent="0.2">
      <c r="A42" s="47">
        <f>(Atleti!$A$29)</f>
        <v>60</v>
      </c>
      <c r="B42" s="45" t="str">
        <f>(Atleti!$B$29)</f>
        <v>MORETTINI DIEGO</v>
      </c>
      <c r="C42" s="43" t="str">
        <f>(Atleti!$D$29)</f>
        <v>M4</v>
      </c>
      <c r="D42" s="48" t="str">
        <f>(Atleti!$F$29)</f>
        <v>ASD VELO CLUB LUNIGIANA</v>
      </c>
      <c r="E42" s="46" t="str">
        <f>(Atleti!$G$29)</f>
        <v>UISP</v>
      </c>
      <c r="F42" s="50" t="str">
        <f>(Atleti!$H$29)</f>
        <v>UISP COMITATO TERR.LE MASSA</v>
      </c>
      <c r="G42" s="49" t="str">
        <f>(Atleti!$M$29)</f>
        <v>15C</v>
      </c>
    </row>
    <row r="43" spans="1:7" x14ac:dyDescent="0.2">
      <c r="A43" s="47">
        <f>(Atleti!$A$30)</f>
        <v>57</v>
      </c>
      <c r="B43" s="45" t="str">
        <f>(Atleti!$B$30)</f>
        <v>PIGHINI ANDREA</v>
      </c>
      <c r="C43" s="43" t="str">
        <f>(Atleti!$D$30)</f>
        <v>M4</v>
      </c>
      <c r="D43" s="48" t="str">
        <f>(Atleti!$F$30)</f>
        <v>ASD PARKPRE</v>
      </c>
      <c r="E43" s="46" t="str">
        <f>(Atleti!$G$30)</f>
        <v>UISP</v>
      </c>
      <c r="F43" s="50" t="str">
        <f>(Atleti!$H$30)</f>
        <v>UISP COMITATO TERR.LE PISA</v>
      </c>
      <c r="G43" s="49" t="str">
        <f>(Atleti!$M$30)</f>
        <v>15C</v>
      </c>
    </row>
    <row r="44" spans="1:7" x14ac:dyDescent="0.2">
      <c r="A44" s="47">
        <f>(Atleti!$A$31)</f>
        <v>54</v>
      </c>
      <c r="B44" s="45" t="str">
        <f>(Atleti!$B$31)</f>
        <v>FEI FABIO</v>
      </c>
      <c r="C44" s="43" t="str">
        <f>(Atleti!$D$31)</f>
        <v>M4</v>
      </c>
      <c r="D44" s="48" t="str">
        <f>(Atleti!$F$31)</f>
        <v>PROBIKE FIRENZE ASD</v>
      </c>
      <c r="E44" s="46" t="str">
        <f>(Atleti!$G$31)</f>
        <v>UISP</v>
      </c>
      <c r="F44" s="50" t="str">
        <f>(Atleti!$H$31)</f>
        <v>UISP FIRENZE</v>
      </c>
      <c r="G44" s="49" t="str">
        <f>(Atleti!$M$31)</f>
        <v>15C</v>
      </c>
    </row>
    <row r="46" spans="1:7" x14ac:dyDescent="0.2">
      <c r="A46" s="67" t="s">
        <v>1968</v>
      </c>
      <c r="B46" s="67"/>
      <c r="C46" s="67"/>
      <c r="D46" s="67"/>
      <c r="E46" s="67"/>
      <c r="F46" s="67"/>
      <c r="G46" s="67"/>
    </row>
    <row r="47" spans="1:7" x14ac:dyDescent="0.2">
      <c r="A47" s="47">
        <f>(Atleti!$A$32)</f>
        <v>99</v>
      </c>
      <c r="B47" s="45" t="str">
        <f>(Atleti!$B$32)</f>
        <v>MANTOVANI STEFANO</v>
      </c>
      <c r="C47" s="43" t="str">
        <f>(Atleti!$D$32)</f>
        <v>M5</v>
      </c>
      <c r="D47" s="48" t="str">
        <f>(Atleti!$F$32)</f>
        <v>LIVORNO BIKE ASD</v>
      </c>
      <c r="E47" s="46" t="str">
        <f>(Atleti!$G$32)</f>
        <v>UISP</v>
      </c>
      <c r="F47" s="50" t="str">
        <f>(Atleti!$H$32)</f>
        <v>UISP COMITATO TERR.LE TERRE ETRUSCO LABRONICHE</v>
      </c>
      <c r="G47" s="49" t="str">
        <f>(Atleti!$M$32)</f>
        <v>15C</v>
      </c>
    </row>
    <row r="48" spans="1:7" x14ac:dyDescent="0.2">
      <c r="A48" s="47">
        <f>(Atleti!$A$33)</f>
        <v>98</v>
      </c>
      <c r="B48" s="45" t="str">
        <f>(Atleti!$B$33)</f>
        <v>BENCINI FILIPPO</v>
      </c>
      <c r="C48" s="43" t="str">
        <f>(Atleti!$D$33)</f>
        <v>M5</v>
      </c>
      <c r="D48" s="48" t="str">
        <f>(Atleti!$F$33)</f>
        <v>BADIA CYCLING TEAM</v>
      </c>
      <c r="E48" s="46" t="str">
        <f>(Atleti!$G$33)</f>
        <v>UISP</v>
      </c>
      <c r="F48" s="50" t="str">
        <f>(Atleti!$H$33)</f>
        <v>UISP FIRENZE</v>
      </c>
      <c r="G48" s="49" t="str">
        <f>(Atleti!$M$33)</f>
        <v>15C</v>
      </c>
    </row>
    <row r="49" spans="1:7" x14ac:dyDescent="0.2">
      <c r="A49" s="47">
        <f>(Atleti!$A$34)</f>
        <v>97</v>
      </c>
      <c r="B49" s="45" t="str">
        <f>(Atleti!$B$34)</f>
        <v>SANTONI PAOLO</v>
      </c>
      <c r="C49" s="43" t="str">
        <f>(Atleti!$D$34)</f>
        <v>M5</v>
      </c>
      <c r="D49" s="48" t="str">
        <f>(Atleti!$F$34)</f>
        <v>A.S.D. BICIPEDIA</v>
      </c>
      <c r="E49" s="46" t="str">
        <f>(Atleti!$G$34)</f>
        <v>UISP</v>
      </c>
      <c r="F49" s="50" t="str">
        <f>(Atleti!$H$34)</f>
        <v>UISP FIRENZE</v>
      </c>
      <c r="G49" s="49" t="str">
        <f>(Atleti!$M$34)</f>
        <v>15C</v>
      </c>
    </row>
    <row r="50" spans="1:7" x14ac:dyDescent="0.2">
      <c r="A50" s="47">
        <f>(Atleti!$A$35)</f>
        <v>96</v>
      </c>
      <c r="B50" s="45" t="str">
        <f>(Atleti!$B$35)</f>
        <v>CANAPINI GIOVANNI</v>
      </c>
      <c r="C50" s="43" t="str">
        <f>(Atleti!$D$35)</f>
        <v>M5</v>
      </c>
      <c r="D50" s="48" t="str">
        <f>(Atleti!$F$35)</f>
        <v>GRUPPO CICLISTICO VAL DI MERSE A.S.D.</v>
      </c>
      <c r="E50" s="46" t="str">
        <f>(Atleti!$G$35)</f>
        <v>UISP</v>
      </c>
      <c r="F50" s="50" t="str">
        <f>(Atleti!$H$35)</f>
        <v>UISP COMITATO TERR.LE SIENA</v>
      </c>
      <c r="G50" s="49" t="str">
        <f>(Atleti!$M$35)</f>
        <v>15C</v>
      </c>
    </row>
    <row r="51" spans="1:7" x14ac:dyDescent="0.2">
      <c r="A51" s="47">
        <f>(Atleti!$A$36)</f>
        <v>67</v>
      </c>
      <c r="B51" s="45" t="str">
        <f>(Atleti!$B$36)</f>
        <v>BIANCHI MARCO</v>
      </c>
      <c r="C51" s="43" t="str">
        <f>(Atleti!$D$36)</f>
        <v>M5</v>
      </c>
      <c r="D51" s="48" t="str">
        <f>(Atleti!$F$36)</f>
        <v>CICLI CONTI G.S.</v>
      </c>
      <c r="E51" s="46" t="str">
        <f>(Atleti!$G$36)</f>
        <v>UISP</v>
      </c>
      <c r="F51" s="50" t="str">
        <f>(Atleti!$H$36)</f>
        <v>UISP FIRENZE</v>
      </c>
      <c r="G51" s="49" t="str">
        <f>(Atleti!$M$36)</f>
        <v>15C</v>
      </c>
    </row>
    <row r="52" spans="1:7" x14ac:dyDescent="0.2">
      <c r="A52" s="47">
        <f>(Atleti!$A$37)</f>
        <v>93</v>
      </c>
      <c r="B52" s="45" t="str">
        <f>(Atleti!$B$37)</f>
        <v>BARTALINI FEDERICO</v>
      </c>
      <c r="C52" s="43" t="str">
        <f>(Atleti!$D$37)</f>
        <v>M5</v>
      </c>
      <c r="D52" s="48" t="str">
        <f>(Atleti!$F$37)</f>
        <v>ASD PARKPRE</v>
      </c>
      <c r="E52" s="46" t="str">
        <f>(Atleti!$G$37)</f>
        <v>UISP</v>
      </c>
      <c r="F52" s="50" t="str">
        <f>(Atleti!$H$37)</f>
        <v>UISP COMITATO TERR.LE PISA</v>
      </c>
      <c r="G52" s="49" t="str">
        <f>(Atleti!$M$37)</f>
        <v>15C</v>
      </c>
    </row>
    <row r="53" spans="1:7" x14ac:dyDescent="0.2">
      <c r="A53" s="47">
        <f>(Atleti!$A$38)</f>
        <v>90</v>
      </c>
      <c r="B53" s="45" t="str">
        <f>(Atleti!$B$38)</f>
        <v>MAZZONI CRISTIANO</v>
      </c>
      <c r="C53" s="43" t="str">
        <f>(Atleti!$D$38)</f>
        <v>M5</v>
      </c>
      <c r="D53" s="48" t="str">
        <f>(Atleti!$F$38)</f>
        <v>ASD ZEROZERO TEAM</v>
      </c>
      <c r="E53" s="46" t="str">
        <f>(Atleti!$G$38)</f>
        <v>UISP</v>
      </c>
      <c r="F53" s="50" t="str">
        <f>(Atleti!$H$38)</f>
        <v>UISP COMITATO TERR.LE EMPOLI VALDELSA</v>
      </c>
      <c r="G53" s="49" t="str">
        <f>(Atleti!$M$38)</f>
        <v>15C</v>
      </c>
    </row>
    <row r="54" spans="1:7" x14ac:dyDescent="0.2">
      <c r="A54" s="47">
        <f>(Atleti!$A$39)</f>
        <v>89</v>
      </c>
      <c r="B54" s="45" t="str">
        <f>(Atleti!$B$39)</f>
        <v>FALCINI LEONARDO</v>
      </c>
      <c r="C54" s="43" t="str">
        <f>(Atleti!$D$39)</f>
        <v>M5</v>
      </c>
      <c r="D54" s="48" t="str">
        <f>(Atleti!$F$39)</f>
        <v>A.S.D. ENERGIA PROPOSTE DI BENESSERE</v>
      </c>
      <c r="E54" s="46" t="str">
        <f>(Atleti!$G$39)</f>
        <v>UISP</v>
      </c>
      <c r="F54" s="50" t="str">
        <f>(Atleti!$H$39)</f>
        <v>UISP FIRENZE</v>
      </c>
      <c r="G54" s="49" t="str">
        <f>(Atleti!$M$39)</f>
        <v>15F</v>
      </c>
    </row>
    <row r="55" spans="1:7" x14ac:dyDescent="0.2">
      <c r="A55" s="47">
        <f>(Atleti!$A$40)</f>
        <v>88</v>
      </c>
      <c r="B55" s="45" t="str">
        <f>(Atleti!$B$40)</f>
        <v>SECCI SIMONE</v>
      </c>
      <c r="C55" s="43" t="str">
        <f>(Atleti!$D$40)</f>
        <v>M5</v>
      </c>
      <c r="D55" s="48" t="str">
        <f>(Atleti!$F$40)</f>
        <v>A.S.D. CICLISSIMO BIKE TEAM (FCI</v>
      </c>
      <c r="E55" s="46" t="str">
        <f>(Atleti!$G$40)</f>
        <v>FCI</v>
      </c>
      <c r="F55" s="50">
        <f>(Atleti!$H$40)</f>
        <v>0</v>
      </c>
      <c r="G55" s="49">
        <f>(Atleti!$M$40)</f>
        <v>0</v>
      </c>
    </row>
    <row r="56" spans="1:7" x14ac:dyDescent="0.2">
      <c r="A56" s="47">
        <f>(Atleti!$A$41)</f>
        <v>84</v>
      </c>
      <c r="B56" s="45" t="str">
        <f>(Atleti!$B$41)</f>
        <v>LUPI MASSIMILIANO</v>
      </c>
      <c r="C56" s="43" t="str">
        <f>(Atleti!$D$41)</f>
        <v>M5</v>
      </c>
      <c r="D56" s="48" t="str">
        <f>(Atleti!$F$41)</f>
        <v>ASD BY BIKE</v>
      </c>
      <c r="E56" s="46" t="str">
        <f>(Atleti!$G$41)</f>
        <v>UISP</v>
      </c>
      <c r="F56" s="50" t="str">
        <f>(Atleti!$H$41)</f>
        <v>UISP COMITATO TERR.LE EMPOLI VALDELSA</v>
      </c>
      <c r="G56" s="49" t="str">
        <f>(Atleti!$M$41)</f>
        <v>15F</v>
      </c>
    </row>
    <row r="57" spans="1:7" x14ac:dyDescent="0.2">
      <c r="A57" s="47">
        <f>(Atleti!$A$42)</f>
        <v>80</v>
      </c>
      <c r="B57" s="45" t="str">
        <f>(Atleti!$B$42)</f>
        <v>ROSSI MORENO</v>
      </c>
      <c r="C57" s="43" t="str">
        <f>(Atleti!$D$42)</f>
        <v>M5</v>
      </c>
      <c r="D57" s="48" t="str">
        <f>(Atleti!$F$42)</f>
        <v>PROBIKE FIRENZE ASD</v>
      </c>
      <c r="E57" s="46" t="str">
        <f>(Atleti!$G$42)</f>
        <v>UISP</v>
      </c>
      <c r="F57" s="50" t="str">
        <f>(Atleti!$H$42)</f>
        <v>UISP FIRENZE</v>
      </c>
      <c r="G57" s="49" t="str">
        <f>(Atleti!$M$42)</f>
        <v>15C</v>
      </c>
    </row>
    <row r="58" spans="1:7" x14ac:dyDescent="0.2">
      <c r="A58" s="47">
        <f>(Atleti!$A$43)</f>
        <v>11</v>
      </c>
      <c r="B58" s="45" t="str">
        <f>(Atleti!$B$43)</f>
        <v>BARBINI ALESSANDRO</v>
      </c>
      <c r="C58" s="43" t="str">
        <f>(Atleti!$D$43)</f>
        <v>M5</v>
      </c>
      <c r="D58" s="48" t="str">
        <f>(Atleti!$F$43)</f>
        <v>LIVORNO BIKE ASD</v>
      </c>
      <c r="E58" s="46" t="str">
        <f>(Atleti!$G$43)</f>
        <v>UISP</v>
      </c>
      <c r="F58" s="50" t="str">
        <f>(Atleti!$H$43)</f>
        <v>UISP COMITATO TERR.LE TERRE ETRUSCO LABRONICHE</v>
      </c>
      <c r="G58" s="49" t="str">
        <f>(Atleti!$M$43)</f>
        <v>15C</v>
      </c>
    </row>
    <row r="59" spans="1:7" x14ac:dyDescent="0.2">
      <c r="A59" s="47">
        <f>(Atleti!$A$44)</f>
        <v>17</v>
      </c>
      <c r="B59" s="45" t="str">
        <f>(Atleti!$B$44)</f>
        <v>FAUCCI MARCO</v>
      </c>
      <c r="C59" s="43" t="str">
        <f>(Atleti!$D$44)</f>
        <v>M5</v>
      </c>
      <c r="D59" s="48" t="str">
        <f>(Atleti!$F$44)</f>
        <v>ASD GRIP CASTELFIORENTINO</v>
      </c>
      <c r="E59" s="46" t="str">
        <f>(Atleti!$G$44)</f>
        <v>UISP</v>
      </c>
      <c r="F59" s="50" t="str">
        <f>(Atleti!$H$44)</f>
        <v>UISP COMITATO TERR.LE EMPOLI VALDELSA</v>
      </c>
      <c r="G59" s="49" t="str">
        <f>(Atleti!$M$44)</f>
        <v>15F</v>
      </c>
    </row>
    <row r="60" spans="1:7" x14ac:dyDescent="0.2">
      <c r="A60" s="47">
        <f>(Atleti!$A$45)</f>
        <v>22</v>
      </c>
      <c r="B60" s="45" t="str">
        <f>(Atleti!$B$45)</f>
        <v>ANTONELLI ALESSIO</v>
      </c>
      <c r="C60" s="43" t="str">
        <f>(Atleti!$D$45)</f>
        <v>M5</v>
      </c>
      <c r="D60" s="48" t="str">
        <f>(Atleti!$F$45)</f>
        <v>CICLO CLUB QUOTA MILLE</v>
      </c>
      <c r="E60" s="46" t="str">
        <f>(Atleti!$G$45)</f>
        <v>UISP</v>
      </c>
      <c r="F60" s="50" t="str">
        <f>(Atleti!$H$45)</f>
        <v>UISP COMITATO TERR.LE AREZZO</v>
      </c>
      <c r="G60" s="49" t="str">
        <f>(Atleti!$M$45)</f>
        <v>15C</v>
      </c>
    </row>
    <row r="62" spans="1:7" x14ac:dyDescent="0.2">
      <c r="A62" s="67" t="s">
        <v>1969</v>
      </c>
      <c r="B62" s="67"/>
      <c r="C62" s="67"/>
      <c r="D62" s="67"/>
      <c r="E62" s="67"/>
      <c r="F62" s="67"/>
      <c r="G62" s="67"/>
    </row>
    <row r="63" spans="1:7" x14ac:dyDescent="0.2">
      <c r="A63" s="47">
        <f>(Atleti!$A$46)</f>
        <v>85</v>
      </c>
      <c r="B63" s="45" t="str">
        <f>(Atleti!$B$46)</f>
        <v>BELLO FABIANO</v>
      </c>
      <c r="C63" s="43" t="str">
        <f>(Atleti!$D$46)</f>
        <v>M6</v>
      </c>
      <c r="D63" s="48" t="str">
        <f>(Atleti!$F$46)</f>
        <v>ASD BY BIKE</v>
      </c>
      <c r="E63" s="46" t="str">
        <f>(Atleti!$G$46)</f>
        <v>UISP</v>
      </c>
      <c r="F63" s="50" t="str">
        <f>(Atleti!$H$46)</f>
        <v>UISP COMITATO TERR.LE EMPOLI VALDELSA</v>
      </c>
      <c r="G63" s="49" t="str">
        <f>(Atleti!$M$46)</f>
        <v>15F</v>
      </c>
    </row>
    <row r="64" spans="1:7" x14ac:dyDescent="0.2">
      <c r="A64" s="47">
        <f>(Atleti!$A$47)</f>
        <v>83</v>
      </c>
      <c r="B64" s="45" t="str">
        <f>(Atleti!$B$47)</f>
        <v>D'AQUINO AURELIO</v>
      </c>
      <c r="C64" s="43" t="str">
        <f>(Atleti!$D$47)</f>
        <v>M6</v>
      </c>
      <c r="D64" s="48" t="str">
        <f>(Atleti!$F$47)</f>
        <v>ASD VELO CLUB LUNIGIANA</v>
      </c>
      <c r="E64" s="46" t="str">
        <f>(Atleti!$G$47)</f>
        <v>UISP</v>
      </c>
      <c r="F64" s="50" t="str">
        <f>(Atleti!$H$47)</f>
        <v>UISP COMITATO TERR.LE MASSA</v>
      </c>
      <c r="G64" s="49" t="str">
        <f>(Atleti!$M$47)</f>
        <v>15C</v>
      </c>
    </row>
    <row r="65" spans="1:7" x14ac:dyDescent="0.2">
      <c r="A65" s="47">
        <f>(Atleti!$A$48)</f>
        <v>82</v>
      </c>
      <c r="B65" s="45" t="str">
        <f>(Atleti!$B$48)</f>
        <v>DEL CORSO GINO</v>
      </c>
      <c r="C65" s="43" t="str">
        <f>(Atleti!$D$48)</f>
        <v>M6</v>
      </c>
      <c r="D65" s="48" t="str">
        <f>(Atleti!$F$48)</f>
        <v>TEAM VALDERA BIKE ASD</v>
      </c>
      <c r="E65" s="46" t="str">
        <f>(Atleti!$G$48)</f>
        <v>UISP</v>
      </c>
      <c r="F65" s="50" t="str">
        <f>(Atleti!$H$48)</f>
        <v>UISP COMITATO TERR.LE VALDERA</v>
      </c>
      <c r="G65" s="49" t="str">
        <f>(Atleti!$M$48)</f>
        <v>15C</v>
      </c>
    </row>
    <row r="66" spans="1:7" x14ac:dyDescent="0.2">
      <c r="A66" s="47">
        <f>(Atleti!$A$49)</f>
        <v>81</v>
      </c>
      <c r="B66" s="45" t="str">
        <f>(Atleti!$B$49)</f>
        <v>MESSERI ENRICO</v>
      </c>
      <c r="C66" s="43" t="str">
        <f>(Atleti!$D$49)</f>
        <v>M6</v>
      </c>
      <c r="D66" s="48" t="str">
        <f>(Atleti!$F$49)</f>
        <v>PROBIKE FIRENZE ASD</v>
      </c>
      <c r="E66" s="46" t="str">
        <f>(Atleti!$G$49)</f>
        <v>UISP</v>
      </c>
      <c r="F66" s="50" t="str">
        <f>(Atleti!$H$49)</f>
        <v>UISP FIRENZE</v>
      </c>
      <c r="G66" s="49" t="str">
        <f>(Atleti!$M$49)</f>
        <v>15C</v>
      </c>
    </row>
    <row r="67" spans="1:7" x14ac:dyDescent="0.2">
      <c r="A67" s="47">
        <f>(Atleti!$A$50)</f>
        <v>13</v>
      </c>
      <c r="B67" s="45" t="str">
        <f>(Atleti!$B$50)</f>
        <v>FANFANI MAURIZIO</v>
      </c>
      <c r="C67" s="43" t="str">
        <f>(Atleti!$D$50)</f>
        <v>M6</v>
      </c>
      <c r="D67" s="48" t="str">
        <f>(Atleti!$F$50)</f>
        <v>ASD ZEROZERO TEAM</v>
      </c>
      <c r="E67" s="46" t="str">
        <f>(Atleti!$G$50)</f>
        <v>UISP</v>
      </c>
      <c r="F67" s="50" t="str">
        <f>(Atleti!$H$50)</f>
        <v>UISP COMITATO TERR.LE EMPOLI VALDELSA</v>
      </c>
      <c r="G67" s="49" t="str">
        <f>(Atleti!$M$50)</f>
        <v>15C</v>
      </c>
    </row>
    <row r="69" spans="1:7" x14ac:dyDescent="0.2">
      <c r="A69" s="67" t="s">
        <v>1970</v>
      </c>
      <c r="B69" s="67"/>
      <c r="C69" s="67"/>
      <c r="D69" s="67"/>
      <c r="E69" s="67"/>
      <c r="F69" s="67"/>
      <c r="G69" s="67"/>
    </row>
    <row r="70" spans="1:7" x14ac:dyDescent="0.2">
      <c r="A70" s="47">
        <f>(Atleti!$A$51)</f>
        <v>101</v>
      </c>
      <c r="B70" s="45" t="str">
        <f>(Atleti!$B$51)</f>
        <v>CORSINI FRANCO</v>
      </c>
      <c r="C70" s="43" t="str">
        <f>(Atleti!$D$51)</f>
        <v>M7</v>
      </c>
      <c r="D70" s="48" t="str">
        <f>(Atleti!$F$51)</f>
        <v>A.S.D. CICLI TADDEI (FCI)</v>
      </c>
      <c r="E70" s="46" t="str">
        <f>(Atleti!$G$51)</f>
        <v>UISP</v>
      </c>
      <c r="F70" s="50" t="str">
        <f>(Atleti!$H$51)</f>
        <v>UISP COMITATO TERR.LE ZONA DEL CUOIO</v>
      </c>
      <c r="G70" s="49" t="str">
        <f>(Atleti!$M$51)</f>
        <v>15F</v>
      </c>
    </row>
    <row r="71" spans="1:7" x14ac:dyDescent="0.2">
      <c r="A71" s="47">
        <f>(Atleti!$A$52)</f>
        <v>100</v>
      </c>
      <c r="B71" s="45" t="str">
        <f>(Atleti!$B$52)</f>
        <v>PAZZAGLIA LUCIANO</v>
      </c>
      <c r="C71" s="43" t="str">
        <f>(Atleti!$D$52)</f>
        <v>M7</v>
      </c>
      <c r="D71" s="48" t="str">
        <f>(Atleti!$F$52)</f>
        <v>ASD GRIP CASTELFIORENTINO</v>
      </c>
      <c r="E71" s="46" t="str">
        <f>(Atleti!$G$52)</f>
        <v>UISP</v>
      </c>
      <c r="F71" s="50" t="str">
        <f>(Atleti!$H$52)</f>
        <v>UISP COMITATO TERR.LE EMPOLI VALDELSA</v>
      </c>
      <c r="G71" s="49" t="str">
        <f>(Atleti!$M$52)</f>
        <v>15F</v>
      </c>
    </row>
    <row r="72" spans="1:7" x14ac:dyDescent="0.2">
      <c r="A72" s="47">
        <f>(Atleti!$A$53)</f>
        <v>92</v>
      </c>
      <c r="B72" s="45" t="str">
        <f>(Atleti!$B$53)</f>
        <v>MARI LEONARDO</v>
      </c>
      <c r="C72" s="43" t="str">
        <f>(Atleti!$D$53)</f>
        <v>M7</v>
      </c>
      <c r="D72" s="48" t="str">
        <f>(Atleti!$F$53)</f>
        <v>ASSOCIAZIONE FERRI TAGLIENTI</v>
      </c>
      <c r="E72" s="46" t="str">
        <f>(Atleti!$G$53)</f>
        <v>UISP</v>
      </c>
      <c r="F72" s="50" t="str">
        <f>(Atleti!$H$53)</f>
        <v>UISP FIRENZE</v>
      </c>
      <c r="G72" s="49" t="str">
        <f>(Atleti!$M$53)</f>
        <v>15C</v>
      </c>
    </row>
    <row r="74" spans="1:7" x14ac:dyDescent="0.2">
      <c r="A74" s="67" t="s">
        <v>1971</v>
      </c>
      <c r="B74" s="67"/>
      <c r="C74" s="67"/>
      <c r="D74" s="67"/>
      <c r="E74" s="67"/>
      <c r="F74" s="67"/>
      <c r="G74" s="67"/>
    </row>
    <row r="75" spans="1:7" x14ac:dyDescent="0.2">
      <c r="A75" s="47">
        <f>(Atleti!$A$54)</f>
        <v>102</v>
      </c>
      <c r="B75" s="45" t="str">
        <f>(Atleti!$B$54)</f>
        <v>PRIMANTI GIORGIO</v>
      </c>
      <c r="C75" s="43" t="str">
        <f>(Atleti!$D$54)</f>
        <v>M8</v>
      </c>
      <c r="D75" s="48" t="str">
        <f>(Atleti!$F$54)</f>
        <v>A.S.D. BICIPEDIA</v>
      </c>
      <c r="E75" s="46" t="str">
        <f>(Atleti!$G$54)</f>
        <v>UISP</v>
      </c>
      <c r="F75" s="50" t="str">
        <f>(Atleti!$H$54)</f>
        <v>UISP FIRENZE</v>
      </c>
      <c r="G75" s="49" t="str">
        <f>(Atleti!$M$54)</f>
        <v>15C</v>
      </c>
    </row>
    <row r="76" spans="1:7" x14ac:dyDescent="0.2">
      <c r="A76" s="47">
        <f>(Atleti!$A$55)</f>
        <v>86</v>
      </c>
      <c r="B76" s="45" t="str">
        <f>(Atleti!$B$55)</f>
        <v>POLI RENATO</v>
      </c>
      <c r="C76" s="43" t="str">
        <f>(Atleti!$D$55)</f>
        <v>M8</v>
      </c>
      <c r="D76" s="48" t="str">
        <f>(Atleti!$F$55)</f>
        <v>TEAM GASTONE NENCINI PRATO</v>
      </c>
      <c r="E76" s="46" t="str">
        <f>(Atleti!$G$55)</f>
        <v>UISP</v>
      </c>
      <c r="F76" s="50" t="str">
        <f>(Atleti!$H$55)</f>
        <v>UISP COMITATO TERR.LE PRATO</v>
      </c>
      <c r="G76" s="49" t="str">
        <f>(Atleti!$M$55)</f>
        <v>15C</v>
      </c>
    </row>
    <row r="77" spans="1:7" x14ac:dyDescent="0.2">
      <c r="A77" s="47">
        <f>(Atleti!$A$56)</f>
        <v>21</v>
      </c>
      <c r="B77" s="45" t="str">
        <f>(Atleti!$B$56)</f>
        <v>GORI PAOLO</v>
      </c>
      <c r="C77" s="43" t="str">
        <f>(Atleti!$D$56)</f>
        <v>M8</v>
      </c>
      <c r="D77" s="48" t="str">
        <f>(Atleti!$F$56)</f>
        <v>TUTTINBICI ASD</v>
      </c>
      <c r="E77" s="46" t="str">
        <f>(Atleti!$G$56)</f>
        <v>UISP</v>
      </c>
      <c r="F77" s="50" t="str">
        <f>(Atleti!$H$56)</f>
        <v>UISP FIRENZE</v>
      </c>
      <c r="G77" s="49" t="str">
        <f>(Atleti!$M$56)</f>
        <v>15F</v>
      </c>
    </row>
    <row r="78" spans="1:7" x14ac:dyDescent="0.2">
      <c r="A78" s="47">
        <f>(Atleti!$A$57)</f>
        <v>23</v>
      </c>
      <c r="B78" s="45" t="str">
        <f>(Atleti!$B$57)</f>
        <v>MAZZI MASSIMO</v>
      </c>
      <c r="C78" s="43" t="str">
        <f>(Atleti!$D$57)</f>
        <v>M8</v>
      </c>
      <c r="D78" s="48" t="str">
        <f>(Atleti!$F$57)</f>
        <v>GRUPPO SPORTIVO POLIZIA DI STATO SIENA</v>
      </c>
      <c r="E78" s="46" t="str">
        <f>(Atleti!$G$57)</f>
        <v>ACSI</v>
      </c>
      <c r="F78" s="50" t="str">
        <f>(Atleti!$H$57)</f>
        <v xml:space="preserve"> </v>
      </c>
      <c r="G78" s="49" t="str">
        <f>(Atleti!$M$57)</f>
        <v xml:space="preserve"> </v>
      </c>
    </row>
    <row r="80" spans="1:7" x14ac:dyDescent="0.2">
      <c r="A80" s="67" t="s">
        <v>1972</v>
      </c>
      <c r="B80" s="67"/>
      <c r="C80" s="67"/>
      <c r="D80" s="67"/>
      <c r="E80" s="67"/>
      <c r="F80" s="67"/>
      <c r="G80" s="67"/>
    </row>
    <row r="81" spans="1:7" x14ac:dyDescent="0.2">
      <c r="A81" s="47">
        <f>(Atleti!$A$58)</f>
        <v>108</v>
      </c>
      <c r="B81" s="45" t="str">
        <f>(Atleti!$B$58)</f>
        <v>COZZARI GIULIA</v>
      </c>
      <c r="C81" s="43" t="str">
        <f>(Atleti!$D$58)</f>
        <v>Es-Al</v>
      </c>
      <c r="D81" s="48" t="str">
        <f>(Atleti!$F$58)</f>
        <v>U.C. PETRIGNANO A.S.D.</v>
      </c>
      <c r="E81" s="46" t="str">
        <f>(Atleti!$G$58)</f>
        <v>FCI</v>
      </c>
      <c r="F81" s="50">
        <f>(Atleti!$H$58)</f>
        <v>0</v>
      </c>
      <c r="G81" s="49">
        <f>(Atleti!$M$58)</f>
        <v>0</v>
      </c>
    </row>
    <row r="82" spans="1:7" x14ac:dyDescent="0.2">
      <c r="A82" s="47">
        <f>(Atleti!$A$59)</f>
        <v>105</v>
      </c>
      <c r="B82" s="45" t="str">
        <f>(Atleti!$B$59)</f>
        <v>FERRUZZI GIANLUCA</v>
      </c>
      <c r="C82" s="43" t="str">
        <f>(Atleti!$D$59)</f>
        <v>Es-Al</v>
      </c>
      <c r="D82" s="48" t="str">
        <f>(Atleti!$F$59)</f>
        <v>A.S.D. ZHIRAF (FCI)</v>
      </c>
      <c r="E82" s="46" t="str">
        <f>(Atleti!$G$59)</f>
        <v>FCI</v>
      </c>
      <c r="F82" s="50">
        <f>(Atleti!$H$59)</f>
        <v>0</v>
      </c>
      <c r="G82" s="49">
        <f>(Atleti!$M$59)</f>
        <v>0</v>
      </c>
    </row>
    <row r="83" spans="1:7" x14ac:dyDescent="0.2">
      <c r="A83" s="47">
        <f>(Atleti!$A$60)</f>
        <v>104</v>
      </c>
      <c r="B83" s="45" t="str">
        <f>(Atleti!$B$60)</f>
        <v>PACIFICI ALESSIO</v>
      </c>
      <c r="C83" s="43" t="str">
        <f>(Atleti!$D$60)</f>
        <v>Es-Al</v>
      </c>
      <c r="D83" s="48" t="str">
        <f>(Atleti!$F$60)</f>
        <v>A.S.D. ZHIRAF (FCI)</v>
      </c>
      <c r="E83" s="46" t="str">
        <f>(Atleti!$G$60)</f>
        <v>FCI</v>
      </c>
      <c r="F83" s="50">
        <f>(Atleti!$H$60)</f>
        <v>0</v>
      </c>
      <c r="G83" s="49">
        <f>(Atleti!$M$60)</f>
        <v>0</v>
      </c>
    </row>
    <row r="84" spans="1:7" x14ac:dyDescent="0.2">
      <c r="A84" s="47">
        <f>(Atleti!$A$61)</f>
        <v>103</v>
      </c>
      <c r="B84" s="45" t="str">
        <f>(Atleti!$B$61)</f>
        <v>BECHERACCI MATTEO</v>
      </c>
      <c r="C84" s="43" t="str">
        <f>(Atleti!$D$61)</f>
        <v>Es-Al</v>
      </c>
      <c r="D84" s="48" t="str">
        <f>(Atleti!$F$61)</f>
        <v>A.S.D. ZHIRAF (FCI)</v>
      </c>
      <c r="E84" s="46" t="str">
        <f>(Atleti!$G$61)</f>
        <v>FCI</v>
      </c>
      <c r="F84" s="50">
        <f>(Atleti!$H$61)</f>
        <v>0</v>
      </c>
      <c r="G84" s="49">
        <f>(Atleti!$M$61)</f>
        <v>0</v>
      </c>
    </row>
    <row r="85" spans="1:7" x14ac:dyDescent="0.2">
      <c r="A85" s="47">
        <f>(Atleti!$A$62)</f>
        <v>95</v>
      </c>
      <c r="B85" s="45" t="str">
        <f>(Atleti!$B$62)</f>
        <v>DE SISTI SEBASTIANO</v>
      </c>
      <c r="C85" s="43" t="str">
        <f>(Atleti!$D$62)</f>
        <v>Es-Al</v>
      </c>
      <c r="D85" s="48" t="str">
        <f>(Atleti!$F$62)</f>
        <v>S.C. GASTONE NENCINI</v>
      </c>
      <c r="E85" s="46" t="str">
        <f>(Atleti!$G$62)</f>
        <v>FCI</v>
      </c>
      <c r="F85" s="50">
        <f>(Atleti!$H$62)</f>
        <v>0</v>
      </c>
      <c r="G85" s="49">
        <f>(Atleti!$M$62)</f>
        <v>0</v>
      </c>
    </row>
    <row r="86" spans="1:7" x14ac:dyDescent="0.2">
      <c r="A86" s="47">
        <f>(Atleti!$A$63)</f>
        <v>87</v>
      </c>
      <c r="B86" s="45" t="str">
        <f>(Atleti!$B$63)</f>
        <v>LEPRI PAOLO</v>
      </c>
      <c r="C86" s="43" t="str">
        <f>(Atleti!$D$63)</f>
        <v>Es-Al</v>
      </c>
      <c r="D86" s="48" t="str">
        <f>(Atleti!$F$63)</f>
        <v>G.S. CICLISTI GRASSINA ASD</v>
      </c>
      <c r="E86" s="46" t="str">
        <f>(Atleti!$G$63)</f>
        <v>UISP</v>
      </c>
      <c r="F86" s="50" t="str">
        <f>(Atleti!$H$63)</f>
        <v>UISP FIRENZE</v>
      </c>
      <c r="G86" s="49" t="str">
        <f>(Atleti!$M$63)</f>
        <v>15C</v>
      </c>
    </row>
    <row r="87" spans="1:7" x14ac:dyDescent="0.2">
      <c r="A87" s="47">
        <f>(Atleti!$A$64)</f>
        <v>2</v>
      </c>
      <c r="B87" s="45" t="str">
        <f>(Atleti!$B$64)</f>
        <v>BROVELLI VITTORIO</v>
      </c>
      <c r="C87" s="43" t="str">
        <f>(Atleti!$D$64)</f>
        <v>Es-Al</v>
      </c>
      <c r="D87" s="48" t="str">
        <f>(Atleti!$F$64)</f>
        <v>MTB CASENTINO BIKE A.S.D. (ACSI)</v>
      </c>
      <c r="E87" s="46" t="str">
        <f>(Atleti!$G$64)</f>
        <v>ACSI</v>
      </c>
      <c r="F87" s="50">
        <f>(Atleti!$H$64)</f>
        <v>0</v>
      </c>
      <c r="G87" s="49">
        <f>(Atleti!$M$64)</f>
        <v>0</v>
      </c>
    </row>
    <row r="89" spans="1:7" x14ac:dyDescent="0.2">
      <c r="A89" s="67" t="s">
        <v>2134</v>
      </c>
      <c r="B89" s="67"/>
      <c r="C89" s="67"/>
      <c r="D89" s="67"/>
      <c r="E89" s="67"/>
      <c r="F89" s="67"/>
      <c r="G89" s="67"/>
    </row>
    <row r="90" spans="1:7" x14ac:dyDescent="0.2">
      <c r="A90" s="47">
        <f>(Atleti!$A$65)</f>
        <v>106</v>
      </c>
      <c r="B90" s="45" t="str">
        <f>(Atleti!$B$65)</f>
        <v>COZZARI MARTINA</v>
      </c>
      <c r="C90" s="43" t="str">
        <f>(Atleti!$D$65)</f>
        <v>WJ-WE</v>
      </c>
      <c r="D90" s="48" t="str">
        <f>(Atleti!$F$65)</f>
        <v>PRO CYCLING TEAM</v>
      </c>
      <c r="E90" s="46" t="str">
        <f>(Atleti!$G$65)</f>
        <v>FCI</v>
      </c>
      <c r="F90" s="50">
        <f>(Atleti!$H$65)</f>
        <v>0</v>
      </c>
      <c r="G90" s="49">
        <f>(Atleti!$M$65)</f>
        <v>0</v>
      </c>
    </row>
    <row r="92" spans="1:7" x14ac:dyDescent="0.2">
      <c r="A92" s="67" t="s">
        <v>1973</v>
      </c>
      <c r="B92" s="67"/>
      <c r="C92" s="67"/>
      <c r="D92" s="67"/>
      <c r="E92" s="67"/>
      <c r="F92" s="67"/>
      <c r="G92" s="67"/>
    </row>
    <row r="93" spans="1:7" x14ac:dyDescent="0.2">
      <c r="A93" s="47">
        <f>(Atleti!$A$66)</f>
        <v>94</v>
      </c>
      <c r="B93" s="45" t="str">
        <f>(Atleti!$B$66)</f>
        <v>BENEVENTO MARILENA</v>
      </c>
      <c r="C93" s="43" t="str">
        <f>(Atleti!$D$66)</f>
        <v>W1-W2</v>
      </c>
      <c r="D93" s="48" t="str">
        <f>(Atleti!$F$66)</f>
        <v>ASD ZEROZERO TEAM</v>
      </c>
      <c r="E93" s="46" t="str">
        <f>(Atleti!$G$66)</f>
        <v>UISP</v>
      </c>
      <c r="F93" s="50" t="str">
        <f>(Atleti!$H$66)</f>
        <v>UISP COMITATO TERR.LE EMPOLI VALDELSA</v>
      </c>
      <c r="G93" s="49" t="str">
        <f>(Atleti!$M$66)</f>
        <v>15C</v>
      </c>
    </row>
    <row r="94" spans="1:7" x14ac:dyDescent="0.2">
      <c r="A94" s="47">
        <f>(Atleti!$A$67)</f>
        <v>20</v>
      </c>
      <c r="B94" s="45" t="str">
        <f>(Atleti!$B$67)</f>
        <v>SABATINI LAURA</v>
      </c>
      <c r="C94" s="43" t="str">
        <f>(Atleti!$D$67)</f>
        <v>W1-W2</v>
      </c>
      <c r="D94" s="48" t="str">
        <f>(Atleti!$F$67)</f>
        <v>A.S.D. CICLISSIMO BIKE TEAM (FCI</v>
      </c>
      <c r="E94" s="46" t="str">
        <f>(Atleti!$G$67)</f>
        <v>FCI</v>
      </c>
      <c r="F94" s="50">
        <f>(Atleti!$H$67)</f>
        <v>0</v>
      </c>
      <c r="G94" s="49">
        <f>(Atleti!$M$67)</f>
        <v>0</v>
      </c>
    </row>
  </sheetData>
  <mergeCells count="13">
    <mergeCell ref="A4:G4"/>
    <mergeCell ref="A6:G6"/>
    <mergeCell ref="A11:G11"/>
    <mergeCell ref="A15:G15"/>
    <mergeCell ref="A24:G24"/>
    <mergeCell ref="A92:G92"/>
    <mergeCell ref="A80:G80"/>
    <mergeCell ref="A89:G89"/>
    <mergeCell ref="A62:G62"/>
    <mergeCell ref="A33:G33"/>
    <mergeCell ref="A46:G46"/>
    <mergeCell ref="A69:G69"/>
    <mergeCell ref="A74:G74"/>
  </mergeCells>
  <phoneticPr fontId="0" type="noConversion"/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7"/>
  <sheetViews>
    <sheetView topLeftCell="A28" zoomScaleNormal="100" workbookViewId="0">
      <selection activeCell="D97" sqref="D97"/>
    </sheetView>
  </sheetViews>
  <sheetFormatPr defaultRowHeight="12.75" x14ac:dyDescent="0.2"/>
  <cols>
    <col min="1" max="2" width="4.85546875" style="35" bestFit="1" customWidth="1"/>
    <col min="3" max="3" width="4.42578125" style="35" bestFit="1" customWidth="1"/>
    <col min="4" max="4" width="27.85546875" style="35" bestFit="1" customWidth="1"/>
    <col min="5" max="5" width="7.42578125" style="35" bestFit="1" customWidth="1"/>
    <col min="6" max="6" width="42.5703125" style="35" bestFit="1" customWidth="1"/>
    <col min="7" max="7" width="5.42578125" style="35" bestFit="1" customWidth="1"/>
    <col min="8" max="8" width="39.140625" style="35" bestFit="1" customWidth="1"/>
    <col min="9" max="16384" width="9.140625" style="35"/>
  </cols>
  <sheetData>
    <row r="1" spans="1:9" s="51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68" t="s">
        <v>26</v>
      </c>
      <c r="B4" s="68"/>
      <c r="C4" s="68"/>
      <c r="D4" s="68"/>
      <c r="E4" s="68"/>
      <c r="F4" s="68"/>
      <c r="G4" s="68"/>
      <c r="H4" s="68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 x14ac:dyDescent="0.2">
      <c r="A6" s="67" t="s">
        <v>1974</v>
      </c>
      <c r="B6" s="67"/>
      <c r="C6" s="67"/>
      <c r="D6" s="67"/>
      <c r="E6" s="67"/>
      <c r="F6" s="67"/>
      <c r="G6" s="67"/>
      <c r="H6" s="67"/>
    </row>
    <row r="7" spans="1:9" x14ac:dyDescent="0.2">
      <c r="A7" s="8">
        <f>(Class!$A$3)</f>
        <v>1</v>
      </c>
      <c r="B7" s="8">
        <f>(Class!$B$3)</f>
        <v>1</v>
      </c>
      <c r="C7" s="8">
        <f>(Class!$D$3)</f>
        <v>78</v>
      </c>
      <c r="D7" s="16" t="str">
        <f>(Class!$E$3)</f>
        <v>NERI DAVIDE</v>
      </c>
      <c r="E7" s="8" t="str">
        <f>(Class!$F$3)</f>
        <v>EliteSp</v>
      </c>
      <c r="F7" s="62" t="str">
        <f>(Class!$G$3)</f>
        <v>ASD MONTALLESE</v>
      </c>
      <c r="G7" s="63" t="str">
        <f>(Class!$H$3)</f>
        <v>UISP</v>
      </c>
      <c r="H7" s="34" t="str">
        <f>(Class!$I$3)</f>
        <v>UISP COMITATO TERR.LE PERUGIA-TRASIMENO</v>
      </c>
    </row>
    <row r="8" spans="1:9" x14ac:dyDescent="0.2">
      <c r="A8" s="8">
        <f>(Class!$A$4)</f>
        <v>16</v>
      </c>
      <c r="B8" s="8">
        <f>(Class!$B$4)</f>
        <v>2</v>
      </c>
      <c r="C8" s="8">
        <f>(Class!$D$4)</f>
        <v>69</v>
      </c>
      <c r="D8" s="16" t="str">
        <f>(Class!$E$4)</f>
        <v>BERNINI MICHELANGELO</v>
      </c>
      <c r="E8" s="8" t="str">
        <f>(Class!$F$4)</f>
        <v>EliteSp</v>
      </c>
      <c r="F8" s="62" t="str">
        <f>(Class!$G$4)</f>
        <v>ASD VELOCLUB FLORENCE BY BIKE</v>
      </c>
      <c r="G8" s="63" t="str">
        <f>(Class!$H$4)</f>
        <v>UISP</v>
      </c>
      <c r="H8" s="34" t="str">
        <f>(Class!$I$4)</f>
        <v>UISP FIRENZE</v>
      </c>
    </row>
    <row r="9" spans="1:9" x14ac:dyDescent="0.2">
      <c r="A9" s="8">
        <f>(Class!$A$5)</f>
        <v>17</v>
      </c>
      <c r="B9" s="8">
        <f>(Class!$B$5)</f>
        <v>3</v>
      </c>
      <c r="C9" s="8">
        <f>(Class!$D$5)</f>
        <v>91</v>
      </c>
      <c r="D9" s="16" t="str">
        <f>(Class!$E$5)</f>
        <v>PETRI MATTEO</v>
      </c>
      <c r="E9" s="8" t="str">
        <f>(Class!$F$5)</f>
        <v>EliteSp</v>
      </c>
      <c r="F9" s="62" t="str">
        <f>(Class!$G$5)</f>
        <v>A.S.D. CICLISSIMO BIKE TEAM (FCI</v>
      </c>
      <c r="G9" s="63" t="str">
        <f>(Class!$H$5)</f>
        <v>FCI</v>
      </c>
      <c r="H9" s="34">
        <f>(Class!$I$5)</f>
        <v>0</v>
      </c>
    </row>
    <row r="11" spans="1:9" x14ac:dyDescent="0.2">
      <c r="A11" s="67" t="s">
        <v>1975</v>
      </c>
      <c r="B11" s="67"/>
      <c r="C11" s="67"/>
      <c r="D11" s="67"/>
      <c r="E11" s="67"/>
      <c r="F11" s="67"/>
      <c r="G11" s="67"/>
      <c r="H11" s="67"/>
    </row>
    <row r="12" spans="1:9" x14ac:dyDescent="0.2">
      <c r="A12" s="8">
        <f>(Class!$A$6)</f>
        <v>5</v>
      </c>
      <c r="B12" s="8">
        <f>(Class!$B$6)</f>
        <v>1</v>
      </c>
      <c r="C12" s="8">
        <f>(Class!$D$6)</f>
        <v>71</v>
      </c>
      <c r="D12" s="16" t="str">
        <f>(Class!$E$6)</f>
        <v>RONZONI SAMUELE</v>
      </c>
      <c r="E12" s="8" t="str">
        <f>(Class!$F$6)</f>
        <v>M1</v>
      </c>
      <c r="F12" s="62" t="str">
        <f>(Class!$G$6)</f>
        <v>A.S.D. BICIPEDIA</v>
      </c>
      <c r="G12" s="63" t="str">
        <f>(Class!$H$6)</f>
        <v>UISP</v>
      </c>
      <c r="H12" s="34" t="str">
        <f>(Class!$I$6)</f>
        <v>UISP FIRENZE</v>
      </c>
    </row>
    <row r="13" spans="1:9" x14ac:dyDescent="0.2">
      <c r="A13" s="8">
        <f>(Class!$A$7)</f>
        <v>19</v>
      </c>
      <c r="B13" s="8">
        <f>(Class!$B$7)</f>
        <v>2</v>
      </c>
      <c r="C13" s="8">
        <f>(Class!$D$7)</f>
        <v>53</v>
      </c>
      <c r="D13" s="16" t="str">
        <f>(Class!$E$7)</f>
        <v>ZAGLI CLAUDIO</v>
      </c>
      <c r="E13" s="8" t="str">
        <f>(Class!$F$7)</f>
        <v>M1</v>
      </c>
      <c r="F13" s="62" t="str">
        <f>(Class!$G$7)</f>
        <v>G.C. MTB RUFINA ASD</v>
      </c>
      <c r="G13" s="63" t="str">
        <f>(Class!$H$7)</f>
        <v>UISP</v>
      </c>
      <c r="H13" s="34" t="str">
        <f>(Class!$I$7)</f>
        <v>UISP FIRENZE</v>
      </c>
    </row>
    <row r="15" spans="1:9" x14ac:dyDescent="0.2">
      <c r="A15" s="67" t="s">
        <v>1976</v>
      </c>
      <c r="B15" s="67"/>
      <c r="C15" s="67"/>
      <c r="D15" s="67"/>
      <c r="E15" s="67"/>
      <c r="F15" s="67"/>
      <c r="G15" s="67"/>
      <c r="H15" s="67"/>
    </row>
    <row r="16" spans="1:9" x14ac:dyDescent="0.2">
      <c r="A16" s="8">
        <f>(Class!$A$8)</f>
        <v>9</v>
      </c>
      <c r="B16" s="8">
        <f>(Class!$B$8)</f>
        <v>1</v>
      </c>
      <c r="C16" s="8">
        <f>(Class!$D$8)</f>
        <v>65</v>
      </c>
      <c r="D16" s="16" t="str">
        <f>(Class!$E$8)</f>
        <v>MASSANTINI ALESSIO</v>
      </c>
      <c r="E16" s="8" t="str">
        <f>(Class!$F$8)</f>
        <v>M2</v>
      </c>
      <c r="F16" s="62" t="str">
        <f>(Class!$G$8)</f>
        <v>ASD PARKPRE</v>
      </c>
      <c r="G16" s="63" t="str">
        <f>(Class!$H$8)</f>
        <v>UISP</v>
      </c>
      <c r="H16" s="34" t="str">
        <f>(Class!$I$8)</f>
        <v>UISP COMITATO TERR.LE PISA</v>
      </c>
    </row>
    <row r="17" spans="1:8" x14ac:dyDescent="0.2">
      <c r="A17" s="8">
        <f>(Class!$A$9)</f>
        <v>11</v>
      </c>
      <c r="B17" s="8">
        <f>(Class!$B$9)</f>
        <v>2</v>
      </c>
      <c r="C17" s="8">
        <f>(Class!$D$9)</f>
        <v>52</v>
      </c>
      <c r="D17" s="16" t="str">
        <f>(Class!$E$9)</f>
        <v>GIUNTOLI DIEGO ALEXANDER</v>
      </c>
      <c r="E17" s="8" t="str">
        <f>(Class!$F$9)</f>
        <v>M2</v>
      </c>
      <c r="F17" s="62" t="str">
        <f>(Class!$G$9)</f>
        <v>ASD - TEAM STEFAN</v>
      </c>
      <c r="G17" s="63" t="str">
        <f>(Class!$H$9)</f>
        <v>UISP</v>
      </c>
      <c r="H17" s="34" t="str">
        <f>(Class!$I$9)</f>
        <v>UISP COMITATO TERR.LE LUCCA VERSILIA</v>
      </c>
    </row>
    <row r="18" spans="1:8" x14ac:dyDescent="0.2">
      <c r="A18" s="8">
        <f>(Class!$A$10)</f>
        <v>13</v>
      </c>
      <c r="B18" s="8">
        <f>(Class!$B$10)</f>
        <v>3</v>
      </c>
      <c r="C18" s="8">
        <f>(Class!$D$10)</f>
        <v>75</v>
      </c>
      <c r="D18" s="16" t="str">
        <f>(Class!$E$10)</f>
        <v>BONINI MARCO</v>
      </c>
      <c r="E18" s="8" t="str">
        <f>(Class!$F$10)</f>
        <v>M2</v>
      </c>
      <c r="F18" s="62" t="str">
        <f>(Class!$G$10)</f>
        <v>A.S.D. BICIPEDIA</v>
      </c>
      <c r="G18" s="63" t="str">
        <f>(Class!$H$10)</f>
        <v>UISP</v>
      </c>
      <c r="H18" s="34" t="str">
        <f>(Class!$I$10)</f>
        <v>UISP FIRENZE</v>
      </c>
    </row>
    <row r="19" spans="1:8" x14ac:dyDescent="0.2">
      <c r="A19" s="8">
        <f>(Class!$A$11)</f>
        <v>18</v>
      </c>
      <c r="B19" s="8">
        <f>(Class!$B$11)</f>
        <v>4</v>
      </c>
      <c r="C19" s="8">
        <f>(Class!$D$11)</f>
        <v>68</v>
      </c>
      <c r="D19" s="16" t="str">
        <f>(Class!$E$11)</f>
        <v>CORSINI MARCO</v>
      </c>
      <c r="E19" s="8" t="str">
        <f>(Class!$F$11)</f>
        <v>M2</v>
      </c>
      <c r="F19" s="62" t="str">
        <f>(Class!$G$11)</f>
        <v>ASD CICLI TADDEI</v>
      </c>
      <c r="G19" s="63" t="str">
        <f>(Class!$H$11)</f>
        <v>UISP</v>
      </c>
      <c r="H19" s="34" t="str">
        <f>(Class!$I$11)</f>
        <v>UISP COMITATO TERR.LE ZONA DEL CUOIO</v>
      </c>
    </row>
    <row r="20" spans="1:8" x14ac:dyDescent="0.2">
      <c r="A20" s="8">
        <f>(Class!$A$12)</f>
        <v>22</v>
      </c>
      <c r="B20" s="8">
        <f>(Class!$B$12)</f>
        <v>5</v>
      </c>
      <c r="C20" s="8">
        <f>(Class!$D$12)</f>
        <v>72</v>
      </c>
      <c r="D20" s="16" t="str">
        <f>(Class!$E$12)</f>
        <v>MARINI MIRKO</v>
      </c>
      <c r="E20" s="8" t="str">
        <f>(Class!$F$12)</f>
        <v>M2</v>
      </c>
      <c r="F20" s="62" t="str">
        <f>(Class!$G$12)</f>
        <v>A.S.D. CICLOSPORT POGGIBONSI (FCI)</v>
      </c>
      <c r="G20" s="63" t="str">
        <f>(Class!$H$12)</f>
        <v>FCI</v>
      </c>
      <c r="H20" s="34">
        <f>(Class!$I$12)</f>
        <v>0</v>
      </c>
    </row>
    <row r="21" spans="1:8" x14ac:dyDescent="0.2">
      <c r="A21" s="8">
        <f>(Class!$A$13)</f>
        <v>28</v>
      </c>
      <c r="B21" s="8">
        <f>(Class!$B$13)</f>
        <v>6</v>
      </c>
      <c r="C21" s="8">
        <f>(Class!$D$13)</f>
        <v>59</v>
      </c>
      <c r="D21" s="16" t="str">
        <f>(Class!$E$13)</f>
        <v>ROSSI PAOLO</v>
      </c>
      <c r="E21" s="8" t="str">
        <f>(Class!$F$13)</f>
        <v>M2</v>
      </c>
      <c r="F21" s="62" t="str">
        <f>(Class!$G$13)</f>
        <v>MUGELLO TOSCANA BIKE A.S.D.</v>
      </c>
      <c r="G21" s="63" t="str">
        <f>(Class!$H$13)</f>
        <v>UISP</v>
      </c>
      <c r="H21" s="34" t="str">
        <f>(Class!$I$13)</f>
        <v>UISP FIRENZE</v>
      </c>
    </row>
    <row r="22" spans="1:8" x14ac:dyDescent="0.2">
      <c r="A22" s="8">
        <f>(Class!$A$14)</f>
        <v>29</v>
      </c>
      <c r="B22" s="8">
        <f>(Class!$B$14)</f>
        <v>7</v>
      </c>
      <c r="C22" s="8">
        <f>(Class!$D$14)</f>
        <v>73</v>
      </c>
      <c r="D22" s="16" t="str">
        <f>(Class!$E$14)</f>
        <v>SICHI MATTEO</v>
      </c>
      <c r="E22" s="8" t="str">
        <f>(Class!$F$14)</f>
        <v>M2</v>
      </c>
      <c r="F22" s="62" t="str">
        <f>(Class!$G$14)</f>
        <v>ASD ZEROZERO TEAM</v>
      </c>
      <c r="G22" s="63" t="str">
        <f>(Class!$H$14)</f>
        <v>UISP</v>
      </c>
      <c r="H22" s="34" t="str">
        <f>(Class!$I$14)</f>
        <v>UISP COMITATO TERR.LE EMPOLI VALDELSA</v>
      </c>
    </row>
    <row r="24" spans="1:8" x14ac:dyDescent="0.2">
      <c r="A24" s="67" t="s">
        <v>1977</v>
      </c>
      <c r="B24" s="67"/>
      <c r="C24" s="67"/>
      <c r="D24" s="67"/>
      <c r="E24" s="67"/>
      <c r="F24" s="67"/>
      <c r="G24" s="67"/>
      <c r="H24" s="67"/>
    </row>
    <row r="25" spans="1:8" x14ac:dyDescent="0.2">
      <c r="A25" s="8">
        <f>(Class!$A$15)</f>
        <v>4</v>
      </c>
      <c r="B25" s="8">
        <f>(Class!$B$15)</f>
        <v>1</v>
      </c>
      <c r="C25" s="8">
        <f>(Class!$D$15)</f>
        <v>51</v>
      </c>
      <c r="D25" s="16" t="str">
        <f>(Class!$E$15)</f>
        <v>FANELLI IVAN</v>
      </c>
      <c r="E25" s="8" t="str">
        <f>(Class!$F$15)</f>
        <v>M3</v>
      </c>
      <c r="F25" s="62" t="str">
        <f>(Class!$G$15)</f>
        <v>TEAM FOCUS FANELLI BIKE</v>
      </c>
      <c r="G25" s="63" t="str">
        <f>(Class!$H$15)</f>
        <v>UISP</v>
      </c>
      <c r="H25" s="34" t="str">
        <f>(Class!$I$15)</f>
        <v>UISP COMITATO TERR.LE VALDERA</v>
      </c>
    </row>
    <row r="26" spans="1:8" x14ac:dyDescent="0.2">
      <c r="A26" s="8">
        <f>(Class!$A$16)</f>
        <v>6</v>
      </c>
      <c r="B26" s="8">
        <f>(Class!$B$16)</f>
        <v>2</v>
      </c>
      <c r="C26" s="8">
        <f>(Class!$D$16)</f>
        <v>58</v>
      </c>
      <c r="D26" s="16" t="str">
        <f>(Class!$E$16)</f>
        <v>PIOLI SIMONE</v>
      </c>
      <c r="E26" s="8" t="str">
        <f>(Class!$F$16)</f>
        <v>M3</v>
      </c>
      <c r="F26" s="62" t="str">
        <f>(Class!$G$16)</f>
        <v>ASD PARKPRE</v>
      </c>
      <c r="G26" s="63" t="str">
        <f>(Class!$H$16)</f>
        <v>UISP</v>
      </c>
      <c r="H26" s="34" t="str">
        <f>(Class!$I$16)</f>
        <v>UISP COMITATO TERR.LE PISA</v>
      </c>
    </row>
    <row r="27" spans="1:8" x14ac:dyDescent="0.2">
      <c r="A27" s="8">
        <f>(Class!$A$17)</f>
        <v>14</v>
      </c>
      <c r="B27" s="8">
        <f>(Class!$B$17)</f>
        <v>3</v>
      </c>
      <c r="C27" s="8">
        <f>(Class!$D$17)</f>
        <v>62</v>
      </c>
      <c r="D27" s="16" t="str">
        <f>(Class!$E$17)</f>
        <v>MICHELI DANIELE</v>
      </c>
      <c r="E27" s="8" t="str">
        <f>(Class!$F$17)</f>
        <v>M3</v>
      </c>
      <c r="F27" s="62" t="str">
        <f>(Class!$G$17)</f>
        <v>ASD BY BIKE</v>
      </c>
      <c r="G27" s="63" t="str">
        <f>(Class!$H$17)</f>
        <v>UISP</v>
      </c>
      <c r="H27" s="34" t="str">
        <f>(Class!$I$17)</f>
        <v>UISP COMITATO TERR.LE EMPOLI VALDELSA</v>
      </c>
    </row>
    <row r="28" spans="1:8" x14ac:dyDescent="0.2">
      <c r="A28" s="8">
        <f>(Class!$A$18)</f>
        <v>23</v>
      </c>
      <c r="B28" s="8">
        <f>(Class!$B$18)</f>
        <v>4</v>
      </c>
      <c r="C28" s="8">
        <f>(Class!$D$18)</f>
        <v>56</v>
      </c>
      <c r="D28" s="16" t="str">
        <f>(Class!$E$18)</f>
        <v>CARZOLI EUGENIO</v>
      </c>
      <c r="E28" s="8" t="str">
        <f>(Class!$F$18)</f>
        <v>M3</v>
      </c>
      <c r="F28" s="62" t="str">
        <f>(Class!$G$18)</f>
        <v>CM2 A.S.D.</v>
      </c>
      <c r="G28" s="63" t="str">
        <f>(Class!$H$18)</f>
        <v>UISP</v>
      </c>
      <c r="H28" s="34" t="str">
        <f>(Class!$I$18)</f>
        <v>UISP COMITATO TERR.LE LUCCA VERSILIA</v>
      </c>
    </row>
    <row r="29" spans="1:8" x14ac:dyDescent="0.2">
      <c r="A29" s="8">
        <f>(Class!$A$19)</f>
        <v>24</v>
      </c>
      <c r="B29" s="8">
        <f>(Class!$B$19)</f>
        <v>5</v>
      </c>
      <c r="C29" s="8">
        <f>(Class!$D$19)</f>
        <v>55</v>
      </c>
      <c r="D29" s="16" t="str">
        <f>(Class!$E$19)</f>
        <v>BERTOLAMI FEDERICO</v>
      </c>
      <c r="E29" s="8" t="str">
        <f>(Class!$F$19)</f>
        <v>M3</v>
      </c>
      <c r="F29" s="62" t="str">
        <f>(Class!$G$19)</f>
        <v>CM2 A.S.D.</v>
      </c>
      <c r="G29" s="63" t="str">
        <f>(Class!$H$19)</f>
        <v>UISP</v>
      </c>
      <c r="H29" s="34" t="str">
        <f>(Class!$I$19)</f>
        <v>UISP COMITATO TERR.LE LUCCA VERSILIA</v>
      </c>
    </row>
    <row r="30" spans="1:8" x14ac:dyDescent="0.2">
      <c r="A30" s="8">
        <f>(Class!$A$20)</f>
        <v>26</v>
      </c>
      <c r="B30" s="8">
        <f>(Class!$B$20)</f>
        <v>6</v>
      </c>
      <c r="C30" s="8">
        <f>(Class!$D$20)</f>
        <v>76</v>
      </c>
      <c r="D30" s="16" t="str">
        <f>(Class!$E$20)</f>
        <v>SARRI FABRIZIO</v>
      </c>
      <c r="E30" s="8" t="str">
        <f>(Class!$F$20)</f>
        <v>M3</v>
      </c>
      <c r="F30" s="62" t="str">
        <f>(Class!$G$20)</f>
        <v>A.S.D. VALDARNO D-BIKE (FCI</v>
      </c>
      <c r="G30" s="63" t="str">
        <f>(Class!$H$20)</f>
        <v>FCI</v>
      </c>
      <c r="H30" s="34">
        <f>(Class!$I$20)</f>
        <v>0</v>
      </c>
    </row>
    <row r="31" spans="1:8" x14ac:dyDescent="0.2">
      <c r="A31" s="8">
        <f>(Class!$A$21)</f>
        <v>27</v>
      </c>
      <c r="B31" s="8">
        <f>(Class!$B$21)</f>
        <v>7</v>
      </c>
      <c r="C31" s="8">
        <f>(Class!$D$21)</f>
        <v>50</v>
      </c>
      <c r="D31" s="16" t="str">
        <f>(Class!$E$21)</f>
        <v>GIANNOTTI FABIO</v>
      </c>
      <c r="E31" s="8" t="str">
        <f>(Class!$F$21)</f>
        <v>M3</v>
      </c>
      <c r="F31" s="62" t="str">
        <f>(Class!$G$21)</f>
        <v>A.S.D. MONTIGNOSO CICLISMO (FCI)</v>
      </c>
      <c r="G31" s="63" t="str">
        <f>(Class!$H$21)</f>
        <v>FCI</v>
      </c>
      <c r="H31" s="34">
        <f>(Class!$I$21)</f>
        <v>0</v>
      </c>
    </row>
    <row r="33" spans="1:8" x14ac:dyDescent="0.2">
      <c r="A33" s="67" t="s">
        <v>1978</v>
      </c>
      <c r="B33" s="67"/>
      <c r="C33" s="67"/>
      <c r="D33" s="67"/>
      <c r="E33" s="67"/>
      <c r="F33" s="67"/>
      <c r="G33" s="67"/>
      <c r="H33" s="67"/>
    </row>
    <row r="34" spans="1:8" x14ac:dyDescent="0.2">
      <c r="A34" s="8">
        <f>(Class!$A$22)</f>
        <v>2</v>
      </c>
      <c r="B34" s="8">
        <f>(Class!$B$22)</f>
        <v>1</v>
      </c>
      <c r="C34" s="8">
        <f>(Class!$D$22)</f>
        <v>60</v>
      </c>
      <c r="D34" s="16" t="str">
        <f>(Class!$E$22)</f>
        <v>MORETTINI DIEGO</v>
      </c>
      <c r="E34" s="8" t="str">
        <f>(Class!$F$22)</f>
        <v>M4</v>
      </c>
      <c r="F34" s="62" t="str">
        <f>(Class!$G$22)</f>
        <v>ASD VELO CLUB LUNIGIANA</v>
      </c>
      <c r="G34" s="63" t="str">
        <f>(Class!$H$22)</f>
        <v>UISP</v>
      </c>
      <c r="H34" s="34" t="str">
        <f>(Class!$I$22)</f>
        <v>UISP COMITATO TERR.LE MASSA</v>
      </c>
    </row>
    <row r="35" spans="1:8" x14ac:dyDescent="0.2">
      <c r="A35" s="8">
        <f>(Class!$A$23)</f>
        <v>3</v>
      </c>
      <c r="B35" s="8">
        <f>(Class!$B$23)</f>
        <v>2</v>
      </c>
      <c r="C35" s="8">
        <f>(Class!$D$23)</f>
        <v>57</v>
      </c>
      <c r="D35" s="16" t="str">
        <f>(Class!$E$23)</f>
        <v>PIGHINI ANDREA</v>
      </c>
      <c r="E35" s="8" t="str">
        <f>(Class!$F$23)</f>
        <v>M4</v>
      </c>
      <c r="F35" s="62" t="str">
        <f>(Class!$G$23)</f>
        <v>ASD PARKPRE</v>
      </c>
      <c r="G35" s="63" t="str">
        <f>(Class!$H$23)</f>
        <v>UISP</v>
      </c>
      <c r="H35" s="34" t="str">
        <f>(Class!$I$23)</f>
        <v>UISP COMITATO TERR.LE PISA</v>
      </c>
    </row>
    <row r="36" spans="1:8" x14ac:dyDescent="0.2">
      <c r="A36" s="8">
        <f>(Class!$A$24)</f>
        <v>7</v>
      </c>
      <c r="B36" s="8">
        <f>(Class!$B$24)</f>
        <v>3</v>
      </c>
      <c r="C36" s="8">
        <f>(Class!$D$24)</f>
        <v>61</v>
      </c>
      <c r="D36" s="16" t="str">
        <f>(Class!$E$24)</f>
        <v>MINIATI LEONARDO</v>
      </c>
      <c r="E36" s="8" t="str">
        <f>(Class!$F$24)</f>
        <v>M4</v>
      </c>
      <c r="F36" s="62" t="str">
        <f>(Class!$G$24)</f>
        <v>A.S.D. ZHIRAF (FCI)</v>
      </c>
      <c r="G36" s="63" t="str">
        <f>(Class!$H$24)</f>
        <v>FCI</v>
      </c>
      <c r="H36" s="34">
        <f>(Class!$I$24)</f>
        <v>0</v>
      </c>
    </row>
    <row r="37" spans="1:8" x14ac:dyDescent="0.2">
      <c r="A37" s="8">
        <f>(Class!$A$25)</f>
        <v>8</v>
      </c>
      <c r="B37" s="8">
        <f>(Class!$B$25)</f>
        <v>4</v>
      </c>
      <c r="C37" s="8">
        <f>(Class!$D$25)</f>
        <v>66</v>
      </c>
      <c r="D37" s="16" t="str">
        <f>(Class!$E$25)</f>
        <v>SANTINAMI FABIO</v>
      </c>
      <c r="E37" s="8" t="str">
        <f>(Class!$F$25)</f>
        <v>M4</v>
      </c>
      <c r="F37" s="62" t="str">
        <f>(Class!$G$25)</f>
        <v>ASD ZEROZERO TEAM</v>
      </c>
      <c r="G37" s="63" t="str">
        <f>(Class!$H$25)</f>
        <v>UISP</v>
      </c>
      <c r="H37" s="34" t="str">
        <f>(Class!$I$25)</f>
        <v>UISP COMITATO TERR.LE EMPOLI VALDELSA</v>
      </c>
    </row>
    <row r="38" spans="1:8" x14ac:dyDescent="0.2">
      <c r="A38" s="8">
        <f>(Class!$A$26)</f>
        <v>10</v>
      </c>
      <c r="B38" s="8">
        <f>(Class!$B$26)</f>
        <v>5</v>
      </c>
      <c r="C38" s="8">
        <f>(Class!$D$26)</f>
        <v>77</v>
      </c>
      <c r="D38" s="16" t="str">
        <f>(Class!$E$26)</f>
        <v>COZZARI GERMANO</v>
      </c>
      <c r="E38" s="8" t="str">
        <f>(Class!$F$26)</f>
        <v>M4</v>
      </c>
      <c r="F38" s="62" t="str">
        <f>(Class!$G$26)</f>
        <v>U.C. PETRIGNANO A.S.D.</v>
      </c>
      <c r="G38" s="63" t="str">
        <f>(Class!$H$26)</f>
        <v>FCI</v>
      </c>
      <c r="H38" s="34">
        <f>(Class!$I$26)</f>
        <v>0</v>
      </c>
    </row>
    <row r="39" spans="1:8" x14ac:dyDescent="0.2">
      <c r="A39" s="8">
        <f>(Class!$A$27)</f>
        <v>12</v>
      </c>
      <c r="B39" s="8">
        <f>(Class!$B$27)</f>
        <v>6</v>
      </c>
      <c r="C39" s="8">
        <f>(Class!$D$27)</f>
        <v>79</v>
      </c>
      <c r="D39" s="16" t="str">
        <f>(Class!$E$27)</f>
        <v>BASSI ANDREA</v>
      </c>
      <c r="E39" s="8" t="str">
        <f>(Class!$F$27)</f>
        <v>M4</v>
      </c>
      <c r="F39" s="62" t="str">
        <f>(Class!$G$27)</f>
        <v>A.S.D. MARATHON BIKE</v>
      </c>
      <c r="G39" s="63" t="str">
        <f>(Class!$H$27)</f>
        <v>UISP</v>
      </c>
      <c r="H39" s="34" t="str">
        <f>(Class!$I$27)</f>
        <v>UISP COMITATO TERR.LE MODENA</v>
      </c>
    </row>
    <row r="40" spans="1:8" x14ac:dyDescent="0.2">
      <c r="A40" s="8">
        <f>(Class!$A$28)</f>
        <v>15</v>
      </c>
      <c r="B40" s="8">
        <f>(Class!$B$28)</f>
        <v>7</v>
      </c>
      <c r="C40" s="8">
        <f>(Class!$D$28)</f>
        <v>54</v>
      </c>
      <c r="D40" s="16" t="str">
        <f>(Class!$E$28)</f>
        <v>FEI FABIO</v>
      </c>
      <c r="E40" s="8" t="str">
        <f>(Class!$F$28)</f>
        <v>M4</v>
      </c>
      <c r="F40" s="62" t="str">
        <f>(Class!$G$28)</f>
        <v>PROBIKE FIRENZE ASD</v>
      </c>
      <c r="G40" s="63" t="str">
        <f>(Class!$H$28)</f>
        <v>UISP</v>
      </c>
      <c r="H40" s="34" t="str">
        <f>(Class!$I$28)</f>
        <v>UISP FIRENZE</v>
      </c>
    </row>
    <row r="41" spans="1:8" x14ac:dyDescent="0.2">
      <c r="A41" s="8">
        <f>(Class!$A$29)</f>
        <v>20</v>
      </c>
      <c r="B41" s="8">
        <f>(Class!$B$29)</f>
        <v>8</v>
      </c>
      <c r="C41" s="8">
        <f>(Class!$D$29)</f>
        <v>70</v>
      </c>
      <c r="D41" s="16" t="str">
        <f>(Class!$E$29)</f>
        <v>VALENSISE MASSIMO</v>
      </c>
      <c r="E41" s="8" t="str">
        <f>(Class!$F$29)</f>
        <v>M4</v>
      </c>
      <c r="F41" s="62" t="str">
        <f>(Class!$G$29)</f>
        <v>VELO CLUB VALENZATICO A.S.D.</v>
      </c>
      <c r="G41" s="63" t="str">
        <f>(Class!$H$29)</f>
        <v>UISP</v>
      </c>
      <c r="H41" s="34" t="str">
        <f>(Class!$I$29)</f>
        <v>UISP COMITATO TERR.LE PISTOIA</v>
      </c>
    </row>
    <row r="42" spans="1:8" x14ac:dyDescent="0.2">
      <c r="A42" s="8">
        <f>(Class!$A$30)</f>
        <v>21</v>
      </c>
      <c r="B42" s="8">
        <f>(Class!$B$30)</f>
        <v>9</v>
      </c>
      <c r="C42" s="8">
        <f>(Class!$D$30)</f>
        <v>63</v>
      </c>
      <c r="D42" s="16" t="str">
        <f>(Class!$E$30)</f>
        <v>PULCINELLI FRANCESCO</v>
      </c>
      <c r="E42" s="8" t="str">
        <f>(Class!$F$30)</f>
        <v>M4</v>
      </c>
      <c r="F42" s="62" t="str">
        <f>(Class!$G$30)</f>
        <v>ASD BY BIKE</v>
      </c>
      <c r="G42" s="63" t="str">
        <f>(Class!$H$30)</f>
        <v>UISP</v>
      </c>
      <c r="H42" s="34" t="str">
        <f>(Class!$I$30)</f>
        <v>UISP COMITATO TERR.LE EMPOLI VALDELSA</v>
      </c>
    </row>
    <row r="43" spans="1:8" x14ac:dyDescent="0.2">
      <c r="A43" s="8">
        <f>(Class!$A$31)</f>
        <v>25</v>
      </c>
      <c r="B43" s="8">
        <f>(Class!$B$31)</f>
        <v>10</v>
      </c>
      <c r="C43" s="8">
        <f>(Class!$D$31)</f>
        <v>64</v>
      </c>
      <c r="D43" s="16" t="str">
        <f>(Class!$E$31)</f>
        <v>COPPO CARLO</v>
      </c>
      <c r="E43" s="8" t="str">
        <f>(Class!$F$31)</f>
        <v>M4</v>
      </c>
      <c r="F43" s="62" t="str">
        <f>(Class!$G$31)</f>
        <v>A.S.D. NATURAL BIKE</v>
      </c>
      <c r="G43" s="63" t="str">
        <f>(Class!$H$31)</f>
        <v>ACSI</v>
      </c>
      <c r="H43" s="34">
        <f>(Class!$I$31)</f>
        <v>0</v>
      </c>
    </row>
    <row r="44" spans="1:8" x14ac:dyDescent="0.2">
      <c r="A44" s="8">
        <f>(Class!$A$32)</f>
        <v>30</v>
      </c>
      <c r="B44" s="8">
        <f>(Class!$B$32)</f>
        <v>11</v>
      </c>
      <c r="C44" s="8">
        <f>(Class!$D$32)</f>
        <v>74</v>
      </c>
      <c r="D44" s="16" t="str">
        <f>(Class!$E$32)</f>
        <v>PAPINI SIMONE</v>
      </c>
      <c r="E44" s="8" t="str">
        <f>(Class!$F$32)</f>
        <v>M4</v>
      </c>
      <c r="F44" s="62" t="str">
        <f>(Class!$G$32)</f>
        <v>A.S.D. BICIPEDIA</v>
      </c>
      <c r="G44" s="63" t="str">
        <f>(Class!$H$32)</f>
        <v>UISP</v>
      </c>
      <c r="H44" s="34" t="str">
        <f>(Class!$I$32)</f>
        <v>UISP FIRENZE</v>
      </c>
    </row>
    <row r="46" spans="1:8" x14ac:dyDescent="0.2">
      <c r="A46" s="67" t="s">
        <v>1979</v>
      </c>
      <c r="B46" s="67"/>
      <c r="C46" s="67"/>
      <c r="D46" s="67"/>
      <c r="E46" s="67"/>
      <c r="F46" s="67"/>
      <c r="G46" s="67"/>
      <c r="H46" s="67"/>
    </row>
    <row r="47" spans="1:8" x14ac:dyDescent="0.2">
      <c r="A47" s="8">
        <f>(Class!$A$33)</f>
        <v>31</v>
      </c>
      <c r="B47" s="8">
        <f>(Class!$B$33)</f>
        <v>1</v>
      </c>
      <c r="C47" s="8">
        <f>(Class!$D$33)</f>
        <v>93</v>
      </c>
      <c r="D47" s="16" t="str">
        <f>(Class!$E$33)</f>
        <v>BARTALINI FEDERICO</v>
      </c>
      <c r="E47" s="8" t="str">
        <f>(Class!$F$33)</f>
        <v>M5</v>
      </c>
      <c r="F47" s="62" t="str">
        <f>(Class!$G$33)</f>
        <v>ASD PARKPRE</v>
      </c>
      <c r="G47" s="63" t="str">
        <f>(Class!$H$33)</f>
        <v>UISP</v>
      </c>
      <c r="H47" s="34" t="str">
        <f>(Class!$I$33)</f>
        <v>UISP COMITATO TERR.LE PISA</v>
      </c>
    </row>
    <row r="48" spans="1:8" x14ac:dyDescent="0.2">
      <c r="A48" s="8">
        <f>(Class!$A$34)</f>
        <v>32</v>
      </c>
      <c r="B48" s="8">
        <f>(Class!$B$34)</f>
        <v>2</v>
      </c>
      <c r="C48" s="8">
        <f>(Class!$D$34)</f>
        <v>90</v>
      </c>
      <c r="D48" s="16" t="str">
        <f>(Class!$E$34)</f>
        <v>MAZZONI CRISTIANO</v>
      </c>
      <c r="E48" s="8" t="str">
        <f>(Class!$F$34)</f>
        <v>M5</v>
      </c>
      <c r="F48" s="62" t="str">
        <f>(Class!$G$34)</f>
        <v>ASD ZEROZERO TEAM</v>
      </c>
      <c r="G48" s="63" t="str">
        <f>(Class!$H$34)</f>
        <v>UISP</v>
      </c>
      <c r="H48" s="34" t="str">
        <f>(Class!$I$34)</f>
        <v>UISP COMITATO TERR.LE EMPOLI VALDELSA</v>
      </c>
    </row>
    <row r="49" spans="1:8" x14ac:dyDescent="0.2">
      <c r="A49" s="8">
        <f>(Class!$A$35)</f>
        <v>34</v>
      </c>
      <c r="B49" s="8">
        <f>(Class!$B$35)</f>
        <v>3</v>
      </c>
      <c r="C49" s="8">
        <f>(Class!$D$35)</f>
        <v>88</v>
      </c>
      <c r="D49" s="16" t="str">
        <f>(Class!$E$35)</f>
        <v>SECCI SIMONE</v>
      </c>
      <c r="E49" s="8" t="str">
        <f>(Class!$F$35)</f>
        <v>M5</v>
      </c>
      <c r="F49" s="62" t="str">
        <f>(Class!$G$35)</f>
        <v>A.S.D. CICLISSIMO BIKE TEAM (FCI</v>
      </c>
      <c r="G49" s="63" t="str">
        <f>(Class!$H$35)</f>
        <v>FCI</v>
      </c>
      <c r="H49" s="34">
        <f>(Class!$I$35)</f>
        <v>0</v>
      </c>
    </row>
    <row r="50" spans="1:8" x14ac:dyDescent="0.2">
      <c r="A50" s="8">
        <f>(Class!$A$36)</f>
        <v>35</v>
      </c>
      <c r="B50" s="8">
        <f>(Class!$B$36)</f>
        <v>4</v>
      </c>
      <c r="C50" s="8">
        <f>(Class!$D$36)</f>
        <v>67</v>
      </c>
      <c r="D50" s="16" t="str">
        <f>(Class!$E$36)</f>
        <v>BIANCHI MARCO</v>
      </c>
      <c r="E50" s="8" t="str">
        <f>(Class!$F$36)</f>
        <v>M5</v>
      </c>
      <c r="F50" s="62" t="str">
        <f>(Class!$G$36)</f>
        <v>CICLI CONTI G.S.</v>
      </c>
      <c r="G50" s="63" t="str">
        <f>(Class!$H$36)</f>
        <v>UISP</v>
      </c>
      <c r="H50" s="34" t="str">
        <f>(Class!$I$36)</f>
        <v>UISP FIRENZE</v>
      </c>
    </row>
    <row r="51" spans="1:8" x14ac:dyDescent="0.2">
      <c r="A51" s="8">
        <f>(Class!$A$37)</f>
        <v>36</v>
      </c>
      <c r="B51" s="8">
        <f>(Class!$B$37)</f>
        <v>5</v>
      </c>
      <c r="C51" s="8">
        <f>(Class!$D$37)</f>
        <v>96</v>
      </c>
      <c r="D51" s="16" t="str">
        <f>(Class!$E$37)</f>
        <v>CANAPINI GIOVANNI</v>
      </c>
      <c r="E51" s="8" t="str">
        <f>(Class!$F$37)</f>
        <v>M5</v>
      </c>
      <c r="F51" s="62" t="str">
        <f>(Class!$G$37)</f>
        <v>GRUPPO CICLISTICO VAL DI MERSE A.S.D.</v>
      </c>
      <c r="G51" s="63" t="str">
        <f>(Class!$H$37)</f>
        <v>UISP</v>
      </c>
      <c r="H51" s="34" t="str">
        <f>(Class!$I$37)</f>
        <v>UISP COMITATO TERR.LE SIENA</v>
      </c>
    </row>
    <row r="52" spans="1:8" x14ac:dyDescent="0.2">
      <c r="A52" s="8">
        <f>(Class!$A$38)</f>
        <v>37</v>
      </c>
      <c r="B52" s="8">
        <f>(Class!$B$38)</f>
        <v>6</v>
      </c>
      <c r="C52" s="8">
        <f>(Class!$D$38)</f>
        <v>84</v>
      </c>
      <c r="D52" s="16" t="str">
        <f>(Class!$E$38)</f>
        <v>LUPI MASSIMILIANO</v>
      </c>
      <c r="E52" s="8" t="str">
        <f>(Class!$F$38)</f>
        <v>M5</v>
      </c>
      <c r="F52" s="62" t="str">
        <f>(Class!$G$38)</f>
        <v>ASD BY BIKE</v>
      </c>
      <c r="G52" s="63" t="str">
        <f>(Class!$H$38)</f>
        <v>UISP</v>
      </c>
      <c r="H52" s="34" t="str">
        <f>(Class!$I$38)</f>
        <v>UISP COMITATO TERR.LE EMPOLI VALDELSA</v>
      </c>
    </row>
    <row r="53" spans="1:8" x14ac:dyDescent="0.2">
      <c r="A53" s="8">
        <f>(Class!$A$39)</f>
        <v>39</v>
      </c>
      <c r="B53" s="8">
        <f>(Class!$B$39)</f>
        <v>7</v>
      </c>
      <c r="C53" s="8">
        <f>(Class!$D$39)</f>
        <v>97</v>
      </c>
      <c r="D53" s="16" t="str">
        <f>(Class!$E$39)</f>
        <v>SANTONI PAOLO</v>
      </c>
      <c r="E53" s="8" t="str">
        <f>(Class!$F$39)</f>
        <v>M5</v>
      </c>
      <c r="F53" s="62" t="str">
        <f>(Class!$G$39)</f>
        <v>A.S.D. BICIPEDIA</v>
      </c>
      <c r="G53" s="63" t="str">
        <f>(Class!$H$39)</f>
        <v>UISP</v>
      </c>
      <c r="H53" s="34" t="str">
        <f>(Class!$I$39)</f>
        <v>UISP FIRENZE</v>
      </c>
    </row>
    <row r="54" spans="1:8" x14ac:dyDescent="0.2">
      <c r="A54" s="8">
        <f>(Class!$A$40)</f>
        <v>40</v>
      </c>
      <c r="B54" s="8">
        <f>(Class!$B$40)</f>
        <v>8</v>
      </c>
      <c r="C54" s="8">
        <f>(Class!$D$40)</f>
        <v>80</v>
      </c>
      <c r="D54" s="16" t="str">
        <f>(Class!$E$40)</f>
        <v>ROSSI MORENO</v>
      </c>
      <c r="E54" s="8" t="str">
        <f>(Class!$F$40)</f>
        <v>M5</v>
      </c>
      <c r="F54" s="62" t="str">
        <f>(Class!$G$40)</f>
        <v>PROBIKE FIRENZE ASD</v>
      </c>
      <c r="G54" s="63" t="str">
        <f>(Class!$H$40)</f>
        <v>UISP</v>
      </c>
      <c r="H54" s="34" t="str">
        <f>(Class!$I$40)</f>
        <v>UISP FIRENZE</v>
      </c>
    </row>
    <row r="55" spans="1:8" x14ac:dyDescent="0.2">
      <c r="A55" s="8">
        <f>(Class!$A$41)</f>
        <v>41</v>
      </c>
      <c r="B55" s="8">
        <f>(Class!$B$41)</f>
        <v>9</v>
      </c>
      <c r="C55" s="8">
        <f>(Class!$D$41)</f>
        <v>17</v>
      </c>
      <c r="D55" s="16" t="str">
        <f>(Class!$E$41)</f>
        <v>FAUCCI MARCO</v>
      </c>
      <c r="E55" s="8" t="str">
        <f>(Class!$F$41)</f>
        <v>M5</v>
      </c>
      <c r="F55" s="62" t="str">
        <f>(Class!$G$41)</f>
        <v>ASD GRIP CASTELFIORENTINO</v>
      </c>
      <c r="G55" s="63" t="str">
        <f>(Class!$H$41)</f>
        <v>UISP</v>
      </c>
      <c r="H55" s="34" t="str">
        <f>(Class!$I$41)</f>
        <v>UISP COMITATO TERR.LE EMPOLI VALDELSA</v>
      </c>
    </row>
    <row r="56" spans="1:8" x14ac:dyDescent="0.2">
      <c r="A56" s="8">
        <f>(Class!$A$42)</f>
        <v>44</v>
      </c>
      <c r="B56" s="8">
        <f>(Class!$B$42)</f>
        <v>10</v>
      </c>
      <c r="C56" s="8">
        <f>(Class!$D$42)</f>
        <v>99</v>
      </c>
      <c r="D56" s="16" t="str">
        <f>(Class!$E$42)</f>
        <v>MANTOVANI STEFANO</v>
      </c>
      <c r="E56" s="8" t="str">
        <f>(Class!$F$42)</f>
        <v>M5</v>
      </c>
      <c r="F56" s="62" t="str">
        <f>(Class!$G$42)</f>
        <v>LIVORNO BIKE ASD</v>
      </c>
      <c r="G56" s="63" t="str">
        <f>(Class!$H$42)</f>
        <v>UISP</v>
      </c>
      <c r="H56" s="34" t="str">
        <f>(Class!$I$42)</f>
        <v>UISP COMITATO TERR.LE TERRE ETRUSCO LABRONICHE</v>
      </c>
    </row>
    <row r="57" spans="1:8" x14ac:dyDescent="0.2">
      <c r="A57" s="8">
        <f>(Class!$A$43)</f>
        <v>49</v>
      </c>
      <c r="B57" s="8">
        <f>(Class!$B$43)</f>
        <v>11</v>
      </c>
      <c r="C57" s="8">
        <f>(Class!$D$43)</f>
        <v>22</v>
      </c>
      <c r="D57" s="16" t="str">
        <f>(Class!$E$43)</f>
        <v>ANTONELLI ALESSIO</v>
      </c>
      <c r="E57" s="8" t="str">
        <f>(Class!$F$43)</f>
        <v>M5</v>
      </c>
      <c r="F57" s="62" t="str">
        <f>(Class!$G$43)</f>
        <v>CICLO CLUB QUOTA MILLE</v>
      </c>
      <c r="G57" s="63" t="str">
        <f>(Class!$H$43)</f>
        <v>UISP</v>
      </c>
      <c r="H57" s="34" t="str">
        <f>(Class!$I$43)</f>
        <v>UISP COMITATO TERR.LE AREZZO</v>
      </c>
    </row>
    <row r="58" spans="1:8" x14ac:dyDescent="0.2">
      <c r="A58" s="8">
        <f>(Class!$A$44)</f>
        <v>50</v>
      </c>
      <c r="B58" s="8">
        <f>(Class!$B$44)</f>
        <v>12</v>
      </c>
      <c r="C58" s="8">
        <f>(Class!$D$44)</f>
        <v>89</v>
      </c>
      <c r="D58" s="16" t="str">
        <f>(Class!$E$44)</f>
        <v>FALCINI LEONARDO</v>
      </c>
      <c r="E58" s="8" t="str">
        <f>(Class!$F$44)</f>
        <v>M5</v>
      </c>
      <c r="F58" s="62" t="str">
        <f>(Class!$G$44)</f>
        <v>A.S.D. ENERGIA PROPOSTE DI BENESSERE</v>
      </c>
      <c r="G58" s="63" t="str">
        <f>(Class!$H$44)</f>
        <v>UISP</v>
      </c>
      <c r="H58" s="34" t="str">
        <f>(Class!$I$44)</f>
        <v>UISP FIRENZE</v>
      </c>
    </row>
    <row r="59" spans="1:8" x14ac:dyDescent="0.2">
      <c r="A59" s="8">
        <f>(Class!$A$45)</f>
        <v>51</v>
      </c>
      <c r="B59" s="8">
        <f>(Class!$B$45)</f>
        <v>13</v>
      </c>
      <c r="C59" s="8">
        <f>(Class!$D$45)</f>
        <v>98</v>
      </c>
      <c r="D59" s="16" t="str">
        <f>(Class!$E$45)</f>
        <v>BENCINI FILIPPO</v>
      </c>
      <c r="E59" s="8" t="str">
        <f>(Class!$F$45)</f>
        <v>M5</v>
      </c>
      <c r="F59" s="62" t="str">
        <f>(Class!$G$45)</f>
        <v>BADIA CYCLING TEAM</v>
      </c>
      <c r="G59" s="63" t="str">
        <f>(Class!$H$45)</f>
        <v>UISP</v>
      </c>
      <c r="H59" s="34" t="str">
        <f>(Class!$I$45)</f>
        <v>UISP FIRENZE</v>
      </c>
    </row>
    <row r="60" spans="1:8" x14ac:dyDescent="0.2">
      <c r="A60" s="8">
        <f>(Class!$A$46)</f>
        <v>58</v>
      </c>
      <c r="B60" s="8">
        <f>(Class!$B$46)</f>
        <v>14</v>
      </c>
      <c r="C60" s="8">
        <f>(Class!$D$46)</f>
        <v>11</v>
      </c>
      <c r="D60" s="16" t="str">
        <f>(Class!$E$46)</f>
        <v>BARBINI ALESSANDRO</v>
      </c>
      <c r="E60" s="8" t="str">
        <f>(Class!$F$46)</f>
        <v>M5</v>
      </c>
      <c r="F60" s="62" t="str">
        <f>(Class!$G$46)</f>
        <v>LIVORNO BIKE ASD</v>
      </c>
      <c r="G60" s="63" t="str">
        <f>(Class!$H$46)</f>
        <v>UISP</v>
      </c>
      <c r="H60" s="34" t="str">
        <f>(Class!$I$46)</f>
        <v>UISP COMITATO TERR.LE TERRE ETRUSCO LABRONICHE</v>
      </c>
    </row>
    <row r="62" spans="1:8" x14ac:dyDescent="0.2">
      <c r="A62" s="67" t="s">
        <v>1980</v>
      </c>
      <c r="B62" s="67"/>
      <c r="C62" s="67"/>
      <c r="D62" s="67"/>
      <c r="E62" s="67"/>
      <c r="F62" s="67"/>
      <c r="G62" s="67"/>
      <c r="H62" s="67"/>
    </row>
    <row r="63" spans="1:8" x14ac:dyDescent="0.2">
      <c r="A63" s="8">
        <f>(Class!$A$47)</f>
        <v>38</v>
      </c>
      <c r="B63" s="8">
        <f>(Class!$B$47)</f>
        <v>1</v>
      </c>
      <c r="C63" s="8">
        <f>(Class!$D$47)</f>
        <v>13</v>
      </c>
      <c r="D63" s="16" t="str">
        <f>(Class!$E$47)</f>
        <v>FANFANI MAURIZIO</v>
      </c>
      <c r="E63" s="8" t="str">
        <f>(Class!$F$47)</f>
        <v>M6</v>
      </c>
      <c r="F63" s="62" t="str">
        <f>(Class!$G$47)</f>
        <v>ASD ZEROZERO TEAM</v>
      </c>
      <c r="G63" s="63" t="str">
        <f>(Class!$H$47)</f>
        <v>UISP</v>
      </c>
      <c r="H63" s="34" t="str">
        <f>(Class!$I$47)</f>
        <v>UISP COMITATO TERR.LE EMPOLI VALDELSA</v>
      </c>
    </row>
    <row r="64" spans="1:8" x14ac:dyDescent="0.2">
      <c r="A64" s="8">
        <f>(Class!$A$48)</f>
        <v>43</v>
      </c>
      <c r="B64" s="8">
        <f>(Class!$B$48)</f>
        <v>2</v>
      </c>
      <c r="C64" s="8">
        <f>(Class!$D$48)</f>
        <v>85</v>
      </c>
      <c r="D64" s="16" t="str">
        <f>(Class!$E$48)</f>
        <v>BELLO FABIANO</v>
      </c>
      <c r="E64" s="8" t="str">
        <f>(Class!$F$48)</f>
        <v>M6</v>
      </c>
      <c r="F64" s="62" t="str">
        <f>(Class!$G$48)</f>
        <v>ASD BY BIKE</v>
      </c>
      <c r="G64" s="63" t="str">
        <f>(Class!$H$48)</f>
        <v>UISP</v>
      </c>
      <c r="H64" s="34" t="str">
        <f>(Class!$I$48)</f>
        <v>UISP COMITATO TERR.LE EMPOLI VALDELSA</v>
      </c>
    </row>
    <row r="65" spans="1:8" x14ac:dyDescent="0.2">
      <c r="A65" s="8">
        <f>(Class!$A$49)</f>
        <v>45</v>
      </c>
      <c r="B65" s="8">
        <f>(Class!$B$49)</f>
        <v>3</v>
      </c>
      <c r="C65" s="8">
        <f>(Class!$D$49)</f>
        <v>81</v>
      </c>
      <c r="D65" s="16" t="str">
        <f>(Class!$E$49)</f>
        <v>MESSERI ENRICO</v>
      </c>
      <c r="E65" s="8" t="str">
        <f>(Class!$F$49)</f>
        <v>M6</v>
      </c>
      <c r="F65" s="62" t="str">
        <f>(Class!$G$49)</f>
        <v>PROBIKE FIRENZE ASD</v>
      </c>
      <c r="G65" s="63" t="str">
        <f>(Class!$H$49)</f>
        <v>UISP</v>
      </c>
      <c r="H65" s="34" t="str">
        <f>(Class!$I$49)</f>
        <v>UISP FIRENZE</v>
      </c>
    </row>
    <row r="66" spans="1:8" x14ac:dyDescent="0.2">
      <c r="A66" s="8">
        <f>(Class!$A$50)</f>
        <v>52</v>
      </c>
      <c r="B66" s="8">
        <f>(Class!$B$50)</f>
        <v>4</v>
      </c>
      <c r="C66" s="8">
        <f>(Class!$D$50)</f>
        <v>83</v>
      </c>
      <c r="D66" s="16" t="str">
        <f>(Class!$E$50)</f>
        <v>D'AQUINO AURELIO</v>
      </c>
      <c r="E66" s="8" t="str">
        <f>(Class!$F$50)</f>
        <v>M6</v>
      </c>
      <c r="F66" s="62" t="str">
        <f>(Class!$G$50)</f>
        <v>ASD VELO CLUB LUNIGIANA</v>
      </c>
      <c r="G66" s="63" t="str">
        <f>(Class!$H$50)</f>
        <v>UISP</v>
      </c>
      <c r="H66" s="34" t="str">
        <f>(Class!$I$50)</f>
        <v>UISP COMITATO TERR.LE MASSA</v>
      </c>
    </row>
    <row r="67" spans="1:8" x14ac:dyDescent="0.2">
      <c r="A67" s="8">
        <f>(Class!$A$51)</f>
        <v>53</v>
      </c>
      <c r="B67" s="8">
        <f>(Class!$B$51)</f>
        <v>5</v>
      </c>
      <c r="C67" s="8">
        <f>(Class!$D$51)</f>
        <v>82</v>
      </c>
      <c r="D67" s="16" t="str">
        <f>(Class!$E$51)</f>
        <v>DEL CORSO GINO</v>
      </c>
      <c r="E67" s="8" t="str">
        <f>(Class!$F$51)</f>
        <v>M6</v>
      </c>
      <c r="F67" s="62" t="str">
        <f>(Class!$G$51)</f>
        <v>TEAM VALDERA BIKE ASD</v>
      </c>
      <c r="G67" s="63" t="str">
        <f>(Class!$H$51)</f>
        <v>UISP</v>
      </c>
      <c r="H67" s="34" t="str">
        <f>(Class!$I$51)</f>
        <v>UISP COMITATO TERR.LE VALDERA</v>
      </c>
    </row>
    <row r="69" spans="1:8" x14ac:dyDescent="0.2">
      <c r="A69" s="67" t="s">
        <v>1981</v>
      </c>
      <c r="B69" s="67"/>
      <c r="C69" s="67"/>
      <c r="D69" s="67"/>
      <c r="E69" s="67"/>
      <c r="F69" s="67"/>
      <c r="G69" s="67"/>
      <c r="H69" s="67"/>
    </row>
    <row r="70" spans="1:8" x14ac:dyDescent="0.2">
      <c r="A70" s="8">
        <f>(Class!$A$52)</f>
        <v>48</v>
      </c>
      <c r="B70" s="8">
        <f>(Class!$B$52)</f>
        <v>1</v>
      </c>
      <c r="C70" s="8">
        <f>(Class!$D$52)</f>
        <v>101</v>
      </c>
      <c r="D70" s="16" t="str">
        <f>(Class!$E$52)</f>
        <v>CORSINI FRANCO</v>
      </c>
      <c r="E70" s="8" t="str">
        <f>(Class!$F$52)</f>
        <v>M7</v>
      </c>
      <c r="F70" s="62" t="str">
        <f>(Class!$G$52)</f>
        <v>A.S.D. CICLI TADDEI (FCI)</v>
      </c>
      <c r="G70" s="63" t="str">
        <f>(Class!$H$52)</f>
        <v>UISP</v>
      </c>
      <c r="H70" s="34" t="str">
        <f>(Class!$I$52)</f>
        <v>UISP COMITATO TERR.LE ZONA DEL CUOIO</v>
      </c>
    </row>
    <row r="71" spans="1:8" x14ac:dyDescent="0.2">
      <c r="A71" s="8">
        <f>(Class!$A$53)</f>
        <v>54</v>
      </c>
      <c r="B71" s="8">
        <f>(Class!$B$53)</f>
        <v>2</v>
      </c>
      <c r="C71" s="8">
        <f>(Class!$D$53)</f>
        <v>100</v>
      </c>
      <c r="D71" s="16" t="str">
        <f>(Class!$E$53)</f>
        <v>PAZZAGLIA LUCIANO</v>
      </c>
      <c r="E71" s="8" t="str">
        <f>(Class!$F$53)</f>
        <v>M7</v>
      </c>
      <c r="F71" s="62" t="str">
        <f>(Class!$G$53)</f>
        <v>ASD GRIP CASTELFIORENTINO</v>
      </c>
      <c r="G71" s="63" t="str">
        <f>(Class!$H$53)</f>
        <v>UISP</v>
      </c>
      <c r="H71" s="34" t="str">
        <f>(Class!$I$53)</f>
        <v>UISP COMITATO TERR.LE EMPOLI VALDELSA</v>
      </c>
    </row>
    <row r="72" spans="1:8" x14ac:dyDescent="0.2">
      <c r="A72" s="8">
        <f>(Class!$A$54)</f>
        <v>63</v>
      </c>
      <c r="B72" s="8">
        <f>(Class!$B$54)</f>
        <v>3</v>
      </c>
      <c r="C72" s="8">
        <f>(Class!$D$54)</f>
        <v>92</v>
      </c>
      <c r="D72" s="16" t="str">
        <f>(Class!$E$54)</f>
        <v>MARI LEONARDO</v>
      </c>
      <c r="E72" s="8" t="str">
        <f>(Class!$F$54)</f>
        <v>M7</v>
      </c>
      <c r="F72" s="62" t="str">
        <f>(Class!$G$54)</f>
        <v>ASSOCIAZIONE FERRI TAGLIENTI</v>
      </c>
      <c r="G72" s="63" t="str">
        <f>(Class!$H$54)</f>
        <v>UISP</v>
      </c>
      <c r="H72" s="34" t="str">
        <f>(Class!$I$54)</f>
        <v>UISP FIRENZE</v>
      </c>
    </row>
    <row r="74" spans="1:8" x14ac:dyDescent="0.2">
      <c r="A74" s="67" t="s">
        <v>1982</v>
      </c>
      <c r="B74" s="67"/>
      <c r="C74" s="67"/>
      <c r="D74" s="67"/>
      <c r="E74" s="67"/>
      <c r="F74" s="67"/>
      <c r="G74" s="67"/>
      <c r="H74" s="67"/>
    </row>
    <row r="75" spans="1:8" x14ac:dyDescent="0.2">
      <c r="A75" s="8">
        <f>(Class!$A$55)</f>
        <v>55</v>
      </c>
      <c r="B75" s="8">
        <f>(Class!$B$55)</f>
        <v>1</v>
      </c>
      <c r="C75" s="8">
        <f>(Class!$D$55)</f>
        <v>102</v>
      </c>
      <c r="D75" s="16" t="str">
        <f>(Class!$E$55)</f>
        <v>PRIMANTI GIORGIO</v>
      </c>
      <c r="E75" s="8" t="str">
        <f>(Class!$F$55)</f>
        <v>M8</v>
      </c>
      <c r="F75" s="62" t="str">
        <f>(Class!$G$55)</f>
        <v>A.S.D. BICIPEDIA</v>
      </c>
      <c r="G75" s="63" t="str">
        <f>(Class!$H$55)</f>
        <v>UISP</v>
      </c>
      <c r="H75" s="34" t="str">
        <f>(Class!$I$55)</f>
        <v>UISP FIRENZE</v>
      </c>
    </row>
    <row r="76" spans="1:8" x14ac:dyDescent="0.2">
      <c r="A76" s="8">
        <f>(Class!$A$56)</f>
        <v>56</v>
      </c>
      <c r="B76" s="8">
        <f>(Class!$B$56)</f>
        <v>2</v>
      </c>
      <c r="C76" s="8">
        <f>(Class!$D$56)</f>
        <v>86</v>
      </c>
      <c r="D76" s="16" t="str">
        <f>(Class!$E$56)</f>
        <v>POLI RENATO</v>
      </c>
      <c r="E76" s="8" t="str">
        <f>(Class!$F$56)</f>
        <v>M8</v>
      </c>
      <c r="F76" s="62" t="str">
        <f>(Class!$G$56)</f>
        <v>TEAM GASTONE NENCINI PRATO</v>
      </c>
      <c r="G76" s="63" t="str">
        <f>(Class!$H$56)</f>
        <v>UISP</v>
      </c>
      <c r="H76" s="34" t="str">
        <f>(Class!$I$56)</f>
        <v>UISP COMITATO TERR.LE PRATO</v>
      </c>
    </row>
    <row r="77" spans="1:8" x14ac:dyDescent="0.2">
      <c r="A77" s="8">
        <f>(Class!$A$57)</f>
        <v>59</v>
      </c>
      <c r="B77" s="8">
        <f>(Class!$B$57)</f>
        <v>3</v>
      </c>
      <c r="C77" s="8">
        <f>(Class!$D$57)</f>
        <v>23</v>
      </c>
      <c r="D77" s="16" t="str">
        <f>(Class!$E$57)</f>
        <v>MAZZI MASSIMO</v>
      </c>
      <c r="E77" s="8" t="str">
        <f>(Class!$F$57)</f>
        <v>M8</v>
      </c>
      <c r="F77" s="62" t="str">
        <f>(Class!$G$57)</f>
        <v>GRUPPO SPORTIVO POLIZIA DI STATO SIENA</v>
      </c>
      <c r="G77" s="63" t="str">
        <f>(Class!$H$57)</f>
        <v>ACSI</v>
      </c>
      <c r="H77" s="34" t="str">
        <f>(Class!$I$57)</f>
        <v xml:space="preserve"> </v>
      </c>
    </row>
    <row r="78" spans="1:8" x14ac:dyDescent="0.2">
      <c r="A78" s="8">
        <f>(Class!$A$58)</f>
        <v>65</v>
      </c>
      <c r="B78" s="8">
        <f>(Class!$B$58)</f>
        <v>4</v>
      </c>
      <c r="C78" s="8">
        <f>(Class!$D$58)</f>
        <v>21</v>
      </c>
      <c r="D78" s="16" t="str">
        <f>(Class!$E$58)</f>
        <v>GORI PAOLO</v>
      </c>
      <c r="E78" s="8" t="str">
        <f>(Class!$F$58)</f>
        <v>M8</v>
      </c>
      <c r="F78" s="62" t="str">
        <f>(Class!$G$58)</f>
        <v>TUTTINBICI ASD</v>
      </c>
      <c r="G78" s="63" t="str">
        <f>(Class!$H$58)</f>
        <v>UISP</v>
      </c>
      <c r="H78" s="34" t="str">
        <f>(Class!$I$58)</f>
        <v>UISP FIRENZE</v>
      </c>
    </row>
    <row r="80" spans="1:8" x14ac:dyDescent="0.2">
      <c r="A80" s="67" t="s">
        <v>2137</v>
      </c>
      <c r="B80" s="67"/>
      <c r="C80" s="67"/>
      <c r="D80" s="67"/>
      <c r="E80" s="67"/>
      <c r="F80" s="67"/>
      <c r="G80" s="67"/>
      <c r="H80" s="67"/>
    </row>
    <row r="81" spans="1:8" x14ac:dyDescent="0.2">
      <c r="A81" s="8">
        <f>(Class!$A$59)</f>
        <v>33</v>
      </c>
      <c r="B81" s="8">
        <f>(Class!$B$59)</f>
        <v>1</v>
      </c>
      <c r="C81" s="8">
        <f>(Class!$D$59)</f>
        <v>105</v>
      </c>
      <c r="D81" s="16" t="str">
        <f>(Class!$E$59)</f>
        <v>FERRUZZI GIANLUCA</v>
      </c>
      <c r="E81" s="8" t="str">
        <f>(Class!$F$59)</f>
        <v>Es-Al</v>
      </c>
      <c r="F81" s="62" t="str">
        <f>(Class!$G$59)</f>
        <v>A.S.D. ZHIRAF (FCI)</v>
      </c>
      <c r="G81" s="63" t="str">
        <f>(Class!$H$59)</f>
        <v>FCI</v>
      </c>
      <c r="H81" s="34">
        <f>(Class!$I$59)</f>
        <v>0</v>
      </c>
    </row>
    <row r="82" spans="1:8" x14ac:dyDescent="0.2">
      <c r="A82" s="8">
        <f>(Class!$A$60)</f>
        <v>42</v>
      </c>
      <c r="B82" s="8">
        <f>(Class!$B$60)</f>
        <v>2</v>
      </c>
      <c r="C82" s="8">
        <f>(Class!$D$60)</f>
        <v>87</v>
      </c>
      <c r="D82" s="16" t="str">
        <f>(Class!$E$60)</f>
        <v>LEPRI PAOLO</v>
      </c>
      <c r="E82" s="8" t="str">
        <f>(Class!$F$60)</f>
        <v>Es-Al</v>
      </c>
      <c r="F82" s="62" t="str">
        <f>(Class!$G$60)</f>
        <v>G.S. CICLISTI GRASSINA ASD</v>
      </c>
      <c r="G82" s="63" t="str">
        <f>(Class!$H$60)</f>
        <v>UISP</v>
      </c>
      <c r="H82" s="34" t="str">
        <f>(Class!$I$60)</f>
        <v>UISP FIRENZE</v>
      </c>
    </row>
    <row r="83" spans="1:8" x14ac:dyDescent="0.2">
      <c r="A83" s="8">
        <f>(Class!$A$61)</f>
        <v>46</v>
      </c>
      <c r="B83" s="8">
        <f>(Class!$B$61)</f>
        <v>3</v>
      </c>
      <c r="C83" s="8">
        <f>(Class!$D$61)</f>
        <v>104</v>
      </c>
      <c r="D83" s="16" t="str">
        <f>(Class!$E$61)</f>
        <v>PACIFICI ALESSIO</v>
      </c>
      <c r="E83" s="8" t="str">
        <f>(Class!$F$61)</f>
        <v>Es-Al</v>
      </c>
      <c r="F83" s="62" t="str">
        <f>(Class!$G$61)</f>
        <v>A.S.D. ZHIRAF (FCI)</v>
      </c>
      <c r="G83" s="63" t="str">
        <f>(Class!$H$61)</f>
        <v>FCI</v>
      </c>
      <c r="H83" s="34">
        <f>(Class!$I$61)</f>
        <v>0</v>
      </c>
    </row>
    <row r="84" spans="1:8" x14ac:dyDescent="0.2">
      <c r="A84" s="8">
        <f>(Class!$A$62)</f>
        <v>47</v>
      </c>
      <c r="B84" s="8">
        <f>(Class!$B$62)</f>
        <v>4</v>
      </c>
      <c r="C84" s="8">
        <f>(Class!$D$62)</f>
        <v>2</v>
      </c>
      <c r="D84" s="16" t="str">
        <f>(Class!$E$62)</f>
        <v>BROVELLI VITTORIO</v>
      </c>
      <c r="E84" s="8" t="str">
        <f>(Class!$F$62)</f>
        <v>Es-Al</v>
      </c>
      <c r="F84" s="62" t="str">
        <f>(Class!$G$62)</f>
        <v>MTB CASENTINO BIKE A.S.D. (ACSI)</v>
      </c>
      <c r="G84" s="63" t="str">
        <f>(Class!$H$62)</f>
        <v>ACSI</v>
      </c>
      <c r="H84" s="34">
        <f>(Class!$I$62)</f>
        <v>0</v>
      </c>
    </row>
    <row r="85" spans="1:8" x14ac:dyDescent="0.2">
      <c r="A85" s="8">
        <f>(Class!$A$63)</f>
        <v>60</v>
      </c>
      <c r="B85" s="8">
        <f>(Class!$B$63)</f>
        <v>5</v>
      </c>
      <c r="C85" s="8">
        <f>(Class!$D$63)</f>
        <v>95</v>
      </c>
      <c r="D85" s="16" t="str">
        <f>(Class!$E$63)</f>
        <v>DE SISTI SEBASTIANO</v>
      </c>
      <c r="E85" s="8" t="str">
        <f>(Class!$F$63)</f>
        <v>Es-Al</v>
      </c>
      <c r="F85" s="62" t="str">
        <f>(Class!$G$63)</f>
        <v>S.C. GASTONE NENCINI</v>
      </c>
      <c r="G85" s="63" t="str">
        <f>(Class!$H$63)</f>
        <v>FCI</v>
      </c>
      <c r="H85" s="34">
        <f>(Class!$I$63)</f>
        <v>0</v>
      </c>
    </row>
    <row r="86" spans="1:8" x14ac:dyDescent="0.2">
      <c r="A86" s="8">
        <f>(Class!$A$64)</f>
        <v>61</v>
      </c>
      <c r="B86" s="8">
        <f>(Class!$B$64)</f>
        <v>6</v>
      </c>
      <c r="C86" s="8">
        <f>(Class!$D$64)</f>
        <v>103</v>
      </c>
      <c r="D86" s="16" t="str">
        <f>(Class!$E$64)</f>
        <v>BECHERACCI MATTEO</v>
      </c>
      <c r="E86" s="8" t="str">
        <f>(Class!$F$64)</f>
        <v>Es-Al</v>
      </c>
      <c r="F86" s="62" t="str">
        <f>(Class!$G$64)</f>
        <v>A.S.D. ZHIRAF (FCI)</v>
      </c>
      <c r="G86" s="63" t="str">
        <f>(Class!$H$64)</f>
        <v>FCI</v>
      </c>
      <c r="H86" s="34">
        <f>(Class!$I$64)</f>
        <v>0</v>
      </c>
    </row>
    <row r="87" spans="1:8" x14ac:dyDescent="0.2">
      <c r="A87" s="8">
        <f>(Class!$A$65)</f>
        <v>66</v>
      </c>
      <c r="B87" s="8">
        <f>(Class!$B$65)</f>
        <v>7</v>
      </c>
      <c r="C87" s="8">
        <f>(Class!$D$65)</f>
        <v>108</v>
      </c>
      <c r="D87" s="16" t="str">
        <f>(Class!$E$65)</f>
        <v>COZZARI GIULIA</v>
      </c>
      <c r="E87" s="8" t="str">
        <f>(Class!$F$65)</f>
        <v>Es-Al</v>
      </c>
      <c r="F87" s="62" t="str">
        <f>(Class!$G$65)</f>
        <v>U.C. PETRIGNANO A.S.D.</v>
      </c>
      <c r="G87" s="63" t="str">
        <f>(Class!$H$65)</f>
        <v>FCI</v>
      </c>
      <c r="H87" s="34">
        <f>(Class!$I$65)</f>
        <v>0</v>
      </c>
    </row>
    <row r="89" spans="1:8" x14ac:dyDescent="0.2">
      <c r="A89" s="67" t="s">
        <v>2138</v>
      </c>
      <c r="B89" s="67"/>
      <c r="C89" s="67"/>
      <c r="D89" s="67"/>
      <c r="E89" s="67"/>
      <c r="F89" s="67"/>
      <c r="G89" s="67"/>
      <c r="H89" s="67"/>
    </row>
    <row r="90" spans="1:8" x14ac:dyDescent="0.2">
      <c r="A90" s="8">
        <f>(Class!$A$66)</f>
        <v>57</v>
      </c>
      <c r="B90" s="8">
        <f>(Class!$B$66)</f>
        <v>1</v>
      </c>
      <c r="C90" s="8">
        <f>(Class!$D$66)</f>
        <v>106</v>
      </c>
      <c r="D90" s="16" t="str">
        <f>(Class!$E$66)</f>
        <v>COZZARI MARTINA</v>
      </c>
      <c r="E90" s="8" t="str">
        <f>(Class!$F$66)</f>
        <v>WJ-WE</v>
      </c>
      <c r="F90" s="62" t="str">
        <f>(Class!$G$66)</f>
        <v>PRO CYCLING TEAM</v>
      </c>
      <c r="G90" s="63" t="str">
        <f>(Class!$H$66)</f>
        <v>FCI</v>
      </c>
      <c r="H90" s="34">
        <f>(Class!$I$66)</f>
        <v>0</v>
      </c>
    </row>
    <row r="92" spans="1:8" x14ac:dyDescent="0.2">
      <c r="A92" s="67" t="s">
        <v>1983</v>
      </c>
      <c r="B92" s="67"/>
      <c r="C92" s="67"/>
      <c r="D92" s="67"/>
      <c r="E92" s="67"/>
      <c r="F92" s="67"/>
      <c r="G92" s="67"/>
      <c r="H92" s="67"/>
    </row>
    <row r="93" spans="1:8" x14ac:dyDescent="0.2">
      <c r="A93" s="8">
        <f>(Class!$A$67)</f>
        <v>62</v>
      </c>
      <c r="B93" s="8">
        <f>(Class!$B$67)</f>
        <v>1</v>
      </c>
      <c r="C93" s="8">
        <f>(Class!$D$67)</f>
        <v>20</v>
      </c>
      <c r="D93" s="16" t="str">
        <f>(Class!$E$67)</f>
        <v>SABATINI LAURA</v>
      </c>
      <c r="E93" s="8" t="str">
        <f>(Class!$F$67)</f>
        <v>W1-W2</v>
      </c>
      <c r="F93" s="62" t="str">
        <f>(Class!$G$67)</f>
        <v>A.S.D. CICLISSIMO BIKE TEAM (FCI</v>
      </c>
      <c r="G93" s="63" t="str">
        <f>(Class!$H$67)</f>
        <v>FCI</v>
      </c>
      <c r="H93" s="34">
        <f>(Class!$I$67)</f>
        <v>0</v>
      </c>
    </row>
    <row r="94" spans="1:8" x14ac:dyDescent="0.2">
      <c r="A94" s="8">
        <f>(Class!$A$68)</f>
        <v>64</v>
      </c>
      <c r="B94" s="8">
        <f>(Class!$B$68)</f>
        <v>2</v>
      </c>
      <c r="C94" s="8">
        <f>(Class!$D$68)</f>
        <v>94</v>
      </c>
      <c r="D94" s="16" t="str">
        <f>(Class!$E$68)</f>
        <v>BENEVENTO MARILENA</v>
      </c>
      <c r="E94" s="8" t="str">
        <f>(Class!$F$68)</f>
        <v>W1-W2</v>
      </c>
      <c r="F94" s="62" t="str">
        <f>(Class!$G$68)</f>
        <v>ASD ZEROZERO TEAM</v>
      </c>
      <c r="G94" s="63" t="str">
        <f>(Class!$H$68)</f>
        <v>UISP</v>
      </c>
      <c r="H94" s="34" t="str">
        <f>(Class!$I$68)</f>
        <v>UISP COMITATO TERR.LE EMPOLI VALDELSA</v>
      </c>
    </row>
    <row r="96" spans="1:8" x14ac:dyDescent="0.2">
      <c r="B96" s="35" t="s">
        <v>23</v>
      </c>
    </row>
    <row r="97" spans="2:2" x14ac:dyDescent="0.2">
      <c r="B97" s="35" t="s">
        <v>22</v>
      </c>
    </row>
  </sheetData>
  <mergeCells count="13">
    <mergeCell ref="A89:H89"/>
    <mergeCell ref="A92:H92"/>
    <mergeCell ref="A4:H4"/>
    <mergeCell ref="A6:H6"/>
    <mergeCell ref="A11:H11"/>
    <mergeCell ref="A15:H15"/>
    <mergeCell ref="A24:H24"/>
    <mergeCell ref="A33:H33"/>
    <mergeCell ref="A46:H46"/>
    <mergeCell ref="A62:H62"/>
    <mergeCell ref="A69:H69"/>
    <mergeCell ref="A74:H74"/>
    <mergeCell ref="A80:H80"/>
  </mergeCells>
  <printOptions gridLines="1"/>
  <pageMargins left="0" right="0" top="0.59055118110236227" bottom="0.59055118110236227" header="0" footer="0"/>
  <pageSetup paperSize="9" scale="9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B74D-E0A3-4854-A522-DB0989DB6D50}">
  <dimension ref="A1:C45"/>
  <sheetViews>
    <sheetView zoomScaleNormal="100" workbookViewId="0">
      <selection activeCell="B45" sqref="B45"/>
    </sheetView>
  </sheetViews>
  <sheetFormatPr defaultRowHeight="12.75" x14ac:dyDescent="0.2"/>
  <cols>
    <col min="1" max="1" width="42.5703125" style="35" bestFit="1" customWidth="1"/>
    <col min="2" max="16384" width="9.140625" style="35"/>
  </cols>
  <sheetData>
    <row r="1" spans="1:3" s="51" customFormat="1" ht="57" customHeight="1" x14ac:dyDescent="0.2"/>
    <row r="2" spans="1:3" ht="14.1" customHeight="1" x14ac:dyDescent="0.2"/>
    <row r="3" spans="1:3" ht="14.1" customHeight="1" x14ac:dyDescent="0.2"/>
    <row r="4" spans="1:3" ht="15" x14ac:dyDescent="0.2">
      <c r="A4" s="68" t="s">
        <v>36</v>
      </c>
      <c r="B4" s="68"/>
    </row>
    <row r="5" spans="1:3" x14ac:dyDescent="0.2">
      <c r="A5" s="5" t="str">
        <f>'Cl Soc'!$B$1</f>
        <v>Società</v>
      </c>
      <c r="B5" s="5" t="str">
        <f>'Cl Soc'!$E$1</f>
        <v>N. Iscritti</v>
      </c>
      <c r="C5" s="5"/>
    </row>
    <row r="6" spans="1:3" x14ac:dyDescent="0.2">
      <c r="A6" s="16" t="str">
        <f>('Cl Soc'!$B$2)</f>
        <v>ASD ZEROZERO TEAM</v>
      </c>
      <c r="B6">
        <f>('Cl Soc'!$E$2)</f>
        <v>5</v>
      </c>
    </row>
    <row r="7" spans="1:3" x14ac:dyDescent="0.2">
      <c r="A7" s="16" t="str">
        <f>('Cl Soc'!$B$3)</f>
        <v>A.S.D. BICIPEDIA</v>
      </c>
      <c r="B7">
        <f>('Cl Soc'!$E$3)</f>
        <v>5</v>
      </c>
    </row>
    <row r="8" spans="1:3" x14ac:dyDescent="0.2">
      <c r="A8" s="16" t="str">
        <f>('Cl Soc'!$B$4)</f>
        <v>ASD PARKPRE</v>
      </c>
      <c r="B8">
        <f>('Cl Soc'!$E$4)</f>
        <v>4</v>
      </c>
    </row>
    <row r="9" spans="1:3" x14ac:dyDescent="0.2">
      <c r="A9" s="16" t="str">
        <f>('Cl Soc'!$B$5)</f>
        <v>A.S.D. ZHIRAF (FCI)</v>
      </c>
      <c r="B9">
        <f>('Cl Soc'!$E$5)</f>
        <v>4</v>
      </c>
    </row>
    <row r="10" spans="1:3" x14ac:dyDescent="0.2">
      <c r="A10" s="16" t="str">
        <f>('Cl Soc'!$B$6)</f>
        <v>ASD BY BIKE</v>
      </c>
      <c r="B10">
        <f>('Cl Soc'!$E$6)</f>
        <v>4</v>
      </c>
    </row>
    <row r="11" spans="1:3" x14ac:dyDescent="0.2">
      <c r="A11" s="16" t="str">
        <f>('Cl Soc'!$B$7)</f>
        <v>A.S.D. CICLISSIMO BIKE TEAM (FCI</v>
      </c>
      <c r="B11">
        <f>('Cl Soc'!$E$7)</f>
        <v>3</v>
      </c>
    </row>
    <row r="12" spans="1:3" x14ac:dyDescent="0.2">
      <c r="A12" s="16" t="str">
        <f>('Cl Soc'!$B$8)</f>
        <v>PROBIKE FIRENZE ASD</v>
      </c>
      <c r="B12">
        <f>('Cl Soc'!$E$8)</f>
        <v>3</v>
      </c>
    </row>
    <row r="13" spans="1:3" x14ac:dyDescent="0.2">
      <c r="A13" s="16" t="str">
        <f>('Cl Soc'!$B$9)</f>
        <v>ASD VELO CLUB LUNIGIANA</v>
      </c>
      <c r="B13">
        <f>('Cl Soc'!$E$9)</f>
        <v>2</v>
      </c>
    </row>
    <row r="14" spans="1:3" x14ac:dyDescent="0.2">
      <c r="A14" s="16" t="str">
        <f>('Cl Soc'!$B$10)</f>
        <v>ASD GRIP CASTELFIORENTINO</v>
      </c>
      <c r="B14">
        <f>('Cl Soc'!$E$10)</f>
        <v>2</v>
      </c>
    </row>
    <row r="15" spans="1:3" x14ac:dyDescent="0.2">
      <c r="A15" s="16" t="str">
        <f>('Cl Soc'!$B$11)</f>
        <v>CM2 A.S.D.</v>
      </c>
      <c r="B15">
        <f>('Cl Soc'!$E$11)</f>
        <v>2</v>
      </c>
    </row>
    <row r="16" spans="1:3" x14ac:dyDescent="0.2">
      <c r="A16" s="16" t="str">
        <f>('Cl Soc'!$B$12)</f>
        <v>U.C. PETRIGNANO A.S.D.</v>
      </c>
      <c r="B16">
        <f>('Cl Soc'!$E$12)</f>
        <v>2</v>
      </c>
    </row>
    <row r="17" spans="1:2" x14ac:dyDescent="0.2">
      <c r="A17" s="16" t="str">
        <f>('Cl Soc'!$B$13)</f>
        <v>LIVORNO BIKE ASD</v>
      </c>
      <c r="B17">
        <f>('Cl Soc'!$E$13)</f>
        <v>2</v>
      </c>
    </row>
    <row r="18" spans="1:2" x14ac:dyDescent="0.2">
      <c r="A18" s="16" t="str">
        <f>('Cl Soc'!$B$14)</f>
        <v>A.S.D. CICLI TADDEI (FCI)</v>
      </c>
      <c r="B18">
        <f>('Cl Soc'!$E$14)</f>
        <v>1</v>
      </c>
    </row>
    <row r="19" spans="1:2" x14ac:dyDescent="0.2">
      <c r="A19" s="16" t="str">
        <f>('Cl Soc'!$B$15)</f>
        <v>ASD MONTALLESE</v>
      </c>
      <c r="B19">
        <f>('Cl Soc'!$E$15)</f>
        <v>1</v>
      </c>
    </row>
    <row r="20" spans="1:2" x14ac:dyDescent="0.2">
      <c r="A20" s="16" t="str">
        <f>('Cl Soc'!$B$16)</f>
        <v>PRO CYCLING TEAM</v>
      </c>
      <c r="B20">
        <f>('Cl Soc'!$E$16)</f>
        <v>1</v>
      </c>
    </row>
    <row r="21" spans="1:2" x14ac:dyDescent="0.2">
      <c r="A21" s="16" t="str">
        <f>('Cl Soc'!$B$17)</f>
        <v>TEAM FOCUS FANELLI BIKE</v>
      </c>
      <c r="B21">
        <f>('Cl Soc'!$E$17)</f>
        <v>1</v>
      </c>
    </row>
    <row r="22" spans="1:2" x14ac:dyDescent="0.2">
      <c r="A22" s="16" t="str">
        <f>('Cl Soc'!$B$18)</f>
        <v>ASD - TEAM STEFAN</v>
      </c>
      <c r="B22">
        <f>('Cl Soc'!$E$18)</f>
        <v>1</v>
      </c>
    </row>
    <row r="23" spans="1:2" x14ac:dyDescent="0.2">
      <c r="A23" s="16" t="str">
        <f>('Cl Soc'!$B$19)</f>
        <v>ASD VELOCLUB FLORENCE BY BIKE</v>
      </c>
      <c r="B23">
        <f>('Cl Soc'!$E$19)</f>
        <v>1</v>
      </c>
    </row>
    <row r="24" spans="1:2" x14ac:dyDescent="0.2">
      <c r="A24" s="16" t="str">
        <f>('Cl Soc'!$B$20)</f>
        <v>G.C. MTB RUFINA ASD</v>
      </c>
      <c r="B24">
        <f>('Cl Soc'!$E$20)</f>
        <v>1</v>
      </c>
    </row>
    <row r="25" spans="1:2" x14ac:dyDescent="0.2">
      <c r="A25" s="16" t="str">
        <f>('Cl Soc'!$B$21)</f>
        <v>G.S. CICLISTI GRASSINA ASD</v>
      </c>
      <c r="B25">
        <f>('Cl Soc'!$E$21)</f>
        <v>1</v>
      </c>
    </row>
    <row r="26" spans="1:2" x14ac:dyDescent="0.2">
      <c r="A26" s="16" t="str">
        <f>('Cl Soc'!$B$22)</f>
        <v>TEAM GASTONE NENCINI PRATO</v>
      </c>
      <c r="B26">
        <f>('Cl Soc'!$E$22)</f>
        <v>1</v>
      </c>
    </row>
    <row r="27" spans="1:2" x14ac:dyDescent="0.2">
      <c r="A27" s="16" t="str">
        <f>('Cl Soc'!$B$23)</f>
        <v>ASSOCIAZIONE FERRI TAGLIENTI</v>
      </c>
      <c r="B27">
        <f>('Cl Soc'!$E$23)</f>
        <v>1</v>
      </c>
    </row>
    <row r="28" spans="1:2" x14ac:dyDescent="0.2">
      <c r="A28" s="16" t="str">
        <f>('Cl Soc'!$B$24)</f>
        <v>GRUPPO SPORTIVO POLIZIA DI STATO SIENA</v>
      </c>
      <c r="B28">
        <f>('Cl Soc'!$E$24)</f>
        <v>1</v>
      </c>
    </row>
    <row r="29" spans="1:2" x14ac:dyDescent="0.2">
      <c r="A29" s="16" t="str">
        <f>('Cl Soc'!$B$25)</f>
        <v>ASD CICLI TADDEI</v>
      </c>
      <c r="B29">
        <f>('Cl Soc'!$E$25)</f>
        <v>1</v>
      </c>
    </row>
    <row r="30" spans="1:2" x14ac:dyDescent="0.2">
      <c r="A30" s="16" t="str">
        <f>('Cl Soc'!$B$26)</f>
        <v>CICLI CONTI G.S.</v>
      </c>
      <c r="B30">
        <f>('Cl Soc'!$E$26)</f>
        <v>1</v>
      </c>
    </row>
    <row r="31" spans="1:2" x14ac:dyDescent="0.2">
      <c r="A31" s="16" t="str">
        <f>('Cl Soc'!$B$27)</f>
        <v>MTB CASENTINO BIKE A.S.D. (ACSI)</v>
      </c>
      <c r="B31">
        <f>('Cl Soc'!$E$27)</f>
        <v>1</v>
      </c>
    </row>
    <row r="32" spans="1:2" x14ac:dyDescent="0.2">
      <c r="A32" s="16" t="str">
        <f>('Cl Soc'!$B$28)</f>
        <v>TUTTINBICI ASD</v>
      </c>
      <c r="B32">
        <f>('Cl Soc'!$E$28)</f>
        <v>1</v>
      </c>
    </row>
    <row r="33" spans="1:2" x14ac:dyDescent="0.2">
      <c r="A33" s="16" t="str">
        <f>('Cl Soc'!$B$29)</f>
        <v>A.S.D. CICLOSPORT POGGIBONSI (FCI)</v>
      </c>
      <c r="B33">
        <f>('Cl Soc'!$E$29)</f>
        <v>1</v>
      </c>
    </row>
    <row r="34" spans="1:2" x14ac:dyDescent="0.2">
      <c r="A34" s="16" t="str">
        <f>('Cl Soc'!$B$30)</f>
        <v>GRUPPO CICLISTICO VAL DI MERSE A.S.D.</v>
      </c>
      <c r="B34">
        <f>('Cl Soc'!$E$30)</f>
        <v>1</v>
      </c>
    </row>
    <row r="35" spans="1:2" x14ac:dyDescent="0.2">
      <c r="A35" s="16" t="str">
        <f>('Cl Soc'!$B$31)</f>
        <v>S.C. GASTONE NENCINI</v>
      </c>
      <c r="B35">
        <f>('Cl Soc'!$E$31)</f>
        <v>1</v>
      </c>
    </row>
    <row r="36" spans="1:2" x14ac:dyDescent="0.2">
      <c r="A36" s="16" t="str">
        <f>('Cl Soc'!$B$32)</f>
        <v>TEAM VALDERA BIKE ASD</v>
      </c>
      <c r="B36">
        <f>('Cl Soc'!$E$32)</f>
        <v>1</v>
      </c>
    </row>
    <row r="37" spans="1:2" x14ac:dyDescent="0.2">
      <c r="A37" s="16" t="str">
        <f>('Cl Soc'!$B$33)</f>
        <v>A.S.D. ENERGIA PROPOSTE DI BENESSERE</v>
      </c>
      <c r="B37">
        <f>('Cl Soc'!$E$33)</f>
        <v>1</v>
      </c>
    </row>
    <row r="38" spans="1:2" x14ac:dyDescent="0.2">
      <c r="A38" s="16" t="str">
        <f>('Cl Soc'!$B$34)</f>
        <v>A.S.D. MARATHON BIKE</v>
      </c>
      <c r="B38">
        <f>('Cl Soc'!$E$34)</f>
        <v>1</v>
      </c>
    </row>
    <row r="39" spans="1:2" x14ac:dyDescent="0.2">
      <c r="A39" s="16" t="str">
        <f>('Cl Soc'!$B$35)</f>
        <v>A.S.D. MONTIGNOSO CICLISMO (FCI)</v>
      </c>
      <c r="B39">
        <f>('Cl Soc'!$E$35)</f>
        <v>1</v>
      </c>
    </row>
    <row r="40" spans="1:2" x14ac:dyDescent="0.2">
      <c r="A40" s="16" t="str">
        <f>('Cl Soc'!$B$36)</f>
        <v>A.S.D. NATURAL BIKE</v>
      </c>
      <c r="B40">
        <f>('Cl Soc'!$E$36)</f>
        <v>1</v>
      </c>
    </row>
    <row r="41" spans="1:2" x14ac:dyDescent="0.2">
      <c r="A41" s="16" t="str">
        <f>('Cl Soc'!$B$37)</f>
        <v>A.S.D. VALDARNO D-BIKE (FCI</v>
      </c>
      <c r="B41">
        <f>('Cl Soc'!$E$37)</f>
        <v>1</v>
      </c>
    </row>
    <row r="42" spans="1:2" x14ac:dyDescent="0.2">
      <c r="A42" s="16" t="str">
        <f>('Cl Soc'!$B$38)</f>
        <v>BADIA CYCLING TEAM</v>
      </c>
      <c r="B42">
        <f>('Cl Soc'!$E$38)</f>
        <v>1</v>
      </c>
    </row>
    <row r="43" spans="1:2" x14ac:dyDescent="0.2">
      <c r="A43" s="16" t="str">
        <f>('Cl Soc'!$B$39)</f>
        <v>CICLO CLUB QUOTA MILLE</v>
      </c>
      <c r="B43">
        <f>('Cl Soc'!$E$39)</f>
        <v>1</v>
      </c>
    </row>
    <row r="44" spans="1:2" x14ac:dyDescent="0.2">
      <c r="A44" s="16" t="str">
        <f>('Cl Soc'!$B$40)</f>
        <v>MUGELLO TOSCANA BIKE A.S.D.</v>
      </c>
      <c r="B44">
        <f>('Cl Soc'!$E$40)</f>
        <v>1</v>
      </c>
    </row>
    <row r="45" spans="1:2" x14ac:dyDescent="0.2">
      <c r="A45" s="16" t="str">
        <f>('Cl Soc'!$B$41)</f>
        <v>VELO CLUB VALENZATICO A.S.D.</v>
      </c>
      <c r="B45">
        <f>('Cl Soc'!$E$41)</f>
        <v>1</v>
      </c>
    </row>
  </sheetData>
  <mergeCells count="1">
    <mergeCell ref="A4:B4"/>
  </mergeCells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2018-11-11T10:55:50Z</cp:lastPrinted>
  <dcterms:created xsi:type="dcterms:W3CDTF">1997-05-24T11:04:52Z</dcterms:created>
  <dcterms:modified xsi:type="dcterms:W3CDTF">2018-11-12T07:02:39Z</dcterms:modified>
</cp:coreProperties>
</file>