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995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<sst xmlns="http://schemas.openxmlformats.org/spreadsheetml/2006/main" count="154" uniqueCount="78">
  <si>
    <t xml:space="preserve"> Classifica Atleti Assoluta</t>
  </si>
  <si>
    <t>Km 1°</t>
  </si>
  <si>
    <t>1°Partenza</t>
  </si>
  <si>
    <t>Arrivo</t>
  </si>
  <si>
    <t>Tempo imp.</t>
  </si>
  <si>
    <t>Km/h</t>
  </si>
  <si>
    <t>Km 2°</t>
  </si>
  <si>
    <t>2°Partenza</t>
  </si>
  <si>
    <t>t1+t2</t>
  </si>
  <si>
    <t>Best time</t>
  </si>
  <si>
    <t>Best Km/h</t>
  </si>
  <si>
    <t>Class</t>
  </si>
  <si>
    <t>64'51"42</t>
  </si>
  <si>
    <t>60'44"32</t>
  </si>
  <si>
    <t>1°</t>
  </si>
  <si>
    <t>72'43"46</t>
  </si>
  <si>
    <t>60'10"18</t>
  </si>
  <si>
    <t>2°</t>
  </si>
  <si>
    <t>66'09"38</t>
  </si>
  <si>
    <t>67'13"49</t>
  </si>
  <si>
    <t>3°</t>
  </si>
  <si>
    <t>74'29"34</t>
  </si>
  <si>
    <t>67'55"49</t>
  </si>
  <si>
    <t>4°</t>
  </si>
  <si>
    <t>70'09"20</t>
  </si>
  <si>
    <t>72'15"80</t>
  </si>
  <si>
    <t>5°</t>
  </si>
  <si>
    <t>71'08"65</t>
  </si>
  <si>
    <t>79'31"51</t>
  </si>
  <si>
    <t>6°</t>
  </si>
  <si>
    <t>72'21"29</t>
  </si>
  <si>
    <t>78'18"87</t>
  </si>
  <si>
    <t>7°</t>
  </si>
  <si>
    <t>82'10"39</t>
  </si>
  <si>
    <t>69'07"40</t>
  </si>
  <si>
    <t>8°</t>
  </si>
  <si>
    <t>75'14"00</t>
  </si>
  <si>
    <t>78'09"17</t>
  </si>
  <si>
    <t>9°</t>
  </si>
  <si>
    <t>80'26"00</t>
  </si>
  <si>
    <t>73'30"55</t>
  </si>
  <si>
    <t>10°</t>
  </si>
  <si>
    <t>79'04"67</t>
  </si>
  <si>
    <t>75'13"27</t>
  </si>
  <si>
    <t>11°</t>
  </si>
  <si>
    <t>82'07"14</t>
  </si>
  <si>
    <t>74'21"44</t>
  </si>
  <si>
    <t>12°</t>
  </si>
  <si>
    <t>72'42"32</t>
  </si>
  <si>
    <t>86'03"87</t>
  </si>
  <si>
    <t>13°</t>
  </si>
  <si>
    <t>55</t>
  </si>
  <si>
    <t>73'45"00</t>
  </si>
  <si>
    <t>90'48"27</t>
  </si>
  <si>
    <t>14°</t>
  </si>
  <si>
    <t>87'37"00</t>
  </si>
  <si>
    <t>80'16"48</t>
  </si>
  <si>
    <t>15°</t>
  </si>
  <si>
    <t>85'20"00</t>
  </si>
  <si>
    <t>84'59"03</t>
  </si>
  <si>
    <t>16°</t>
  </si>
  <si>
    <t>78'21"00</t>
  </si>
  <si>
    <t>99'22"62</t>
  </si>
  <si>
    <t>17°</t>
  </si>
  <si>
    <t>84'47"82</t>
  </si>
  <si>
    <t>107'09"37</t>
  </si>
  <si>
    <t>18°</t>
  </si>
  <si>
    <t xml:space="preserve"> Classifica Atleti di ogni Categoria</t>
  </si>
  <si>
    <t>Cat.A da 30 a 60 anni</t>
  </si>
  <si>
    <t>Cat: B da 61 a 80 anni</t>
  </si>
  <si>
    <t>Cat. C da 81 a 100 anni</t>
  </si>
  <si>
    <t>Cat.D da 101 anni in poi</t>
  </si>
  <si>
    <t>VECCHIARELLI - LORI</t>
  </si>
  <si>
    <t>CHIAPPINI - DURAZZI</t>
  </si>
  <si>
    <t>CHIAPPINI _ DURAZZI</t>
  </si>
  <si>
    <t>TIMITILLI - FABIANELLI</t>
  </si>
  <si>
    <t>BARDINI - MASINI</t>
  </si>
  <si>
    <t>PETRAI - TRONCONI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</si>
</sst>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43" applyNumberFormat="1" applyFont="1" applyAlignment="1">
      <alignment horizontal="center"/>
    </xf>
    <xf numFmtId="21" fontId="3" fillId="0" borderId="0" xfId="43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600075</xdr:colOff>
      <xdr:row>3</xdr:row>
      <xdr:rowOff>104775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609600</xdr:colOff>
      <xdr:row>0</xdr:row>
      <xdr:rowOff>0</xdr:rowOff>
    </xdr:from>
    <xdr:to>
      <xdr:col>14</xdr:col>
      <xdr:colOff>457200</xdr:colOff>
      <xdr:row>6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48196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Territoriale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 R  O  S  S  E  T  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AREA 42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GRUPPO SPORTIVO ROCCASTRADA - TEAM INGRIPPO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STAFFETTA d'INVERNO M.T.B. 2015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Loc. Roccastrada (GR) 20 Dicembre 2015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5\Gare%20M.T.B\Staffetta%20d'Inverno%20MTB%202015\Staffetta%20MTB%20Roccastrad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sp\Macro%20per%20uisp%20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</row>
        <row r="2">
          <cell r="B2" t="str">
            <v>GUERRINI - ROMANO</v>
          </cell>
          <cell r="D2" t="str">
            <v>A</v>
          </cell>
          <cell r="F2" t="str">
            <v>EXTRA ROAD</v>
          </cell>
          <cell r="G2" t="str">
            <v>UISP</v>
          </cell>
        </row>
        <row r="3">
          <cell r="A3" t="str">
            <v>17</v>
          </cell>
          <cell r="B3" t="str">
            <v>ROSSI - PRESENTI</v>
          </cell>
          <cell r="D3" t="str">
            <v>B</v>
          </cell>
          <cell r="F3" t="str">
            <v>FISICAMENTE</v>
          </cell>
          <cell r="G3" t="str">
            <v>CSAIN</v>
          </cell>
        </row>
        <row r="4">
          <cell r="A4" t="str">
            <v>34</v>
          </cell>
          <cell r="B4" t="str">
            <v>TOGNONI - BIZZARRI</v>
          </cell>
          <cell r="D4" t="str">
            <v>B</v>
          </cell>
          <cell r="F4" t="str">
            <v>FREE BIKERS</v>
          </cell>
          <cell r="G4" t="str">
            <v>UISP</v>
          </cell>
        </row>
        <row r="5">
          <cell r="A5" t="str">
            <v>8</v>
          </cell>
          <cell r="D5" t="str">
            <v>B</v>
          </cell>
          <cell r="F5" t="str">
            <v>TEAM PERIN</v>
          </cell>
          <cell r="G5" t="str">
            <v>UISP</v>
          </cell>
        </row>
        <row r="6">
          <cell r="A6" t="str">
            <v>22</v>
          </cell>
          <cell r="D6" t="str">
            <v>B</v>
          </cell>
          <cell r="F6" t="str">
            <v>TEAM BALLERO</v>
          </cell>
          <cell r="G6" t="str">
            <v>FCI</v>
          </cell>
        </row>
        <row r="7">
          <cell r="A7" t="str">
            <v>1</v>
          </cell>
          <cell r="D7" t="str">
            <v>C</v>
          </cell>
          <cell r="F7" t="str">
            <v>MTB SANTA FIORA</v>
          </cell>
          <cell r="G7" t="str">
            <v>UISP</v>
          </cell>
        </row>
        <row r="8">
          <cell r="A8" t="str">
            <v>9</v>
          </cell>
          <cell r="B8" t="str">
            <v>MARCONI - PARRI</v>
          </cell>
          <cell r="D8" t="str">
            <v>C</v>
          </cell>
          <cell r="F8" t="str">
            <v>MBN</v>
          </cell>
          <cell r="G8" t="str">
            <v>UISP</v>
          </cell>
        </row>
        <row r="9">
          <cell r="A9" t="str">
            <v>12</v>
          </cell>
          <cell r="B9" t="str">
            <v>BALESTRI - BOCCI</v>
          </cell>
          <cell r="D9" t="str">
            <v>C</v>
          </cell>
          <cell r="F9" t="str">
            <v>VALDIMERSE</v>
          </cell>
          <cell r="G9" t="str">
            <v>UISP</v>
          </cell>
        </row>
        <row r="10">
          <cell r="A10" t="str">
            <v>21</v>
          </cell>
          <cell r="D10" t="str">
            <v>C</v>
          </cell>
          <cell r="F10" t="str">
            <v>TEAM GIPPO</v>
          </cell>
          <cell r="G10" t="str">
            <v>UISP</v>
          </cell>
        </row>
        <row r="12">
          <cell r="A12" t="str">
            <v>41</v>
          </cell>
          <cell r="D12" t="str">
            <v>C</v>
          </cell>
          <cell r="F12" t="str">
            <v>EXTRA ROAD</v>
          </cell>
          <cell r="G12" t="str">
            <v>UISP</v>
          </cell>
        </row>
        <row r="13">
          <cell r="A13" t="str">
            <v>56</v>
          </cell>
          <cell r="B13" t="str">
            <v>FRATIGLIONI - TREMORI</v>
          </cell>
          <cell r="D13" t="str">
            <v>C</v>
          </cell>
          <cell r="F13" t="str">
            <v>EXTRA ROAD</v>
          </cell>
          <cell r="G13" t="str">
            <v>UISP</v>
          </cell>
        </row>
        <row r="14">
          <cell r="A14" t="str">
            <v>7</v>
          </cell>
          <cell r="B14" t="str">
            <v>TERRAMOCCIA - BONDI</v>
          </cell>
          <cell r="D14" t="str">
            <v>C</v>
          </cell>
          <cell r="F14" t="str">
            <v>MTB ARGENTARIO</v>
          </cell>
          <cell r="G14" t="str">
            <v>UISP</v>
          </cell>
        </row>
        <row r="15">
          <cell r="A15" t="str">
            <v>2</v>
          </cell>
          <cell r="B15" t="str">
            <v>DENIGRIS - PACINI</v>
          </cell>
          <cell r="D15" t="str">
            <v>D</v>
          </cell>
          <cell r="F15" t="str">
            <v>MBM - MARATHON</v>
          </cell>
          <cell r="G15" t="str">
            <v>UISP -ACSI</v>
          </cell>
        </row>
        <row r="16">
          <cell r="A16" t="str">
            <v>3</v>
          </cell>
          <cell r="B16" t="str">
            <v>BONCIANI - PETRI</v>
          </cell>
          <cell r="D16" t="str">
            <v>D</v>
          </cell>
          <cell r="F16" t="str">
            <v>MTB SANTA FIORA</v>
          </cell>
          <cell r="G16" t="str">
            <v>UIP</v>
          </cell>
        </row>
        <row r="17">
          <cell r="A17" t="str">
            <v>5</v>
          </cell>
          <cell r="B17" t="str">
            <v>PERIN - CASTELLUCCI</v>
          </cell>
          <cell r="D17" t="str">
            <v>D</v>
          </cell>
          <cell r="F17" t="str">
            <v>TEAM PERIN</v>
          </cell>
          <cell r="G17" t="str">
            <v>UISP</v>
          </cell>
        </row>
        <row r="18">
          <cell r="A18" t="str">
            <v>18</v>
          </cell>
          <cell r="B18" t="str">
            <v>TUCCIARONE - VANNETTI</v>
          </cell>
          <cell r="D18" t="str">
            <v>D</v>
          </cell>
          <cell r="F18" t="str">
            <v>MBM - MARATHON</v>
          </cell>
          <cell r="G18" t="str">
            <v>ACSI</v>
          </cell>
        </row>
        <row r="19">
          <cell r="A19" t="str">
            <v>23</v>
          </cell>
          <cell r="B19" t="str">
            <v>LA MURA - BASSI</v>
          </cell>
          <cell r="D19" t="str">
            <v>D</v>
          </cell>
          <cell r="F19" t="str">
            <v>MBM - MARATHON</v>
          </cell>
          <cell r="G19" t="str">
            <v>ACSI</v>
          </cell>
        </row>
        <row r="20">
          <cell r="A20" t="str">
            <v>16</v>
          </cell>
          <cell r="B20" t="str">
            <v>PRONTINI - MONACI</v>
          </cell>
          <cell r="D20" t="str">
            <v>D</v>
          </cell>
          <cell r="F20" t="str">
            <v>EXTRA ROAD</v>
          </cell>
          <cell r="G20" t="str">
            <v>UISP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definedNames>
      <definedName name="Time2Tx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56"/>
  <sheetViews>
    <sheetView tabSelected="1" zoomScalePageLayoutView="0" workbookViewId="0" topLeftCell="A1">
      <selection activeCell="A50" sqref="A50:B50"/>
    </sheetView>
  </sheetViews>
  <sheetFormatPr defaultColWidth="9.140625" defaultRowHeight="12.75"/>
  <cols>
    <col min="2" max="2" width="24.8515625" style="0" customWidth="1"/>
    <col min="3" max="3" width="5.57421875" style="0" customWidth="1"/>
    <col min="4" max="4" width="18.140625" style="0" hidden="1" customWidth="1"/>
    <col min="5" max="5" width="0" style="0" hidden="1" customWidth="1"/>
    <col min="6" max="6" width="6.28125" style="0" hidden="1" customWidth="1"/>
    <col min="7" max="7" width="0" style="0" hidden="1" customWidth="1"/>
    <col min="8" max="8" width="10.57421875" style="0" hidden="1" customWidth="1"/>
    <col min="9" max="9" width="12.00390625" style="0" customWidth="1"/>
    <col min="10" max="10" width="9.8515625" style="0" customWidth="1"/>
    <col min="11" max="11" width="6.421875" style="0" hidden="1" customWidth="1"/>
    <col min="12" max="12" width="7.421875" style="0" hidden="1" customWidth="1"/>
    <col min="13" max="14" width="11.140625" style="0" customWidth="1"/>
    <col min="15" max="15" width="9.00390625" style="0" customWidth="1"/>
    <col min="16" max="16" width="8.140625" style="0" hidden="1" customWidth="1"/>
    <col min="17" max="17" width="13.140625" style="0" customWidth="1"/>
    <col min="19" max="19" width="0" style="0" hidden="1" customWidth="1"/>
    <col min="20" max="20" width="6.8515625" style="0" customWidth="1"/>
  </cols>
  <sheetData>
    <row r="8" spans="1:19" ht="15">
      <c r="A8" s="24"/>
      <c r="B8" s="24"/>
      <c r="C8" s="24"/>
      <c r="D8" s="24"/>
      <c r="E8" s="24"/>
      <c r="F8" s="1"/>
      <c r="G8" s="2"/>
      <c r="H8" s="3"/>
      <c r="I8" s="1"/>
      <c r="J8" s="1"/>
      <c r="K8" s="1"/>
      <c r="L8" s="4"/>
      <c r="M8" s="1"/>
      <c r="N8" s="1"/>
      <c r="O8" s="1"/>
      <c r="P8" s="1"/>
      <c r="Q8" s="1"/>
      <c r="R8" s="1"/>
      <c r="S8" s="4"/>
    </row>
    <row r="9" spans="1:20" ht="15">
      <c r="A9" s="24" t="s">
        <v>0</v>
      </c>
      <c r="B9" s="24"/>
      <c r="C9" s="24"/>
      <c r="D9" s="24"/>
      <c r="E9" s="24"/>
      <c r="F9" s="1"/>
      <c r="G9" s="1"/>
      <c r="H9" s="2"/>
      <c r="I9" s="3"/>
      <c r="J9" s="1"/>
      <c r="K9" s="1"/>
      <c r="L9" s="1"/>
      <c r="M9" s="4"/>
      <c r="N9" s="1"/>
      <c r="O9" s="1"/>
      <c r="P9" s="1"/>
      <c r="Q9" s="1"/>
      <c r="R9" s="1"/>
      <c r="S9" s="1"/>
      <c r="T9" s="4"/>
    </row>
    <row r="10" spans="1:20" ht="12.75">
      <c r="A10" s="5" t="str">
        <f>'[1]Atleti'!$A$1</f>
        <v>N. gara</v>
      </c>
      <c r="B10" s="6" t="str">
        <f>'[1]Atleti'!$B$1</f>
        <v>Nome</v>
      </c>
      <c r="C10" s="6" t="str">
        <f>'[1]Atleti'!$D$1</f>
        <v>Cat</v>
      </c>
      <c r="D10" s="6" t="str">
        <f>'[1]Atleti'!$F$1</f>
        <v>Nome società</v>
      </c>
      <c r="E10" s="6" t="str">
        <f>'[1]Atleti'!$G$1</f>
        <v>Ente</v>
      </c>
      <c r="F10" s="7"/>
      <c r="G10" s="8" t="s">
        <v>1</v>
      </c>
      <c r="H10" s="9" t="s">
        <v>2</v>
      </c>
      <c r="I10" s="10" t="s">
        <v>3</v>
      </c>
      <c r="J10" s="8" t="s">
        <v>4</v>
      </c>
      <c r="K10" s="8" t="s">
        <v>5</v>
      </c>
      <c r="L10" s="8" t="s">
        <v>6</v>
      </c>
      <c r="M10" s="11" t="s">
        <v>7</v>
      </c>
      <c r="N10" s="8" t="s">
        <v>3</v>
      </c>
      <c r="O10" s="8" t="s">
        <v>4</v>
      </c>
      <c r="P10" s="8" t="s">
        <v>5</v>
      </c>
      <c r="Q10" s="8" t="s">
        <v>8</v>
      </c>
      <c r="R10" s="8" t="s">
        <v>9</v>
      </c>
      <c r="S10" s="8" t="s">
        <v>10</v>
      </c>
      <c r="T10" s="11" t="s">
        <v>11</v>
      </c>
    </row>
    <row r="11" spans="1:20" ht="12.75">
      <c r="A11" s="12" t="str">
        <f>('[1]Atleti'!$A$12)</f>
        <v>41</v>
      </c>
      <c r="B11" s="13" t="s">
        <v>75</v>
      </c>
      <c r="C11" s="14" t="str">
        <f>('[1]Atleti'!$D$12)</f>
        <v>C</v>
      </c>
      <c r="D11" s="15" t="str">
        <f>('[1]Atleti'!$F$12)</f>
        <v>EXTRA ROAD</v>
      </c>
      <c r="E11" s="16" t="str">
        <f>('[1]Atleti'!$G$12)</f>
        <v>UISP</v>
      </c>
      <c r="F11" s="1"/>
      <c r="G11" s="17">
        <v>21.5</v>
      </c>
      <c r="H11" s="18">
        <v>0.3958333333333333</v>
      </c>
      <c r="I11" s="3">
        <v>0.44087291666666667</v>
      </c>
      <c r="J11" s="1" t="s">
        <v>12</v>
      </c>
      <c r="K11" s="17">
        <f aca="true" t="shared" si="0" ref="K11:K28">G11/(I11-H11)/24</f>
        <v>19.88991165178777</v>
      </c>
      <c r="L11" s="17">
        <v>21.5</v>
      </c>
      <c r="M11" s="18">
        <v>0.44087291666666667</v>
      </c>
      <c r="N11" s="3">
        <v>0.4830525462962963</v>
      </c>
      <c r="O11" s="1" t="s">
        <v>13</v>
      </c>
      <c r="P11" s="17">
        <f aca="true" t="shared" si="1" ref="P11:P28">L11/(N11-M11)/24</f>
        <v>21.238530096149628</v>
      </c>
      <c r="Q11" s="3">
        <f aca="true" t="shared" si="2" ref="Q11:Q28">I11-H11+N11-M11</f>
        <v>0.08721921296296303</v>
      </c>
      <c r="R11" s="1" t="str">
        <f>[2]!Time2Txt(MIN(I11-H11,N11-M11))</f>
        <v>60'44"32</v>
      </c>
      <c r="S11" s="17">
        <f aca="true" t="shared" si="3" ref="S11:S28">MAX(K11,P11)</f>
        <v>21.238530096149628</v>
      </c>
      <c r="T11" s="4" t="s">
        <v>14</v>
      </c>
    </row>
    <row r="12" spans="1:20" ht="12.75">
      <c r="A12" s="12" t="str">
        <f>('[1]Atleti'!$A$5)</f>
        <v>8</v>
      </c>
      <c r="B12" s="13" t="s">
        <v>72</v>
      </c>
      <c r="C12" s="14" t="str">
        <f>('[1]Atleti'!$D$5)</f>
        <v>B</v>
      </c>
      <c r="D12" s="15" t="str">
        <f>('[1]Atleti'!$F$5)</f>
        <v>TEAM PERIN</v>
      </c>
      <c r="E12" s="16" t="str">
        <f>('[1]Atleti'!$G$5)</f>
        <v>UISP</v>
      </c>
      <c r="F12" s="1"/>
      <c r="G12" s="17">
        <v>21.5</v>
      </c>
      <c r="H12" s="18">
        <v>0.3958333333333333</v>
      </c>
      <c r="I12" s="3">
        <v>0.4463363425925926</v>
      </c>
      <c r="J12" s="1" t="s">
        <v>15</v>
      </c>
      <c r="K12" s="17">
        <f t="shared" si="0"/>
        <v>17.738216919600497</v>
      </c>
      <c r="L12" s="17">
        <v>21.5</v>
      </c>
      <c r="M12" s="18">
        <v>0.4463363425925926</v>
      </c>
      <c r="N12" s="19">
        <v>0.48812083333333334</v>
      </c>
      <c r="O12" s="1" t="s">
        <v>16</v>
      </c>
      <c r="P12" s="17">
        <f t="shared" si="1"/>
        <v>21.439374214028103</v>
      </c>
      <c r="Q12" s="3">
        <f t="shared" si="2"/>
        <v>0.09228750000000008</v>
      </c>
      <c r="R12" s="1" t="str">
        <f>[2]!Time2Txt(MIN(I12-H12,N12-M12))</f>
        <v>60'10"18</v>
      </c>
      <c r="S12" s="17">
        <f t="shared" si="3"/>
        <v>21.439374214028103</v>
      </c>
      <c r="T12" s="4" t="s">
        <v>17</v>
      </c>
    </row>
    <row r="13" spans="1:20" ht="12.75">
      <c r="A13" s="12" t="str">
        <f>('[1]Atleti'!$A$4)</f>
        <v>34</v>
      </c>
      <c r="B13" s="13" t="str">
        <f>('[1]Atleti'!$B$4)</f>
        <v>TOGNONI - BIZZARRI</v>
      </c>
      <c r="C13" s="14" t="str">
        <f>('[1]Atleti'!$D$4)</f>
        <v>B</v>
      </c>
      <c r="D13" s="15" t="str">
        <f>('[1]Atleti'!$F$4)</f>
        <v>FREE BIKERS</v>
      </c>
      <c r="E13" s="16" t="str">
        <f>('[1]Atleti'!$G$4)</f>
        <v>UISP</v>
      </c>
      <c r="F13" s="1"/>
      <c r="G13" s="17">
        <v>21.5</v>
      </c>
      <c r="H13" s="18">
        <v>0.3958333333333333</v>
      </c>
      <c r="I13" s="3">
        <v>0.4417752314814815</v>
      </c>
      <c r="J13" s="1" t="s">
        <v>18</v>
      </c>
      <c r="K13" s="17">
        <f t="shared" si="0"/>
        <v>19.499266888027833</v>
      </c>
      <c r="L13" s="17">
        <v>21.5</v>
      </c>
      <c r="M13" s="18">
        <v>0.4417752314814815</v>
      </c>
      <c r="N13" s="3">
        <v>0.48845914351851855</v>
      </c>
      <c r="O13" s="1" t="s">
        <v>19</v>
      </c>
      <c r="P13" s="17">
        <f t="shared" si="1"/>
        <v>19.18933727367615</v>
      </c>
      <c r="Q13" s="3">
        <f t="shared" si="2"/>
        <v>0.09262581018518518</v>
      </c>
      <c r="R13" s="1" t="str">
        <f>[2]!Time2Txt(MIN(I13-H13,N13-M13))</f>
        <v>66'09"38</v>
      </c>
      <c r="S13" s="17">
        <f t="shared" si="3"/>
        <v>19.499266888027833</v>
      </c>
      <c r="T13" s="4" t="s">
        <v>20</v>
      </c>
    </row>
    <row r="14" spans="1:20" ht="12.75">
      <c r="A14" s="12" t="str">
        <f>('[1]Atleti'!$A$10)</f>
        <v>21</v>
      </c>
      <c r="B14" s="13" t="s">
        <v>76</v>
      </c>
      <c r="C14" s="14" t="str">
        <f>('[1]Atleti'!$D$10)</f>
        <v>C</v>
      </c>
      <c r="D14" s="15" t="str">
        <f>('[1]Atleti'!$F$10)</f>
        <v>TEAM GIPPO</v>
      </c>
      <c r="E14" s="16" t="str">
        <f>('[1]Atleti'!$G$10)</f>
        <v>UISP</v>
      </c>
      <c r="F14" s="1"/>
      <c r="G14" s="17">
        <v>21.5</v>
      </c>
      <c r="H14" s="18">
        <v>0.3958333333333333</v>
      </c>
      <c r="I14" s="3">
        <v>0.4475618055555555</v>
      </c>
      <c r="J14" s="1" t="s">
        <v>21</v>
      </c>
      <c r="K14" s="17">
        <f t="shared" si="0"/>
        <v>17.317993260749912</v>
      </c>
      <c r="L14" s="17">
        <v>21.5</v>
      </c>
      <c r="M14" s="18">
        <v>0.4475618055555555</v>
      </c>
      <c r="N14" s="3">
        <v>0.4947318287037037</v>
      </c>
      <c r="O14" s="1" t="s">
        <v>22</v>
      </c>
      <c r="P14" s="17">
        <f t="shared" si="1"/>
        <v>18.991581380398426</v>
      </c>
      <c r="Q14" s="3">
        <f t="shared" si="2"/>
        <v>0.09889849537037038</v>
      </c>
      <c r="R14" s="1" t="str">
        <f>[2]!Time2Txt(MIN(I14-H14,N14-M14))</f>
        <v>67'55"49</v>
      </c>
      <c r="S14" s="17">
        <f t="shared" si="3"/>
        <v>18.991581380398426</v>
      </c>
      <c r="T14" s="4" t="s">
        <v>23</v>
      </c>
    </row>
    <row r="15" spans="1:20" ht="12.75">
      <c r="A15" s="12" t="str">
        <f>('[1]Atleti'!$A$3)</f>
        <v>17</v>
      </c>
      <c r="B15" s="13" t="str">
        <f>('[1]Atleti'!$B$3)</f>
        <v>ROSSI - PRESENTI</v>
      </c>
      <c r="C15" s="14" t="str">
        <f>('[1]Atleti'!$D$3)</f>
        <v>B</v>
      </c>
      <c r="D15" s="15" t="str">
        <f>('[1]Atleti'!$F$3)</f>
        <v>FISICAMENTE</v>
      </c>
      <c r="E15" s="16" t="str">
        <f>('[1]Atleti'!$G$3)</f>
        <v>CSAIN</v>
      </c>
      <c r="F15" s="1"/>
      <c r="G15" s="17">
        <v>21.5</v>
      </c>
      <c r="H15" s="18">
        <v>0.3958333333333333</v>
      </c>
      <c r="I15" s="3">
        <v>0.44455092592592593</v>
      </c>
      <c r="J15" s="1" t="s">
        <v>24</v>
      </c>
      <c r="K15" s="17">
        <f t="shared" si="0"/>
        <v>18.388292312078296</v>
      </c>
      <c r="L15" s="17">
        <v>21.5</v>
      </c>
      <c r="M15" s="18">
        <v>0.44455092592592593</v>
      </c>
      <c r="N15" s="3">
        <v>0.4947337962962963</v>
      </c>
      <c r="O15" s="1" t="s">
        <v>25</v>
      </c>
      <c r="P15" s="17">
        <f t="shared" si="1"/>
        <v>17.851376908528984</v>
      </c>
      <c r="Q15" s="3">
        <f t="shared" si="2"/>
        <v>0.09890046296296306</v>
      </c>
      <c r="R15" s="1" t="str">
        <f>[2]!Time2Txt(MIN(I15-H15,N15-M15))</f>
        <v>70'09"20</v>
      </c>
      <c r="S15" s="17">
        <f t="shared" si="3"/>
        <v>18.388292312078296</v>
      </c>
      <c r="T15" s="4" t="s">
        <v>26</v>
      </c>
    </row>
    <row r="16" spans="1:20" ht="12.75">
      <c r="A16" s="12" t="str">
        <f>('[1]Atleti'!$A$16)</f>
        <v>3</v>
      </c>
      <c r="B16" s="13" t="str">
        <f>('[1]Atleti'!$B$16)</f>
        <v>BONCIANI - PETRI</v>
      </c>
      <c r="C16" s="14" t="str">
        <f>('[1]Atleti'!$D$16)</f>
        <v>D</v>
      </c>
      <c r="D16" s="15" t="str">
        <f>('[1]Atleti'!$F$16)</f>
        <v>MTB SANTA FIORA</v>
      </c>
      <c r="E16" s="16" t="str">
        <f>('[1]Atleti'!$G$16)</f>
        <v>UIP</v>
      </c>
      <c r="F16" s="1"/>
      <c r="G16" s="17">
        <v>21.5</v>
      </c>
      <c r="H16" s="18">
        <v>0.3958333333333333</v>
      </c>
      <c r="I16" s="3">
        <v>0.4452390046296297</v>
      </c>
      <c r="J16" s="1" t="s">
        <v>27</v>
      </c>
      <c r="K16" s="17">
        <f t="shared" si="0"/>
        <v>18.1321963618474</v>
      </c>
      <c r="L16" s="17">
        <v>21.5</v>
      </c>
      <c r="M16" s="18">
        <v>0.4452390046296297</v>
      </c>
      <c r="N16" s="3">
        <v>0.5004648148148149</v>
      </c>
      <c r="O16" s="1" t="s">
        <v>28</v>
      </c>
      <c r="P16" s="17">
        <f t="shared" si="1"/>
        <v>16.221280055999042</v>
      </c>
      <c r="Q16" s="3">
        <f t="shared" si="2"/>
        <v>0.10463148148148155</v>
      </c>
      <c r="R16" s="1" t="str">
        <f>[2]!Time2Txt(MIN(I16-H16,N16-M16))</f>
        <v>71'08"65</v>
      </c>
      <c r="S16" s="17">
        <f t="shared" si="3"/>
        <v>18.1321963618474</v>
      </c>
      <c r="T16" s="4" t="s">
        <v>29</v>
      </c>
    </row>
    <row r="17" spans="1:20" ht="12.75">
      <c r="A17" s="12" t="str">
        <f>('[1]Atleti'!$A$9)</f>
        <v>12</v>
      </c>
      <c r="B17" s="13" t="str">
        <f>('[1]Atleti'!$B$9)</f>
        <v>BALESTRI - BOCCI</v>
      </c>
      <c r="C17" s="14" t="str">
        <f>('[1]Atleti'!$D$9)</f>
        <v>C</v>
      </c>
      <c r="D17" s="15" t="str">
        <f>('[1]Atleti'!$F$9)</f>
        <v>VALDIMERSE</v>
      </c>
      <c r="E17" s="16" t="str">
        <f>('[1]Atleti'!$G$9)</f>
        <v>UISP</v>
      </c>
      <c r="F17" s="1"/>
      <c r="G17" s="17">
        <v>21.5</v>
      </c>
      <c r="H17" s="18">
        <v>0.3958333333333333</v>
      </c>
      <c r="I17" s="3">
        <v>0.4460797453703704</v>
      </c>
      <c r="J17" s="1" t="s">
        <v>30</v>
      </c>
      <c r="K17" s="17">
        <f t="shared" si="0"/>
        <v>17.828802038103873</v>
      </c>
      <c r="L17" s="17">
        <v>21.5</v>
      </c>
      <c r="M17" s="18">
        <v>0.4460797453703704</v>
      </c>
      <c r="N17" s="3">
        <v>0.5004648148148149</v>
      </c>
      <c r="O17" s="1" t="s">
        <v>31</v>
      </c>
      <c r="P17" s="17">
        <f t="shared" si="1"/>
        <v>16.47204540666159</v>
      </c>
      <c r="Q17" s="3">
        <f t="shared" si="2"/>
        <v>0.10463148148148155</v>
      </c>
      <c r="R17" s="1" t="str">
        <f>[2]!Time2Txt(MIN(I17-H17,N17-M17))</f>
        <v>72'21"29</v>
      </c>
      <c r="S17" s="17">
        <f t="shared" si="3"/>
        <v>17.828802038103873</v>
      </c>
      <c r="T17" s="4" t="s">
        <v>32</v>
      </c>
    </row>
    <row r="18" spans="1:20" ht="12.75">
      <c r="A18" s="12" t="str">
        <f>('[1]Atleti'!$A$19)</f>
        <v>23</v>
      </c>
      <c r="B18" s="13" t="str">
        <f>('[1]Atleti'!$B$19)</f>
        <v>LA MURA - BASSI</v>
      </c>
      <c r="C18" s="14" t="str">
        <f>('[1]Atleti'!$D$19)</f>
        <v>D</v>
      </c>
      <c r="D18" s="15" t="str">
        <f>('[1]Atleti'!$F$19)</f>
        <v>MBM - MARATHON</v>
      </c>
      <c r="E18" s="16" t="str">
        <f>('[1]Atleti'!$G$19)</f>
        <v>ACSI</v>
      </c>
      <c r="F18" s="1"/>
      <c r="G18" s="17">
        <v>21.5</v>
      </c>
      <c r="H18" s="18">
        <v>0.3958333333333333</v>
      </c>
      <c r="I18" s="3">
        <v>0.4528980324074074</v>
      </c>
      <c r="J18" s="1" t="s">
        <v>33</v>
      </c>
      <c r="K18" s="17">
        <f t="shared" si="0"/>
        <v>15.698555286701456</v>
      </c>
      <c r="L18" s="17">
        <v>21.5</v>
      </c>
      <c r="M18" s="18">
        <v>0.4528980324074074</v>
      </c>
      <c r="N18" s="3">
        <v>0.5009003472222222</v>
      </c>
      <c r="O18" s="1" t="s">
        <v>34</v>
      </c>
      <c r="P18" s="17">
        <f t="shared" si="1"/>
        <v>18.662294449534645</v>
      </c>
      <c r="Q18" s="3">
        <f t="shared" si="2"/>
        <v>0.1050670138888889</v>
      </c>
      <c r="R18" s="1" t="str">
        <f>[2]!Time2Txt(MIN(I18-H18,N18-M18))</f>
        <v>69'07"40</v>
      </c>
      <c r="S18" s="17">
        <f t="shared" si="3"/>
        <v>18.662294449534645</v>
      </c>
      <c r="T18" s="4" t="s">
        <v>35</v>
      </c>
    </row>
    <row r="19" spans="1:20" ht="12.75">
      <c r="A19" s="12" t="str">
        <f>('[1]Atleti'!$A$8)</f>
        <v>9</v>
      </c>
      <c r="B19" s="13" t="str">
        <f>('[1]Atleti'!$B$8)</f>
        <v>MARCONI - PARRI</v>
      </c>
      <c r="C19" s="14" t="str">
        <f>('[1]Atleti'!$D$8)</f>
        <v>C</v>
      </c>
      <c r="D19" s="15" t="str">
        <f>('[1]Atleti'!$F$8)</f>
        <v>MBN</v>
      </c>
      <c r="E19" s="16" t="str">
        <f>('[1]Atleti'!$G$8)</f>
        <v>UISP</v>
      </c>
      <c r="F19" s="1"/>
      <c r="G19" s="17">
        <v>21.5</v>
      </c>
      <c r="H19" s="18">
        <v>0.3958333333333333</v>
      </c>
      <c r="I19" s="3">
        <v>0.44807870370370373</v>
      </c>
      <c r="J19" s="1" t="s">
        <v>36</v>
      </c>
      <c r="K19" s="17">
        <f t="shared" si="0"/>
        <v>17.14665485157287</v>
      </c>
      <c r="L19" s="17">
        <v>21.5</v>
      </c>
      <c r="M19" s="18">
        <v>0.44807870370370373</v>
      </c>
      <c r="N19" s="3">
        <v>0.5023515046296296</v>
      </c>
      <c r="O19" s="1" t="s">
        <v>37</v>
      </c>
      <c r="P19" s="17">
        <f t="shared" si="1"/>
        <v>16.506119419854695</v>
      </c>
      <c r="Q19" s="3">
        <f t="shared" si="2"/>
        <v>0.10651817129629637</v>
      </c>
      <c r="R19" s="1" t="str">
        <f>[2]!Time2Txt(MIN(I19-H19,N19-M19))</f>
        <v>75'14"00</v>
      </c>
      <c r="S19" s="17">
        <f t="shared" si="3"/>
        <v>17.14665485157287</v>
      </c>
      <c r="T19" s="4" t="s">
        <v>38</v>
      </c>
    </row>
    <row r="20" spans="1:20" ht="12.75">
      <c r="A20" s="12" t="str">
        <f>('[1]Atleti'!$A$6)</f>
        <v>22</v>
      </c>
      <c r="B20" s="13" t="s">
        <v>77</v>
      </c>
      <c r="C20" s="14" t="str">
        <f>('[1]Atleti'!$D$6)</f>
        <v>B</v>
      </c>
      <c r="D20" s="15" t="str">
        <f>('[1]Atleti'!$F$6)</f>
        <v>TEAM BALLERO</v>
      </c>
      <c r="E20" s="16" t="str">
        <f>('[1]Atleti'!$G$6)</f>
        <v>FCI</v>
      </c>
      <c r="F20" s="1"/>
      <c r="G20" s="17">
        <v>21.5</v>
      </c>
      <c r="H20" s="18">
        <v>0.3958333333333333</v>
      </c>
      <c r="I20" s="3">
        <v>0.4516898148148148</v>
      </c>
      <c r="J20" s="1" t="s">
        <v>39</v>
      </c>
      <c r="K20" s="17">
        <f t="shared" si="0"/>
        <v>16.038126813095733</v>
      </c>
      <c r="L20" s="17">
        <v>21.5</v>
      </c>
      <c r="M20" s="18">
        <v>0.4516898148148148</v>
      </c>
      <c r="N20" s="3">
        <v>0.5027378472222223</v>
      </c>
      <c r="O20" s="1" t="s">
        <v>40</v>
      </c>
      <c r="P20" s="17">
        <f t="shared" si="1"/>
        <v>17.54883177834962</v>
      </c>
      <c r="Q20" s="3">
        <f t="shared" si="2"/>
        <v>0.10690451388888894</v>
      </c>
      <c r="R20" s="1" t="str">
        <f>[2]!Time2Txt(MIN(I20-H20,N20-M20))</f>
        <v>73'30"55</v>
      </c>
      <c r="S20" s="17">
        <f t="shared" si="3"/>
        <v>17.54883177834962</v>
      </c>
      <c r="T20" s="4" t="s">
        <v>41</v>
      </c>
    </row>
    <row r="21" spans="1:20" ht="12.75">
      <c r="A21" s="12" t="str">
        <f>('[1]Atleti'!$A$15)</f>
        <v>2</v>
      </c>
      <c r="B21" s="13" t="str">
        <f>('[1]Atleti'!$B$15)</f>
        <v>DENIGRIS - PACINI</v>
      </c>
      <c r="C21" s="14" t="str">
        <f>('[1]Atleti'!$D$15)</f>
        <v>D</v>
      </c>
      <c r="D21" s="15" t="str">
        <f>('[1]Atleti'!$F$15)</f>
        <v>MBM - MARATHON</v>
      </c>
      <c r="E21" s="16" t="str">
        <f>('[1]Atleti'!$G$15)</f>
        <v>UISP -ACSI</v>
      </c>
      <c r="F21" s="1"/>
      <c r="G21" s="17">
        <v>21.5</v>
      </c>
      <c r="H21" s="18">
        <v>0.3958333333333333</v>
      </c>
      <c r="I21" s="3">
        <v>0.4507484953703704</v>
      </c>
      <c r="J21" s="1" t="s">
        <v>42</v>
      </c>
      <c r="K21" s="17">
        <f t="shared" si="0"/>
        <v>16.313041792158355</v>
      </c>
      <c r="L21" s="17">
        <v>21.5</v>
      </c>
      <c r="M21" s="18">
        <v>0.45076006944444447</v>
      </c>
      <c r="N21" s="3">
        <v>0.5029969907407407</v>
      </c>
      <c r="O21" s="1" t="s">
        <v>43</v>
      </c>
      <c r="P21" s="17">
        <f t="shared" si="1"/>
        <v>17.149428241607556</v>
      </c>
      <c r="Q21" s="3">
        <f t="shared" si="2"/>
        <v>0.10715208333333326</v>
      </c>
      <c r="R21" s="1" t="str">
        <f>[2]!Time2Txt(MIN(I21-H21,N21-M21))</f>
        <v>75'13"27</v>
      </c>
      <c r="S21" s="17">
        <f t="shared" si="3"/>
        <v>17.149428241607556</v>
      </c>
      <c r="T21" s="4" t="s">
        <v>44</v>
      </c>
    </row>
    <row r="22" spans="1:20" ht="12.75">
      <c r="A22" s="12" t="str">
        <f>('[1]Atleti'!$A$7)</f>
        <v>1</v>
      </c>
      <c r="B22" s="13" t="s">
        <v>73</v>
      </c>
      <c r="C22" s="14" t="str">
        <f>('[1]Atleti'!$D$7)</f>
        <v>C</v>
      </c>
      <c r="D22" s="15" t="str">
        <f>('[1]Atleti'!$F$7)</f>
        <v>MTB SANTA FIORA</v>
      </c>
      <c r="E22" s="16" t="str">
        <f>('[1]Atleti'!$G$7)</f>
        <v>UISP</v>
      </c>
      <c r="F22" s="1"/>
      <c r="G22" s="17">
        <v>21.5</v>
      </c>
      <c r="H22" s="18">
        <v>0.3958333333333333</v>
      </c>
      <c r="I22" s="3">
        <v>0.4528604166666667</v>
      </c>
      <c r="J22" s="1" t="s">
        <v>45</v>
      </c>
      <c r="K22" s="17">
        <f t="shared" si="0"/>
        <v>15.708910240017518</v>
      </c>
      <c r="L22" s="17">
        <v>21.5</v>
      </c>
      <c r="M22" s="18">
        <v>0.4528604166666667</v>
      </c>
      <c r="N22" s="3">
        <v>0.5044974537037037</v>
      </c>
      <c r="O22" s="1" t="s">
        <v>46</v>
      </c>
      <c r="P22" s="17">
        <f t="shared" si="1"/>
        <v>17.348658729020247</v>
      </c>
      <c r="Q22" s="3">
        <f t="shared" si="2"/>
        <v>0.10866412037037038</v>
      </c>
      <c r="R22" s="1" t="str">
        <f>[2]!Time2Txt(MIN(I22-H22,N22-M22))</f>
        <v>74'21"44</v>
      </c>
      <c r="S22" s="17">
        <f t="shared" si="3"/>
        <v>17.348658729020247</v>
      </c>
      <c r="T22" s="4" t="s">
        <v>47</v>
      </c>
    </row>
    <row r="23" spans="1:20" ht="12.75">
      <c r="A23" s="12" t="str">
        <f>('[1]Atleti'!$A$17)</f>
        <v>5</v>
      </c>
      <c r="B23" s="13" t="str">
        <f>('[1]Atleti'!$B$17)</f>
        <v>PERIN - CASTELLUCCI</v>
      </c>
      <c r="C23" s="14" t="str">
        <f>('[1]Atleti'!$D$17)</f>
        <v>D</v>
      </c>
      <c r="D23" s="15" t="str">
        <f>('[1]Atleti'!$F$17)</f>
        <v>TEAM PERIN</v>
      </c>
      <c r="E23" s="16" t="str">
        <f>('[1]Atleti'!$G$17)</f>
        <v>UISP</v>
      </c>
      <c r="F23" s="1"/>
      <c r="G23" s="17">
        <v>21.5</v>
      </c>
      <c r="H23" s="18">
        <v>0.3958333333333333</v>
      </c>
      <c r="I23" s="3">
        <v>0.44632314814814816</v>
      </c>
      <c r="J23" s="1" t="s">
        <v>48</v>
      </c>
      <c r="K23" s="17">
        <f t="shared" si="0"/>
        <v>17.742852427148843</v>
      </c>
      <c r="L23" s="17">
        <v>21.5</v>
      </c>
      <c r="M23" s="18">
        <v>0.44632314814814816</v>
      </c>
      <c r="N23" s="3">
        <v>0.506090162037037</v>
      </c>
      <c r="O23" s="1" t="s">
        <v>49</v>
      </c>
      <c r="P23" s="17">
        <f t="shared" si="1"/>
        <v>14.988758431176619</v>
      </c>
      <c r="Q23" s="3">
        <f t="shared" si="2"/>
        <v>0.11025682870370374</v>
      </c>
      <c r="R23" s="1" t="str">
        <f>[2]!Time2Txt(MIN(I23-H23,N23-M23))</f>
        <v>72'42"32</v>
      </c>
      <c r="S23" s="17">
        <f t="shared" si="3"/>
        <v>17.742852427148843</v>
      </c>
      <c r="T23" s="4" t="s">
        <v>50</v>
      </c>
    </row>
    <row r="24" spans="1:20" ht="12.75">
      <c r="A24" s="12" t="s">
        <v>51</v>
      </c>
      <c r="B24" s="13" t="str">
        <f>('[1]Atleti'!$B$2)</f>
        <v>GUERRINI - ROMANO</v>
      </c>
      <c r="C24" s="14" t="str">
        <f>('[1]Atleti'!$D$2)</f>
        <v>A</v>
      </c>
      <c r="D24" s="15" t="str">
        <f>('[1]Atleti'!$F$2)</f>
        <v>EXTRA ROAD</v>
      </c>
      <c r="E24" s="16" t="str">
        <f>('[1]Atleti'!$G$2)</f>
        <v>UISP</v>
      </c>
      <c r="F24" s="1"/>
      <c r="G24" s="17">
        <v>21.5</v>
      </c>
      <c r="H24" s="18">
        <v>0.3958333333333333</v>
      </c>
      <c r="I24" s="3">
        <v>0.4470486111111111</v>
      </c>
      <c r="J24" s="1" t="s">
        <v>52</v>
      </c>
      <c r="K24" s="17">
        <f t="shared" si="0"/>
        <v>17.49152542372881</v>
      </c>
      <c r="L24" s="17">
        <v>21.5</v>
      </c>
      <c r="M24" s="18">
        <v>0.4470486111111111</v>
      </c>
      <c r="N24" s="3">
        <v>0.5101072916666667</v>
      </c>
      <c r="O24" s="1" t="s">
        <v>53</v>
      </c>
      <c r="P24" s="17">
        <f t="shared" si="1"/>
        <v>14.20634439923131</v>
      </c>
      <c r="Q24" s="3">
        <f t="shared" si="2"/>
        <v>0.11427395833333337</v>
      </c>
      <c r="R24" s="1" t="str">
        <f>[2]!Time2Txt(MIN(I24-H24,N24-M24))</f>
        <v>73'45"00</v>
      </c>
      <c r="S24" s="17">
        <f t="shared" si="3"/>
        <v>17.49152542372881</v>
      </c>
      <c r="T24" s="4" t="s">
        <v>54</v>
      </c>
    </row>
    <row r="25" spans="1:20" ht="12.75">
      <c r="A25" s="12" t="str">
        <f>('[1]Atleti'!$A$13)</f>
        <v>56</v>
      </c>
      <c r="B25" s="13" t="str">
        <f>('[1]Atleti'!$B$13)</f>
        <v>FRATIGLIONI - TREMORI</v>
      </c>
      <c r="C25" s="14" t="str">
        <f>('[1]Atleti'!$D$13)</f>
        <v>C</v>
      </c>
      <c r="D25" s="15" t="str">
        <f>('[1]Atleti'!$F$13)</f>
        <v>EXTRA ROAD</v>
      </c>
      <c r="E25" s="16" t="str">
        <f>('[1]Atleti'!$G$13)</f>
        <v>UISP</v>
      </c>
      <c r="F25" s="1"/>
      <c r="G25" s="17">
        <v>21.5</v>
      </c>
      <c r="H25" s="18">
        <v>0.3958333333333333</v>
      </c>
      <c r="I25" s="3">
        <v>0.45667824074074076</v>
      </c>
      <c r="J25" s="1" t="s">
        <v>55</v>
      </c>
      <c r="K25" s="17">
        <f t="shared" si="0"/>
        <v>14.723226174624301</v>
      </c>
      <c r="L25" s="17">
        <v>21.5</v>
      </c>
      <c r="M25" s="18">
        <v>0.45667824074074076</v>
      </c>
      <c r="N25" s="3">
        <v>0.512424537037037</v>
      </c>
      <c r="O25" s="1" t="s">
        <v>56</v>
      </c>
      <c r="P25" s="17">
        <f t="shared" si="1"/>
        <v>16.06982692754875</v>
      </c>
      <c r="Q25" s="3">
        <f t="shared" si="2"/>
        <v>0.11659120370370374</v>
      </c>
      <c r="R25" s="1" t="str">
        <f>[2]!Time2Txt(MIN(I25-H25,N25-M25))</f>
        <v>80'16"48</v>
      </c>
      <c r="S25" s="17">
        <f t="shared" si="3"/>
        <v>16.06982692754875</v>
      </c>
      <c r="T25" s="4" t="s">
        <v>57</v>
      </c>
    </row>
    <row r="26" spans="1:20" ht="12.75">
      <c r="A26" s="12" t="str">
        <f>('[1]Atleti'!$A$18)</f>
        <v>18</v>
      </c>
      <c r="B26" s="13" t="str">
        <f>('[1]Atleti'!$B$18)</f>
        <v>TUCCIARONE - VANNETTI</v>
      </c>
      <c r="C26" s="14" t="str">
        <f>('[1]Atleti'!$D$18)</f>
        <v>D</v>
      </c>
      <c r="D26" s="15" t="str">
        <f>('[1]Atleti'!$F$18)</f>
        <v>MBM - MARATHON</v>
      </c>
      <c r="E26" s="16" t="str">
        <f>('[1]Atleti'!$G$18)</f>
        <v>ACSI</v>
      </c>
      <c r="F26" s="1"/>
      <c r="G26" s="17">
        <v>21.5</v>
      </c>
      <c r="H26" s="18">
        <v>0.3958333333333333</v>
      </c>
      <c r="I26" s="3">
        <v>0.4550925925925926</v>
      </c>
      <c r="J26" s="1" t="s">
        <v>58</v>
      </c>
      <c r="K26" s="17">
        <f t="shared" si="0"/>
        <v>15.117187499999993</v>
      </c>
      <c r="L26" s="17">
        <v>21.5</v>
      </c>
      <c r="M26" s="18">
        <v>0.4550925925925926</v>
      </c>
      <c r="N26" s="3">
        <v>0.5141091435185186</v>
      </c>
      <c r="O26" s="1" t="s">
        <v>59</v>
      </c>
      <c r="P26" s="17">
        <f t="shared" si="1"/>
        <v>15.179357642532006</v>
      </c>
      <c r="Q26" s="3">
        <f t="shared" si="2"/>
        <v>0.11827581018518529</v>
      </c>
      <c r="R26" s="1" t="str">
        <f>[2]!Time2Txt(MIN(I26-H26,N26-M26))</f>
        <v>84'59"03</v>
      </c>
      <c r="S26" s="17">
        <f t="shared" si="3"/>
        <v>15.179357642532006</v>
      </c>
      <c r="T26" s="4" t="s">
        <v>60</v>
      </c>
    </row>
    <row r="27" spans="1:20" ht="12.75">
      <c r="A27" s="12" t="str">
        <f>('[1]Atleti'!$A$14)</f>
        <v>7</v>
      </c>
      <c r="B27" s="13" t="str">
        <f>('[1]Atleti'!$B$14)</f>
        <v>TERRAMOCCIA - BONDI</v>
      </c>
      <c r="C27" s="14" t="str">
        <f>('[1]Atleti'!$D$14)</f>
        <v>C</v>
      </c>
      <c r="D27" s="15" t="str">
        <f>('[1]Atleti'!$F$14)</f>
        <v>MTB ARGENTARIO</v>
      </c>
      <c r="E27" s="16" t="str">
        <f>('[1]Atleti'!$G$14)</f>
        <v>UISP</v>
      </c>
      <c r="F27" s="1"/>
      <c r="G27" s="17">
        <v>21.5</v>
      </c>
      <c r="H27" s="18">
        <v>0.3958333333333333</v>
      </c>
      <c r="I27" s="20">
        <v>0.4502430555555556</v>
      </c>
      <c r="J27" s="1" t="s">
        <v>61</v>
      </c>
      <c r="K27" s="17">
        <f t="shared" si="0"/>
        <v>16.46458200382895</v>
      </c>
      <c r="L27" s="17">
        <v>21.5</v>
      </c>
      <c r="M27" s="21">
        <v>0.4502430555555556</v>
      </c>
      <c r="N27" s="3">
        <v>0.5192548611111111</v>
      </c>
      <c r="O27" s="1" t="s">
        <v>62</v>
      </c>
      <c r="P27" s="17">
        <f t="shared" si="1"/>
        <v>12.980870825241269</v>
      </c>
      <c r="Q27" s="3">
        <f t="shared" si="2"/>
        <v>0.12342152777777776</v>
      </c>
      <c r="R27" s="1" t="str">
        <f>[2]!Time2Txt(MIN(I27-H27,N27-M27))</f>
        <v>78'21"00</v>
      </c>
      <c r="S27" s="17">
        <f t="shared" si="3"/>
        <v>16.46458200382895</v>
      </c>
      <c r="T27" s="4" t="s">
        <v>63</v>
      </c>
    </row>
    <row r="28" spans="1:20" ht="12.75">
      <c r="A28" s="12" t="str">
        <f>('[1]Atleti'!$A$20)</f>
        <v>16</v>
      </c>
      <c r="B28" s="13" t="str">
        <f>('[1]Atleti'!$B$20)</f>
        <v>PRONTINI - MONACI</v>
      </c>
      <c r="C28" s="14" t="str">
        <f>('[1]Atleti'!$D$20)</f>
        <v>D</v>
      </c>
      <c r="D28" s="15" t="str">
        <f>('[1]Atleti'!$F$20)</f>
        <v>EXTRA ROAD</v>
      </c>
      <c r="E28" s="16" t="str">
        <f>('[1]Atleti'!$G$20)</f>
        <v>UISP</v>
      </c>
      <c r="F28" s="1"/>
      <c r="G28" s="17">
        <v>21.5</v>
      </c>
      <c r="H28" s="18">
        <v>0.3958333333333333</v>
      </c>
      <c r="I28" s="3">
        <v>0.4547201388888889</v>
      </c>
      <c r="J28" s="1" t="s">
        <v>64</v>
      </c>
      <c r="K28" s="17">
        <f t="shared" si="0"/>
        <v>15.212802339705405</v>
      </c>
      <c r="L28" s="17">
        <v>21.5</v>
      </c>
      <c r="M28" s="18">
        <v>0.4547201388888889</v>
      </c>
      <c r="N28" s="3">
        <v>0.5291341435185185</v>
      </c>
      <c r="O28" s="1" t="s">
        <v>65</v>
      </c>
      <c r="P28" s="17">
        <f t="shared" si="1"/>
        <v>12.038504550212544</v>
      </c>
      <c r="Q28" s="3">
        <f t="shared" si="2"/>
        <v>0.1333008101851852</v>
      </c>
      <c r="R28" s="1" t="str">
        <f>[2]!Time2Txt(MIN(I28-H28,N28-M28))</f>
        <v>84'47"82</v>
      </c>
      <c r="S28" s="17">
        <f t="shared" si="3"/>
        <v>15.212802339705405</v>
      </c>
      <c r="T28" s="4" t="s">
        <v>66</v>
      </c>
    </row>
    <row r="29" spans="1:20" ht="12.75">
      <c r="A29" s="12"/>
      <c r="B29" s="13"/>
      <c r="C29" s="14"/>
      <c r="D29" s="15"/>
      <c r="E29" s="16"/>
      <c r="F29" s="17"/>
      <c r="G29" s="18"/>
      <c r="H29" s="20"/>
      <c r="I29" s="20"/>
      <c r="J29" s="1"/>
      <c r="K29" s="17"/>
      <c r="L29" s="17"/>
      <c r="M29" s="21"/>
      <c r="N29" s="3"/>
      <c r="O29" s="1"/>
      <c r="P29" s="17"/>
      <c r="Q29" s="3"/>
      <c r="R29" s="1"/>
      <c r="S29" s="17"/>
      <c r="T29" s="4"/>
    </row>
    <row r="30" spans="1:20" ht="15">
      <c r="A30" s="24" t="s">
        <v>67</v>
      </c>
      <c r="B30" s="24"/>
      <c r="C30" s="24"/>
      <c r="D30" s="24"/>
      <c r="E30" s="24"/>
      <c r="F30" s="1"/>
      <c r="G30" s="1"/>
      <c r="H30" s="2"/>
      <c r="I30" s="3"/>
      <c r="J30" s="1"/>
      <c r="K30" s="1"/>
      <c r="L30" s="1"/>
      <c r="M30" s="4"/>
      <c r="N30" s="1"/>
      <c r="O30" s="1"/>
      <c r="P30" s="1"/>
      <c r="Q30" s="1"/>
      <c r="R30" s="1"/>
      <c r="S30" s="1"/>
      <c r="T30" s="4"/>
    </row>
    <row r="31" spans="1:20" ht="12.75">
      <c r="A31" s="5" t="str">
        <f>'[1]Atleti'!$A$1</f>
        <v>N. gara</v>
      </c>
      <c r="B31" s="6" t="str">
        <f>'[1]Atleti'!$B$1</f>
        <v>Nome</v>
      </c>
      <c r="C31" s="6" t="str">
        <f>'[1]Atleti'!$D$1</f>
        <v>Cat</v>
      </c>
      <c r="D31" s="6" t="str">
        <f>'[1]Atleti'!$F$1</f>
        <v>Nome società</v>
      </c>
      <c r="E31" s="6" t="str">
        <f>'[1]Atleti'!$G$1</f>
        <v>Ente</v>
      </c>
      <c r="F31" s="7"/>
      <c r="G31" s="8" t="s">
        <v>1</v>
      </c>
      <c r="H31" s="9" t="s">
        <v>2</v>
      </c>
      <c r="I31" s="10" t="s">
        <v>3</v>
      </c>
      <c r="J31" s="8" t="s">
        <v>4</v>
      </c>
      <c r="K31" s="8" t="s">
        <v>5</v>
      </c>
      <c r="L31" s="8" t="s">
        <v>6</v>
      </c>
      <c r="M31" s="11" t="s">
        <v>7</v>
      </c>
      <c r="N31" s="8" t="s">
        <v>3</v>
      </c>
      <c r="O31" s="8" t="s">
        <v>4</v>
      </c>
      <c r="P31" s="8" t="s">
        <v>5</v>
      </c>
      <c r="Q31" s="8" t="s">
        <v>8</v>
      </c>
      <c r="R31" s="8" t="s">
        <v>9</v>
      </c>
      <c r="S31" s="8" t="s">
        <v>10</v>
      </c>
      <c r="T31" s="11" t="s">
        <v>11</v>
      </c>
    </row>
    <row r="32" spans="1:20" ht="12.75">
      <c r="A32" s="22" t="s">
        <v>68</v>
      </c>
      <c r="B32" s="23"/>
      <c r="C32" s="6"/>
      <c r="D32" s="6"/>
      <c r="E32" s="6"/>
      <c r="F32" s="7"/>
      <c r="G32" s="8"/>
      <c r="H32" s="9"/>
      <c r="I32" s="10"/>
      <c r="J32" s="8"/>
      <c r="K32" s="8"/>
      <c r="L32" s="8"/>
      <c r="M32" s="11"/>
      <c r="N32" s="8"/>
      <c r="O32" s="8"/>
      <c r="P32" s="8"/>
      <c r="Q32" s="8"/>
      <c r="R32" s="8"/>
      <c r="S32" s="8"/>
      <c r="T32" s="11"/>
    </row>
    <row r="33" spans="1:20" ht="12.75">
      <c r="A33" s="12" t="s">
        <v>51</v>
      </c>
      <c r="B33" s="13" t="str">
        <f>('[1]Atleti'!$B$2)</f>
        <v>GUERRINI - ROMANO</v>
      </c>
      <c r="C33" s="14" t="str">
        <f>('[1]Atleti'!$D$2)</f>
        <v>A</v>
      </c>
      <c r="D33" s="15" t="str">
        <f>('[1]Atleti'!$F$2)</f>
        <v>EXTRA ROAD</v>
      </c>
      <c r="E33" s="16" t="str">
        <f>('[1]Atleti'!$G$2)</f>
        <v>UISP</v>
      </c>
      <c r="F33" s="1"/>
      <c r="G33" s="17">
        <v>21.5</v>
      </c>
      <c r="H33" s="18">
        <v>0.3958333333333333</v>
      </c>
      <c r="I33" s="3">
        <v>0.4470486111111111</v>
      </c>
      <c r="J33" s="1" t="s">
        <v>52</v>
      </c>
      <c r="K33" s="17">
        <f>G33/(I33-H33)/24</f>
        <v>17.49152542372881</v>
      </c>
      <c r="L33" s="17">
        <v>21.5</v>
      </c>
      <c r="M33" s="18">
        <v>0.4470486111111111</v>
      </c>
      <c r="N33" s="3">
        <v>0.5101072916666667</v>
      </c>
      <c r="O33" s="1" t="s">
        <v>53</v>
      </c>
      <c r="P33" s="17">
        <f>L33/(N33-M33)/24</f>
        <v>14.20634439923131</v>
      </c>
      <c r="Q33" s="3">
        <f>I33-H33+N33-M33</f>
        <v>0.11427395833333337</v>
      </c>
      <c r="R33" s="1" t="str">
        <f>[2]!Time2Txt(MIN(I33-H33,N33-M33))</f>
        <v>73'45"00</v>
      </c>
      <c r="S33" s="17">
        <f>MAX(K33,P33)</f>
        <v>17.49152542372881</v>
      </c>
      <c r="T33" s="4" t="s">
        <v>14</v>
      </c>
    </row>
    <row r="34" spans="1:20" ht="12.75">
      <c r="A34" s="12"/>
      <c r="B34" s="13"/>
      <c r="C34" s="14"/>
      <c r="D34" s="15"/>
      <c r="E34" s="16"/>
      <c r="F34" s="1"/>
      <c r="G34" s="17"/>
      <c r="H34" s="18"/>
      <c r="I34" s="3"/>
      <c r="J34" s="1"/>
      <c r="K34" s="17"/>
      <c r="L34" s="17"/>
      <c r="M34" s="18"/>
      <c r="N34" s="3"/>
      <c r="O34" s="1"/>
      <c r="P34" s="17"/>
      <c r="Q34" s="3"/>
      <c r="R34" s="1"/>
      <c r="S34" s="17"/>
      <c r="T34" s="4"/>
    </row>
    <row r="35" spans="1:20" ht="12.75">
      <c r="A35" s="25" t="s">
        <v>69</v>
      </c>
      <c r="B35" s="26"/>
      <c r="C35" s="14"/>
      <c r="D35" s="15"/>
      <c r="E35" s="16"/>
      <c r="F35" s="1"/>
      <c r="G35" s="17"/>
      <c r="H35" s="18"/>
      <c r="I35" s="3"/>
      <c r="J35" s="1"/>
      <c r="K35" s="17"/>
      <c r="L35" s="17"/>
      <c r="M35" s="18"/>
      <c r="N35" s="3"/>
      <c r="O35" s="1"/>
      <c r="P35" s="17"/>
      <c r="Q35" s="3"/>
      <c r="R35" s="1"/>
      <c r="S35" s="17"/>
      <c r="T35" s="4"/>
    </row>
    <row r="36" spans="1:20" ht="12.75">
      <c r="A36" s="12" t="str">
        <f>('[1]Atleti'!$A$5)</f>
        <v>8</v>
      </c>
      <c r="B36" s="13" t="s">
        <v>72</v>
      </c>
      <c r="C36" s="14" t="str">
        <f>('[1]Atleti'!$D$5)</f>
        <v>B</v>
      </c>
      <c r="D36" s="15" t="str">
        <f>('[1]Atleti'!$F$5)</f>
        <v>TEAM PERIN</v>
      </c>
      <c r="E36" s="16" t="str">
        <f>('[1]Atleti'!$G$5)</f>
        <v>UISP</v>
      </c>
      <c r="F36" s="1"/>
      <c r="G36" s="17">
        <v>21.5</v>
      </c>
      <c r="H36" s="18">
        <v>0.3958333333333333</v>
      </c>
      <c r="I36" s="3">
        <v>0.4463363425925926</v>
      </c>
      <c r="J36" s="1" t="s">
        <v>15</v>
      </c>
      <c r="K36" s="17">
        <f>G36/(I36-H36)/24</f>
        <v>17.738216919600497</v>
      </c>
      <c r="L36" s="17">
        <v>21.5</v>
      </c>
      <c r="M36" s="18">
        <v>0.4463363425925926</v>
      </c>
      <c r="N36" s="19">
        <v>0.48812083333333334</v>
      </c>
      <c r="O36" s="1" t="s">
        <v>16</v>
      </c>
      <c r="P36" s="17">
        <f>L36/(N36-M36)/24</f>
        <v>21.439374214028103</v>
      </c>
      <c r="Q36" s="3">
        <f>I36-H36+N36-M36</f>
        <v>0.09228750000000008</v>
      </c>
      <c r="R36" s="1" t="str">
        <f>[2]!Time2Txt(MIN(I36-H36,N36-M36))</f>
        <v>60'10"18</v>
      </c>
      <c r="S36" s="17">
        <f>MAX(K36,P36)</f>
        <v>21.439374214028103</v>
      </c>
      <c r="T36" s="4" t="s">
        <v>14</v>
      </c>
    </row>
    <row r="37" spans="1:20" ht="12.75">
      <c r="A37" s="12" t="str">
        <f>('[1]Atleti'!$A$4)</f>
        <v>34</v>
      </c>
      <c r="B37" s="13" t="str">
        <f>('[1]Atleti'!$B$4)</f>
        <v>TOGNONI - BIZZARRI</v>
      </c>
      <c r="C37" s="14" t="str">
        <f>('[1]Atleti'!$D$4)</f>
        <v>B</v>
      </c>
      <c r="D37" s="15" t="str">
        <f>('[1]Atleti'!$F$4)</f>
        <v>FREE BIKERS</v>
      </c>
      <c r="E37" s="16" t="str">
        <f>('[1]Atleti'!$G$4)</f>
        <v>UISP</v>
      </c>
      <c r="F37" s="1"/>
      <c r="G37" s="17">
        <v>21.5</v>
      </c>
      <c r="H37" s="18">
        <v>0.3958333333333333</v>
      </c>
      <c r="I37" s="3">
        <v>0.4417752314814815</v>
      </c>
      <c r="J37" s="1" t="s">
        <v>18</v>
      </c>
      <c r="K37" s="17">
        <f>G37/(I37-H37)/24</f>
        <v>19.499266888027833</v>
      </c>
      <c r="L37" s="17">
        <v>21.5</v>
      </c>
      <c r="M37" s="18">
        <v>0.4417752314814815</v>
      </c>
      <c r="N37" s="3">
        <v>0.48845914351851855</v>
      </c>
      <c r="O37" s="1" t="s">
        <v>19</v>
      </c>
      <c r="P37" s="17">
        <f>L37/(N37-M37)/24</f>
        <v>19.18933727367615</v>
      </c>
      <c r="Q37" s="3">
        <f>I37-H37+N37-M37</f>
        <v>0.09262581018518518</v>
      </c>
      <c r="R37" s="1" t="str">
        <f>[2]!Time2Txt(MIN(I37-H37,N37-M37))</f>
        <v>66'09"38</v>
      </c>
      <c r="S37" s="17">
        <f>MAX(K37,P37)</f>
        <v>19.499266888027833</v>
      </c>
      <c r="T37" s="4" t="s">
        <v>17</v>
      </c>
    </row>
    <row r="38" spans="1:20" ht="12.75">
      <c r="A38" s="12" t="str">
        <f>('[1]Atleti'!$A$3)</f>
        <v>17</v>
      </c>
      <c r="B38" s="13" t="str">
        <f>('[1]Atleti'!$B$3)</f>
        <v>ROSSI - PRESENTI</v>
      </c>
      <c r="C38" s="14" t="str">
        <f>('[1]Atleti'!$D$3)</f>
        <v>B</v>
      </c>
      <c r="D38" s="15" t="str">
        <f>('[1]Atleti'!$F$3)</f>
        <v>FISICAMENTE</v>
      </c>
      <c r="E38" s="16" t="str">
        <f>('[1]Atleti'!$G$3)</f>
        <v>CSAIN</v>
      </c>
      <c r="F38" s="1"/>
      <c r="G38" s="17">
        <v>21.5</v>
      </c>
      <c r="H38" s="18">
        <v>0.3958333333333333</v>
      </c>
      <c r="I38" s="3">
        <v>0.44455092592592593</v>
      </c>
      <c r="J38" s="1" t="s">
        <v>24</v>
      </c>
      <c r="K38" s="17">
        <f>G38/(I38-H38)/24</f>
        <v>18.388292312078296</v>
      </c>
      <c r="L38" s="17">
        <v>21.5</v>
      </c>
      <c r="M38" s="18">
        <v>0.44455092592592593</v>
      </c>
      <c r="N38" s="3">
        <v>0.4947337962962963</v>
      </c>
      <c r="O38" s="1" t="s">
        <v>25</v>
      </c>
      <c r="P38" s="17">
        <f>L38/(N38-M38)/24</f>
        <v>17.851376908528984</v>
      </c>
      <c r="Q38" s="3">
        <f>I38-H38+N38-M38</f>
        <v>0.09890046296296306</v>
      </c>
      <c r="R38" s="1" t="str">
        <f>[2]!Time2Txt(MIN(I38-H38,N38-M38))</f>
        <v>70'09"20</v>
      </c>
      <c r="S38" s="17">
        <f>MAX(K38,P38)</f>
        <v>18.388292312078296</v>
      </c>
      <c r="T38" s="4" t="s">
        <v>20</v>
      </c>
    </row>
    <row r="39" spans="1:20" ht="12.75">
      <c r="A39" s="12" t="str">
        <f>('[1]Atleti'!$A$6)</f>
        <v>22</v>
      </c>
      <c r="B39" s="13" t="s">
        <v>77</v>
      </c>
      <c r="C39" s="14" t="str">
        <f>('[1]Atleti'!$D$6)</f>
        <v>B</v>
      </c>
      <c r="D39" s="15" t="str">
        <f>('[1]Atleti'!$F$6)</f>
        <v>TEAM BALLERO</v>
      </c>
      <c r="E39" s="16" t="str">
        <f>('[1]Atleti'!$G$6)</f>
        <v>FCI</v>
      </c>
      <c r="F39" s="1"/>
      <c r="G39" s="17">
        <v>21.5</v>
      </c>
      <c r="H39" s="18">
        <v>0.3958333333333333</v>
      </c>
      <c r="I39" s="3">
        <v>0.4516898148148148</v>
      </c>
      <c r="J39" s="1" t="s">
        <v>39</v>
      </c>
      <c r="K39" s="17">
        <f>G39/(I39-H39)/24</f>
        <v>16.038126813095733</v>
      </c>
      <c r="L39" s="17">
        <v>21.5</v>
      </c>
      <c r="M39" s="18">
        <v>0.4516898148148148</v>
      </c>
      <c r="N39" s="3">
        <v>0.5027378472222223</v>
      </c>
      <c r="O39" s="1" t="s">
        <v>40</v>
      </c>
      <c r="P39" s="17">
        <f>L39/(N39-M39)/24</f>
        <v>17.54883177834962</v>
      </c>
      <c r="Q39" s="3">
        <f>I39-H39+N39-M39</f>
        <v>0.10690451388888894</v>
      </c>
      <c r="R39" s="1" t="str">
        <f>[2]!Time2Txt(MIN(I39-H39,N39-M39))</f>
        <v>73'30"55</v>
      </c>
      <c r="S39" s="17">
        <f>MAX(K39,P39)</f>
        <v>17.54883177834962</v>
      </c>
      <c r="T39" s="4" t="s">
        <v>23</v>
      </c>
    </row>
    <row r="40" spans="1:20" ht="12.75">
      <c r="A40" s="12"/>
      <c r="B40" s="13"/>
      <c r="C40" s="14"/>
      <c r="D40" s="15"/>
      <c r="E40" s="16"/>
      <c r="F40" s="1"/>
      <c r="G40" s="17"/>
      <c r="H40" s="18"/>
      <c r="I40" s="3"/>
      <c r="J40" s="1"/>
      <c r="K40" s="17"/>
      <c r="L40" s="17"/>
      <c r="M40" s="18"/>
      <c r="N40" s="3"/>
      <c r="O40" s="1"/>
      <c r="P40" s="17"/>
      <c r="Q40" s="3"/>
      <c r="R40" s="1"/>
      <c r="S40" s="17"/>
      <c r="T40" s="4"/>
    </row>
    <row r="41" spans="1:20" ht="12.75">
      <c r="A41" s="25" t="s">
        <v>70</v>
      </c>
      <c r="B41" s="27"/>
      <c r="C41" s="14"/>
      <c r="D41" s="15"/>
      <c r="E41" s="16"/>
      <c r="F41" s="1"/>
      <c r="G41" s="17"/>
      <c r="H41" s="18"/>
      <c r="I41" s="3"/>
      <c r="J41" s="1"/>
      <c r="K41" s="17"/>
      <c r="L41" s="17"/>
      <c r="M41" s="18"/>
      <c r="N41" s="3"/>
      <c r="O41" s="1"/>
      <c r="P41" s="17"/>
      <c r="Q41" s="3"/>
      <c r="R41" s="1"/>
      <c r="S41" s="17"/>
      <c r="T41" s="4"/>
    </row>
    <row r="42" spans="1:20" ht="12.75">
      <c r="A42" s="12" t="str">
        <f>('[1]Atleti'!$A$12)</f>
        <v>41</v>
      </c>
      <c r="B42" s="13" t="s">
        <v>75</v>
      </c>
      <c r="C42" s="14" t="str">
        <f>('[1]Atleti'!$D$12)</f>
        <v>C</v>
      </c>
      <c r="D42" s="15" t="str">
        <f>('[1]Atleti'!$F$12)</f>
        <v>EXTRA ROAD</v>
      </c>
      <c r="E42" s="16" t="str">
        <f>('[1]Atleti'!$G$12)</f>
        <v>UISP</v>
      </c>
      <c r="F42" s="1"/>
      <c r="G42" s="17">
        <v>21.5</v>
      </c>
      <c r="H42" s="18">
        <v>0.3958333333333333</v>
      </c>
      <c r="I42" s="3">
        <v>0.44087291666666667</v>
      </c>
      <c r="J42" s="1" t="s">
        <v>12</v>
      </c>
      <c r="K42" s="17">
        <f aca="true" t="shared" si="4" ref="K42:K48">G42/(I42-H42)/24</f>
        <v>19.88991165178777</v>
      </c>
      <c r="L42" s="17">
        <v>21.5</v>
      </c>
      <c r="M42" s="18">
        <v>0.44087291666666667</v>
      </c>
      <c r="N42" s="3">
        <v>0.4830525462962963</v>
      </c>
      <c r="O42" s="1" t="s">
        <v>13</v>
      </c>
      <c r="P42" s="17">
        <f aca="true" t="shared" si="5" ref="P42:P48">L42/(N42-M42)/24</f>
        <v>21.238530096149628</v>
      </c>
      <c r="Q42" s="3">
        <f aca="true" t="shared" si="6" ref="Q42:Q48">I42-H42+N42-M42</f>
        <v>0.08721921296296303</v>
      </c>
      <c r="R42" s="1" t="str">
        <f>[2]!Time2Txt(MIN(I42-H42,N42-M42))</f>
        <v>60'44"32</v>
      </c>
      <c r="S42" s="17">
        <f aca="true" t="shared" si="7" ref="S42:S48">MAX(K42,P42)</f>
        <v>21.238530096149628</v>
      </c>
      <c r="T42" s="4" t="s">
        <v>14</v>
      </c>
    </row>
    <row r="43" spans="1:20" ht="12.75">
      <c r="A43" s="12" t="str">
        <f>('[1]Atleti'!$A$10)</f>
        <v>21</v>
      </c>
      <c r="B43" s="13" t="s">
        <v>76</v>
      </c>
      <c r="C43" s="14" t="str">
        <f>('[1]Atleti'!$D$10)</f>
        <v>C</v>
      </c>
      <c r="D43" s="15" t="str">
        <f>('[1]Atleti'!$F$10)</f>
        <v>TEAM GIPPO</v>
      </c>
      <c r="E43" s="16" t="str">
        <f>('[1]Atleti'!$G$10)</f>
        <v>UISP</v>
      </c>
      <c r="F43" s="1"/>
      <c r="G43" s="17">
        <v>21.5</v>
      </c>
      <c r="H43" s="18">
        <v>0.3958333333333333</v>
      </c>
      <c r="I43" s="3">
        <v>0.4475618055555555</v>
      </c>
      <c r="J43" s="1" t="s">
        <v>21</v>
      </c>
      <c r="K43" s="17">
        <f t="shared" si="4"/>
        <v>17.317993260749912</v>
      </c>
      <c r="L43" s="17">
        <v>21.5</v>
      </c>
      <c r="M43" s="18">
        <v>0.4475618055555555</v>
      </c>
      <c r="N43" s="3">
        <v>0.4947318287037037</v>
      </c>
      <c r="O43" s="1" t="s">
        <v>22</v>
      </c>
      <c r="P43" s="17">
        <f t="shared" si="5"/>
        <v>18.991581380398426</v>
      </c>
      <c r="Q43" s="3">
        <f t="shared" si="6"/>
        <v>0.09889849537037038</v>
      </c>
      <c r="R43" s="1" t="str">
        <f>[2]!Time2Txt(MIN(I43-H43,N43-M43))</f>
        <v>67'55"49</v>
      </c>
      <c r="S43" s="17">
        <f t="shared" si="7"/>
        <v>18.991581380398426</v>
      </c>
      <c r="T43" s="4" t="s">
        <v>17</v>
      </c>
    </row>
    <row r="44" spans="1:20" ht="12.75">
      <c r="A44" s="12" t="str">
        <f>('[1]Atleti'!$A$9)</f>
        <v>12</v>
      </c>
      <c r="B44" s="13" t="str">
        <f>('[1]Atleti'!$B$9)</f>
        <v>BALESTRI - BOCCI</v>
      </c>
      <c r="C44" s="14" t="str">
        <f>('[1]Atleti'!$D$9)</f>
        <v>C</v>
      </c>
      <c r="D44" s="15" t="str">
        <f>('[1]Atleti'!$F$9)</f>
        <v>VALDIMERSE</v>
      </c>
      <c r="E44" s="16" t="str">
        <f>('[1]Atleti'!$G$9)</f>
        <v>UISP</v>
      </c>
      <c r="F44" s="1"/>
      <c r="G44" s="17">
        <v>21.5</v>
      </c>
      <c r="H44" s="18">
        <v>0.3958333333333333</v>
      </c>
      <c r="I44" s="3">
        <v>0.4460797453703704</v>
      </c>
      <c r="J44" s="1" t="s">
        <v>30</v>
      </c>
      <c r="K44" s="17">
        <f t="shared" si="4"/>
        <v>17.828802038103873</v>
      </c>
      <c r="L44" s="17">
        <v>21.5</v>
      </c>
      <c r="M44" s="18">
        <v>0.4460797453703704</v>
      </c>
      <c r="N44" s="3">
        <v>0.5004648148148149</v>
      </c>
      <c r="O44" s="1" t="s">
        <v>31</v>
      </c>
      <c r="P44" s="17">
        <f t="shared" si="5"/>
        <v>16.47204540666159</v>
      </c>
      <c r="Q44" s="3">
        <f t="shared" si="6"/>
        <v>0.10463148148148155</v>
      </c>
      <c r="R44" s="1" t="str">
        <f>[2]!Time2Txt(MIN(I44-H44,N44-M44))</f>
        <v>72'21"29</v>
      </c>
      <c r="S44" s="17">
        <f t="shared" si="7"/>
        <v>17.828802038103873</v>
      </c>
      <c r="T44" s="4" t="s">
        <v>20</v>
      </c>
    </row>
    <row r="45" spans="1:20" ht="12.75">
      <c r="A45" s="12" t="str">
        <f>('[1]Atleti'!$A$8)</f>
        <v>9</v>
      </c>
      <c r="B45" s="13" t="str">
        <f>('[1]Atleti'!$B$8)</f>
        <v>MARCONI - PARRI</v>
      </c>
      <c r="C45" s="14" t="str">
        <f>('[1]Atleti'!$D$8)</f>
        <v>C</v>
      </c>
      <c r="D45" s="15" t="str">
        <f>('[1]Atleti'!$F$8)</f>
        <v>MBN</v>
      </c>
      <c r="E45" s="16" t="str">
        <f>('[1]Atleti'!$G$8)</f>
        <v>UISP</v>
      </c>
      <c r="F45" s="1"/>
      <c r="G45" s="17">
        <v>21.5</v>
      </c>
      <c r="H45" s="18">
        <v>0.3958333333333333</v>
      </c>
      <c r="I45" s="3">
        <v>0.44807870370370373</v>
      </c>
      <c r="J45" s="1" t="s">
        <v>36</v>
      </c>
      <c r="K45" s="17">
        <f t="shared" si="4"/>
        <v>17.14665485157287</v>
      </c>
      <c r="L45" s="17">
        <v>21.5</v>
      </c>
      <c r="M45" s="18">
        <v>0.44807870370370373</v>
      </c>
      <c r="N45" s="3">
        <v>0.5023515046296296</v>
      </c>
      <c r="O45" s="1" t="s">
        <v>37</v>
      </c>
      <c r="P45" s="17">
        <f t="shared" si="5"/>
        <v>16.506119419854695</v>
      </c>
      <c r="Q45" s="3">
        <f t="shared" si="6"/>
        <v>0.10651817129629637</v>
      </c>
      <c r="R45" s="1" t="str">
        <f>[2]!Time2Txt(MIN(I45-H45,N45-M45))</f>
        <v>75'14"00</v>
      </c>
      <c r="S45" s="17">
        <f t="shared" si="7"/>
        <v>17.14665485157287</v>
      </c>
      <c r="T45" s="4" t="s">
        <v>23</v>
      </c>
    </row>
    <row r="46" spans="1:20" ht="12.75">
      <c r="A46" s="12" t="str">
        <f>('[1]Atleti'!$A$7)</f>
        <v>1</v>
      </c>
      <c r="B46" s="13" t="s">
        <v>74</v>
      </c>
      <c r="C46" s="14" t="str">
        <f>('[1]Atleti'!$D$7)</f>
        <v>C</v>
      </c>
      <c r="D46" s="15" t="str">
        <f>('[1]Atleti'!$F$7)</f>
        <v>MTB SANTA FIORA</v>
      </c>
      <c r="E46" s="16" t="str">
        <f>('[1]Atleti'!$G$7)</f>
        <v>UISP</v>
      </c>
      <c r="F46" s="1"/>
      <c r="G46" s="17">
        <v>21.5</v>
      </c>
      <c r="H46" s="18">
        <v>0.3958333333333333</v>
      </c>
      <c r="I46" s="3">
        <v>0.4528604166666667</v>
      </c>
      <c r="J46" s="1" t="s">
        <v>45</v>
      </c>
      <c r="K46" s="17">
        <f t="shared" si="4"/>
        <v>15.708910240017518</v>
      </c>
      <c r="L46" s="17">
        <v>21.5</v>
      </c>
      <c r="M46" s="18">
        <v>0.4528604166666667</v>
      </c>
      <c r="N46" s="3">
        <v>0.5044974537037037</v>
      </c>
      <c r="O46" s="1" t="s">
        <v>46</v>
      </c>
      <c r="P46" s="17">
        <f t="shared" si="5"/>
        <v>17.348658729020247</v>
      </c>
      <c r="Q46" s="3">
        <f t="shared" si="6"/>
        <v>0.10866412037037038</v>
      </c>
      <c r="R46" s="1" t="str">
        <f>[2]!Time2Txt(MIN(I46-H46,N46-M46))</f>
        <v>74'21"44</v>
      </c>
      <c r="S46" s="17">
        <f t="shared" si="7"/>
        <v>17.348658729020247</v>
      </c>
      <c r="T46" s="4" t="s">
        <v>26</v>
      </c>
    </row>
    <row r="47" spans="1:20" ht="12.75">
      <c r="A47" s="12" t="str">
        <f>('[1]Atleti'!$A$13)</f>
        <v>56</v>
      </c>
      <c r="B47" s="13" t="str">
        <f>('[1]Atleti'!$B$13)</f>
        <v>FRATIGLIONI - TREMORI</v>
      </c>
      <c r="C47" s="14" t="str">
        <f>('[1]Atleti'!$D$13)</f>
        <v>C</v>
      </c>
      <c r="D47" s="15" t="str">
        <f>('[1]Atleti'!$F$13)</f>
        <v>EXTRA ROAD</v>
      </c>
      <c r="E47" s="16" t="str">
        <f>('[1]Atleti'!$G$13)</f>
        <v>UISP</v>
      </c>
      <c r="F47" s="1"/>
      <c r="G47" s="17">
        <v>21.5</v>
      </c>
      <c r="H47" s="18">
        <v>0.3958333333333333</v>
      </c>
      <c r="I47" s="3">
        <v>0.45667824074074076</v>
      </c>
      <c r="J47" s="1" t="s">
        <v>55</v>
      </c>
      <c r="K47" s="17">
        <f t="shared" si="4"/>
        <v>14.723226174624301</v>
      </c>
      <c r="L47" s="17">
        <v>21.5</v>
      </c>
      <c r="M47" s="18">
        <v>0.45667824074074076</v>
      </c>
      <c r="N47" s="3">
        <v>0.512424537037037</v>
      </c>
      <c r="O47" s="1" t="s">
        <v>56</v>
      </c>
      <c r="P47" s="17">
        <f t="shared" si="5"/>
        <v>16.06982692754875</v>
      </c>
      <c r="Q47" s="3">
        <f t="shared" si="6"/>
        <v>0.11659120370370374</v>
      </c>
      <c r="R47" s="1" t="str">
        <f>[2]!Time2Txt(MIN(I47-H47,N47-M47))</f>
        <v>80'16"48</v>
      </c>
      <c r="S47" s="17">
        <f t="shared" si="7"/>
        <v>16.06982692754875</v>
      </c>
      <c r="T47" s="4" t="s">
        <v>29</v>
      </c>
    </row>
    <row r="48" spans="1:20" ht="12.75">
      <c r="A48" s="12" t="str">
        <f>('[1]Atleti'!$A$14)</f>
        <v>7</v>
      </c>
      <c r="B48" s="13" t="str">
        <f>('[1]Atleti'!$B$14)</f>
        <v>TERRAMOCCIA - BONDI</v>
      </c>
      <c r="C48" s="14" t="str">
        <f>('[1]Atleti'!$D$14)</f>
        <v>C</v>
      </c>
      <c r="D48" s="15" t="str">
        <f>('[1]Atleti'!$F$14)</f>
        <v>MTB ARGENTARIO</v>
      </c>
      <c r="E48" s="16" t="str">
        <f>('[1]Atleti'!$G$14)</f>
        <v>UISP</v>
      </c>
      <c r="F48" s="1"/>
      <c r="G48" s="17">
        <v>21.5</v>
      </c>
      <c r="H48" s="18">
        <v>0.3958333333333333</v>
      </c>
      <c r="I48" s="20">
        <v>0.4502430555555556</v>
      </c>
      <c r="J48" s="1" t="s">
        <v>61</v>
      </c>
      <c r="K48" s="17">
        <f t="shared" si="4"/>
        <v>16.46458200382895</v>
      </c>
      <c r="L48" s="17">
        <v>21.5</v>
      </c>
      <c r="M48" s="21">
        <v>0.4502430555555556</v>
      </c>
      <c r="N48" s="3">
        <v>0.5192548611111111</v>
      </c>
      <c r="O48" s="1" t="s">
        <v>62</v>
      </c>
      <c r="P48" s="17">
        <f t="shared" si="5"/>
        <v>12.980870825241269</v>
      </c>
      <c r="Q48" s="3">
        <f t="shared" si="6"/>
        <v>0.12342152777777776</v>
      </c>
      <c r="R48" s="1" t="str">
        <f>[2]!Time2Txt(MIN(I48-H48,N48-M48))</f>
        <v>78'21"00</v>
      </c>
      <c r="S48" s="17">
        <f t="shared" si="7"/>
        <v>16.46458200382895</v>
      </c>
      <c r="T48" s="4" t="s">
        <v>32</v>
      </c>
    </row>
    <row r="49" spans="1:20" ht="12.75">
      <c r="A49" s="12"/>
      <c r="B49" s="13"/>
      <c r="C49" s="14"/>
      <c r="D49" s="15"/>
      <c r="E49" s="16"/>
      <c r="F49" s="1"/>
      <c r="G49" s="17"/>
      <c r="H49" s="18"/>
      <c r="I49" s="20"/>
      <c r="J49" s="1"/>
      <c r="K49" s="17"/>
      <c r="L49" s="17"/>
      <c r="M49" s="21"/>
      <c r="N49" s="3"/>
      <c r="O49" s="1"/>
      <c r="P49" s="17"/>
      <c r="Q49" s="3"/>
      <c r="R49" s="1"/>
      <c r="S49" s="17"/>
      <c r="T49" s="4"/>
    </row>
    <row r="50" spans="1:20" ht="12.75">
      <c r="A50" s="25" t="s">
        <v>71</v>
      </c>
      <c r="B50" s="27"/>
      <c r="C50" s="14"/>
      <c r="D50" s="15"/>
      <c r="E50" s="16"/>
      <c r="F50" s="1"/>
      <c r="G50" s="17"/>
      <c r="H50" s="18"/>
      <c r="I50" s="20"/>
      <c r="J50" s="1"/>
      <c r="K50" s="17"/>
      <c r="L50" s="17"/>
      <c r="M50" s="21"/>
      <c r="N50" s="3"/>
      <c r="O50" s="1"/>
      <c r="P50" s="17"/>
      <c r="Q50" s="3"/>
      <c r="R50" s="1"/>
      <c r="S50" s="17"/>
      <c r="T50" s="4"/>
    </row>
    <row r="51" spans="1:20" ht="12.75">
      <c r="A51" s="12" t="str">
        <f>('[1]Atleti'!$A$16)</f>
        <v>3</v>
      </c>
      <c r="B51" s="13" t="str">
        <f>('[1]Atleti'!$B$16)</f>
        <v>BONCIANI - PETRI</v>
      </c>
      <c r="C51" s="14" t="str">
        <f>('[1]Atleti'!$D$16)</f>
        <v>D</v>
      </c>
      <c r="D51" s="15" t="str">
        <f>('[1]Atleti'!$F$16)</f>
        <v>MTB SANTA FIORA</v>
      </c>
      <c r="E51" s="16" t="str">
        <f>('[1]Atleti'!$G$16)</f>
        <v>UIP</v>
      </c>
      <c r="F51" s="1"/>
      <c r="G51" s="17">
        <v>21.5</v>
      </c>
      <c r="H51" s="18">
        <v>0.3958333333333333</v>
      </c>
      <c r="I51" s="3">
        <v>0.4452390046296297</v>
      </c>
      <c r="J51" s="1" t="s">
        <v>27</v>
      </c>
      <c r="K51" s="17">
        <f aca="true" t="shared" si="8" ref="K51:K56">G51/(I51-H51)/24</f>
        <v>18.1321963618474</v>
      </c>
      <c r="L51" s="17">
        <v>21.5</v>
      </c>
      <c r="M51" s="18">
        <v>0.4452390046296297</v>
      </c>
      <c r="N51" s="3">
        <v>0.5004648148148149</v>
      </c>
      <c r="O51" s="1" t="s">
        <v>28</v>
      </c>
      <c r="P51" s="17">
        <f aca="true" t="shared" si="9" ref="P51:P56">L51/(N51-M51)/24</f>
        <v>16.221280055999042</v>
      </c>
      <c r="Q51" s="3">
        <f aca="true" t="shared" si="10" ref="Q51:Q56">I51-H51+N51-M51</f>
        <v>0.10463148148148155</v>
      </c>
      <c r="R51" s="1" t="str">
        <f>[2]!Time2Txt(MIN(I51-H51,N51-M51))</f>
        <v>71'08"65</v>
      </c>
      <c r="S51" s="17">
        <f aca="true" t="shared" si="11" ref="S51:S56">MAX(K51,P51)</f>
        <v>18.1321963618474</v>
      </c>
      <c r="T51" s="4" t="s">
        <v>14</v>
      </c>
    </row>
    <row r="52" spans="1:20" ht="12.75">
      <c r="A52" s="12" t="str">
        <f>('[1]Atleti'!$A$19)</f>
        <v>23</v>
      </c>
      <c r="B52" s="13" t="str">
        <f>('[1]Atleti'!$B$19)</f>
        <v>LA MURA - BASSI</v>
      </c>
      <c r="C52" s="14" t="str">
        <f>('[1]Atleti'!$D$19)</f>
        <v>D</v>
      </c>
      <c r="D52" s="15" t="str">
        <f>('[1]Atleti'!$F$19)</f>
        <v>MBM - MARATHON</v>
      </c>
      <c r="E52" s="16" t="str">
        <f>('[1]Atleti'!$G$19)</f>
        <v>ACSI</v>
      </c>
      <c r="F52" s="1"/>
      <c r="G52" s="17">
        <v>21.5</v>
      </c>
      <c r="H52" s="18">
        <v>0.3958333333333333</v>
      </c>
      <c r="I52" s="3">
        <v>0.4528980324074074</v>
      </c>
      <c r="J52" s="1" t="s">
        <v>33</v>
      </c>
      <c r="K52" s="17">
        <f t="shared" si="8"/>
        <v>15.698555286701456</v>
      </c>
      <c r="L52" s="17">
        <v>21.5</v>
      </c>
      <c r="M52" s="18">
        <v>0.4528980324074074</v>
      </c>
      <c r="N52" s="3">
        <v>0.5009003472222222</v>
      </c>
      <c r="O52" s="1" t="s">
        <v>34</v>
      </c>
      <c r="P52" s="17">
        <f t="shared" si="9"/>
        <v>18.662294449534645</v>
      </c>
      <c r="Q52" s="3">
        <f t="shared" si="10"/>
        <v>0.1050670138888889</v>
      </c>
      <c r="R52" s="1" t="str">
        <f>[2]!Time2Txt(MIN(I52-H52,N52-M52))</f>
        <v>69'07"40</v>
      </c>
      <c r="S52" s="17">
        <f t="shared" si="11"/>
        <v>18.662294449534645</v>
      </c>
      <c r="T52" s="4" t="s">
        <v>17</v>
      </c>
    </row>
    <row r="53" spans="1:20" ht="12.75">
      <c r="A53" s="12" t="str">
        <f>('[1]Atleti'!$A$15)</f>
        <v>2</v>
      </c>
      <c r="B53" s="13" t="str">
        <f>('[1]Atleti'!$B$15)</f>
        <v>DENIGRIS - PACINI</v>
      </c>
      <c r="C53" s="14" t="str">
        <f>('[1]Atleti'!$D$15)</f>
        <v>D</v>
      </c>
      <c r="D53" s="15" t="str">
        <f>('[1]Atleti'!$F$15)</f>
        <v>MBM - MARATHON</v>
      </c>
      <c r="E53" s="16" t="str">
        <f>('[1]Atleti'!$G$15)</f>
        <v>UISP -ACSI</v>
      </c>
      <c r="F53" s="1"/>
      <c r="G53" s="17">
        <v>21.5</v>
      </c>
      <c r="H53" s="18">
        <v>0.3958333333333333</v>
      </c>
      <c r="I53" s="3">
        <v>0.4507484953703704</v>
      </c>
      <c r="J53" s="1" t="s">
        <v>42</v>
      </c>
      <c r="K53" s="17">
        <f t="shared" si="8"/>
        <v>16.313041792158355</v>
      </c>
      <c r="L53" s="17">
        <v>21.5</v>
      </c>
      <c r="M53" s="18">
        <v>0.45076006944444447</v>
      </c>
      <c r="N53" s="3">
        <v>0.5029969907407407</v>
      </c>
      <c r="O53" s="1" t="s">
        <v>43</v>
      </c>
      <c r="P53" s="17">
        <f t="shared" si="9"/>
        <v>17.149428241607556</v>
      </c>
      <c r="Q53" s="3">
        <f t="shared" si="10"/>
        <v>0.10715208333333326</v>
      </c>
      <c r="R53" s="1" t="str">
        <f>[2]!Time2Txt(MIN(I53-H53,N53-M53))</f>
        <v>75'13"27</v>
      </c>
      <c r="S53" s="17">
        <f t="shared" si="11"/>
        <v>17.149428241607556</v>
      </c>
      <c r="T53" s="4" t="s">
        <v>20</v>
      </c>
    </row>
    <row r="54" spans="1:20" ht="12.75">
      <c r="A54" s="12" t="str">
        <f>('[1]Atleti'!$A$17)</f>
        <v>5</v>
      </c>
      <c r="B54" s="13" t="str">
        <f>('[1]Atleti'!$B$17)</f>
        <v>PERIN - CASTELLUCCI</v>
      </c>
      <c r="C54" s="14" t="str">
        <f>('[1]Atleti'!$D$17)</f>
        <v>D</v>
      </c>
      <c r="D54" s="15" t="str">
        <f>('[1]Atleti'!$F$17)</f>
        <v>TEAM PERIN</v>
      </c>
      <c r="E54" s="16" t="str">
        <f>('[1]Atleti'!$G$17)</f>
        <v>UISP</v>
      </c>
      <c r="F54" s="1"/>
      <c r="G54" s="17">
        <v>21.5</v>
      </c>
      <c r="H54" s="18">
        <v>0.3958333333333333</v>
      </c>
      <c r="I54" s="3">
        <v>0.44632314814814816</v>
      </c>
      <c r="J54" s="1" t="s">
        <v>48</v>
      </c>
      <c r="K54" s="17">
        <f t="shared" si="8"/>
        <v>17.742852427148843</v>
      </c>
      <c r="L54" s="17">
        <v>21.5</v>
      </c>
      <c r="M54" s="18">
        <v>0.44632314814814816</v>
      </c>
      <c r="N54" s="3">
        <v>0.506090162037037</v>
      </c>
      <c r="O54" s="1" t="s">
        <v>49</v>
      </c>
      <c r="P54" s="17">
        <f t="shared" si="9"/>
        <v>14.988758431176619</v>
      </c>
      <c r="Q54" s="3">
        <f t="shared" si="10"/>
        <v>0.11025682870370374</v>
      </c>
      <c r="R54" s="1" t="str">
        <f>[2]!Time2Txt(MIN(I54-H54,N54-M54))</f>
        <v>72'42"32</v>
      </c>
      <c r="S54" s="17">
        <f t="shared" si="11"/>
        <v>17.742852427148843</v>
      </c>
      <c r="T54" s="4" t="s">
        <v>23</v>
      </c>
    </row>
    <row r="55" spans="1:20" ht="12.75">
      <c r="A55" s="12" t="str">
        <f>('[1]Atleti'!$A$18)</f>
        <v>18</v>
      </c>
      <c r="B55" s="13" t="str">
        <f>('[1]Atleti'!$B$18)</f>
        <v>TUCCIARONE - VANNETTI</v>
      </c>
      <c r="C55" s="14" t="str">
        <f>('[1]Atleti'!$D$18)</f>
        <v>D</v>
      </c>
      <c r="D55" s="15" t="str">
        <f>('[1]Atleti'!$F$18)</f>
        <v>MBM - MARATHON</v>
      </c>
      <c r="E55" s="16" t="str">
        <f>('[1]Atleti'!$G$18)</f>
        <v>ACSI</v>
      </c>
      <c r="F55" s="1"/>
      <c r="G55" s="17">
        <v>21.5</v>
      </c>
      <c r="H55" s="18">
        <v>0.3958333333333333</v>
      </c>
      <c r="I55" s="3">
        <v>0.4550925925925926</v>
      </c>
      <c r="J55" s="1" t="s">
        <v>58</v>
      </c>
      <c r="K55" s="17">
        <f t="shared" si="8"/>
        <v>15.117187499999993</v>
      </c>
      <c r="L55" s="17">
        <v>21.5</v>
      </c>
      <c r="M55" s="18">
        <v>0.4550925925925926</v>
      </c>
      <c r="N55" s="3">
        <v>0.5141091435185186</v>
      </c>
      <c r="O55" s="1" t="s">
        <v>59</v>
      </c>
      <c r="P55" s="17">
        <f t="shared" si="9"/>
        <v>15.179357642532006</v>
      </c>
      <c r="Q55" s="3">
        <f t="shared" si="10"/>
        <v>0.11827581018518529</v>
      </c>
      <c r="R55" s="1" t="str">
        <f>[2]!Time2Txt(MIN(I55-H55,N55-M55))</f>
        <v>84'59"03</v>
      </c>
      <c r="S55" s="17">
        <f t="shared" si="11"/>
        <v>15.179357642532006</v>
      </c>
      <c r="T55" s="4" t="s">
        <v>26</v>
      </c>
    </row>
    <row r="56" spans="1:20" ht="12.75">
      <c r="A56" s="12" t="str">
        <f>('[1]Atleti'!$A$20)</f>
        <v>16</v>
      </c>
      <c r="B56" s="13" t="str">
        <f>('[1]Atleti'!$B$20)</f>
        <v>PRONTINI - MONACI</v>
      </c>
      <c r="C56" s="14" t="str">
        <f>('[1]Atleti'!$D$20)</f>
        <v>D</v>
      </c>
      <c r="D56" s="15" t="str">
        <f>('[1]Atleti'!$F$20)</f>
        <v>EXTRA ROAD</v>
      </c>
      <c r="E56" s="16" t="str">
        <f>('[1]Atleti'!$G$20)</f>
        <v>UISP</v>
      </c>
      <c r="F56" s="1"/>
      <c r="G56" s="17">
        <v>21.5</v>
      </c>
      <c r="H56" s="18">
        <v>0.3958333333333333</v>
      </c>
      <c r="I56" s="3">
        <v>0.4547201388888889</v>
      </c>
      <c r="J56" s="1" t="s">
        <v>64</v>
      </c>
      <c r="K56" s="17">
        <f t="shared" si="8"/>
        <v>15.212802339705405</v>
      </c>
      <c r="L56" s="17">
        <v>21.5</v>
      </c>
      <c r="M56" s="18">
        <v>0.4547201388888889</v>
      </c>
      <c r="N56" s="3">
        <v>0.5291341435185185</v>
      </c>
      <c r="O56" s="1" t="s">
        <v>65</v>
      </c>
      <c r="P56" s="17">
        <f t="shared" si="9"/>
        <v>12.038504550212544</v>
      </c>
      <c r="Q56" s="3">
        <f t="shared" si="10"/>
        <v>0.1333008101851852</v>
      </c>
      <c r="R56" s="1" t="str">
        <f>[2]!Time2Txt(MIN(I56-H56,N56-M56))</f>
        <v>84'47"82</v>
      </c>
      <c r="S56" s="17">
        <f t="shared" si="11"/>
        <v>15.212802339705405</v>
      </c>
      <c r="T56" s="4" t="s">
        <v>29</v>
      </c>
    </row>
  </sheetData>
  <sheetProtection/>
  <mergeCells count="3">
    <mergeCell ref="A8:E8"/>
    <mergeCell ref="A9:E9"/>
    <mergeCell ref="A30:E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2015-12-20T15:58:57Z</dcterms:created>
  <dcterms:modified xsi:type="dcterms:W3CDTF">2015-12-29T18:14:17Z</dcterms:modified>
  <cp:category/>
  <cp:version/>
  <cp:contentType/>
  <cp:contentStatus/>
</cp:coreProperties>
</file>