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ISP3.2\Gare\Gare2022\Sezze - Trofeo Giovanile\Trofeo Giovanile 4 Tappa\"/>
    </mc:Choice>
  </mc:AlternateContent>
  <xr:revisionPtr revIDLastSave="0" documentId="13_ncr:1_{3F7A5470-5CD0-4F84-A1BA-19ADC7F8A460}" xr6:coauthVersionLast="47" xr6:coauthVersionMax="47" xr10:uidLastSave="{00000000-0000-0000-0000-000000000000}"/>
  <bookViews>
    <workbookView xWindow="-120" yWindow="-120" windowWidth="20730" windowHeight="11040" xr2:uid="{BA5BC2E5-0957-4B7B-9BF8-ACDCCD2DAE6A}"/>
  </bookViews>
  <sheets>
    <sheet name="FoglioTOT" sheetId="1" r:id="rId1"/>
  </sheets>
  <definedNames>
    <definedName name="_xlnm._FilterDatabase" localSheetId="0" hidden="1">FoglioTOT!$A$1:$Q$99</definedName>
    <definedName name="_xlnm.Print_Area" localSheetId="0">FoglioTOT!$B$2:$N$52</definedName>
    <definedName name="_xlnm.Print_Titles" localSheetId="0">FoglioTOT!$1:$1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8" i="1" l="1"/>
  <c r="Q95" i="1"/>
  <c r="Q36" i="1"/>
  <c r="Q38" i="1"/>
  <c r="Q37" i="1"/>
  <c r="Q33" i="1"/>
  <c r="Q35" i="1"/>
  <c r="Q32" i="1"/>
  <c r="Q29" i="1"/>
  <c r="Q31" i="1"/>
  <c r="Q34" i="1"/>
  <c r="Q30" i="1"/>
  <c r="Q28" i="1"/>
  <c r="Q27" i="1"/>
  <c r="Q25" i="1"/>
  <c r="Q26" i="1"/>
  <c r="Q24" i="1"/>
  <c r="Q23" i="1"/>
  <c r="Q22" i="1"/>
  <c r="Q21" i="1"/>
  <c r="Q12" i="1"/>
  <c r="Q15" i="1"/>
  <c r="Q13" i="1"/>
  <c r="Q16" i="1"/>
  <c r="Q14" i="1"/>
  <c r="Q10" i="1"/>
  <c r="Q11" i="1"/>
  <c r="Q9" i="1"/>
  <c r="Q8" i="1"/>
  <c r="Q7" i="1"/>
  <c r="Q4" i="1"/>
  <c r="Q3" i="1"/>
  <c r="Q6" i="1"/>
  <c r="Q2" i="1"/>
  <c r="Q5" i="1"/>
  <c r="Q99" i="1"/>
  <c r="Q98" i="1"/>
  <c r="Q97" i="1"/>
  <c r="Q96" i="1"/>
  <c r="Q94" i="1"/>
  <c r="Q93" i="1"/>
  <c r="Q90" i="1"/>
  <c r="Q89" i="1"/>
  <c r="Q91" i="1"/>
  <c r="Q87" i="1"/>
  <c r="Q86" i="1"/>
  <c r="Q78" i="1"/>
  <c r="Q83" i="1"/>
  <c r="Q79" i="1"/>
  <c r="Q84" i="1"/>
  <c r="Q82" i="1"/>
  <c r="Q81" i="1"/>
  <c r="Q80" i="1"/>
  <c r="Q77" i="1"/>
  <c r="Q73" i="1"/>
  <c r="Q72" i="1"/>
  <c r="Q70" i="1"/>
  <c r="Q71" i="1"/>
  <c r="Q64" i="1"/>
  <c r="Q66" i="1"/>
  <c r="Q62" i="1"/>
  <c r="Q61" i="1"/>
  <c r="Q63" i="1"/>
  <c r="Q65" i="1"/>
  <c r="Q58" i="1"/>
  <c r="Q60" i="1"/>
  <c r="Q56" i="1"/>
  <c r="Q67" i="1"/>
  <c r="Q59" i="1"/>
  <c r="Q57" i="1"/>
  <c r="Q55" i="1"/>
  <c r="Q53" i="1"/>
  <c r="Q54" i="1"/>
  <c r="Q52" i="1"/>
  <c r="Q50" i="1"/>
  <c r="Q46" i="1"/>
  <c r="Q49" i="1"/>
  <c r="Q45" i="1"/>
  <c r="Q48" i="1"/>
  <c r="Q42" i="1"/>
  <c r="Q51" i="1"/>
  <c r="Q44" i="1"/>
  <c r="Q47" i="1"/>
  <c r="Q43" i="1"/>
  <c r="Q41" i="1"/>
  <c r="Q40" i="1"/>
</calcChain>
</file>

<file path=xl/sharedStrings.xml><?xml version="1.0" encoding="utf-8"?>
<sst xmlns="http://schemas.openxmlformats.org/spreadsheetml/2006/main" count="465" uniqueCount="168">
  <si>
    <t>Anno</t>
  </si>
  <si>
    <t>sex</t>
  </si>
  <si>
    <t>Categoria</t>
  </si>
  <si>
    <t>Societa</t>
  </si>
  <si>
    <t>Pettorale</t>
  </si>
  <si>
    <t>F</t>
  </si>
  <si>
    <t>A</t>
  </si>
  <si>
    <t>ATLETICA LEPINA ROCCAGORGA</t>
  </si>
  <si>
    <t>M</t>
  </si>
  <si>
    <t>B</t>
  </si>
  <si>
    <t>C</t>
  </si>
  <si>
    <t>R</t>
  </si>
  <si>
    <t>ATLETICA ROCCAGORGA</t>
  </si>
  <si>
    <t>BORGATE RIUNITE SERMONETA</t>
  </si>
  <si>
    <t>GRUPPO ATLETI PONTINI</t>
  </si>
  <si>
    <t xml:space="preserve">EDDI' RUNNING SCHOOL </t>
  </si>
  <si>
    <t>RUNNING CLUB LATINA</t>
  </si>
  <si>
    <t>ASD OLIMPIA TERRACINA</t>
  </si>
  <si>
    <t>ASD NISSOLINO ATLETICALATINA 80</t>
  </si>
  <si>
    <t>A.S.D. FENICE SPORT</t>
  </si>
  <si>
    <t>POLISPORTIVA GIOVANE PRIVERNO</t>
  </si>
  <si>
    <t>UISP LATINA</t>
  </si>
  <si>
    <t>MANTOVA SOFIA</t>
  </si>
  <si>
    <t>CAROCCIA ELISA</t>
  </si>
  <si>
    <t>LIOTTI ARIANNA</t>
  </si>
  <si>
    <t>SVOLACCHIA NOEMI</t>
  </si>
  <si>
    <t>TUMBER AVLEEN</t>
  </si>
  <si>
    <t>BENMBAREK ISRAA</t>
  </si>
  <si>
    <t>CAROCCIA VIOLA</t>
  </si>
  <si>
    <t>TARTAGLIA SOFIA</t>
  </si>
  <si>
    <t>ARGENTESI MAILA</t>
  </si>
  <si>
    <t>NEGLIA EMANUELA</t>
  </si>
  <si>
    <t>ANTONELLI AURORA</t>
  </si>
  <si>
    <t>CIMAROLI MICHELA</t>
  </si>
  <si>
    <t>RIELLO GIULIA</t>
  </si>
  <si>
    <t>RIELLO SOFIA</t>
  </si>
  <si>
    <t>VITOLO ELENA</t>
  </si>
  <si>
    <t>DE FELICE GIORGIA</t>
  </si>
  <si>
    <t>CALORE CLELIA</t>
  </si>
  <si>
    <t>PROFETA CECILIA</t>
  </si>
  <si>
    <t>ROMANO VIOLA</t>
  </si>
  <si>
    <t>ROSSI FRANCESCO</t>
  </si>
  <si>
    <t>FIOROT ALESSIO</t>
  </si>
  <si>
    <t>TRE RE MATTEO</t>
  </si>
  <si>
    <t>BENMBAREK SALAHEDDINE</t>
  </si>
  <si>
    <t>CERVELIN GIACOMO</t>
  </si>
  <si>
    <t>DI TRAPANO MATTEO</t>
  </si>
  <si>
    <t>CERVELIN RICCARDO</t>
  </si>
  <si>
    <t>CIMAROLI GABRIELE</t>
  </si>
  <si>
    <t>CRABUZZA ALESSANDRO</t>
  </si>
  <si>
    <t>DI BIASE MARCO</t>
  </si>
  <si>
    <t>ROMAGNA RICCARDO</t>
  </si>
  <si>
    <t>VICIDOMINI NICOLO</t>
  </si>
  <si>
    <t>MARAMAO LEONARDO</t>
  </si>
  <si>
    <t>PIRAS FRANCESCO</t>
  </si>
  <si>
    <t>PREMOLI NICOLO</t>
  </si>
  <si>
    <t>AZZOUZI ANWAR</t>
  </si>
  <si>
    <t>BACCARI MATTEO</t>
  </si>
  <si>
    <t>DI GIROLAMO Davide</t>
  </si>
  <si>
    <t>IANNARILLI MARCO</t>
  </si>
  <si>
    <t>CIARMATORE GIULIA</t>
  </si>
  <si>
    <t>CHIAPPERINI GRETA</t>
  </si>
  <si>
    <t>MANTOVA MARTINA</t>
  </si>
  <si>
    <t>MARGANI ANASTASIA</t>
  </si>
  <si>
    <t>PALOMBI RACHELE</t>
  </si>
  <si>
    <t>AZI FRANCESCA</t>
  </si>
  <si>
    <t>CASSONI LAURA</t>
  </si>
  <si>
    <t>LEONI GIULIA</t>
  </si>
  <si>
    <t>RESTAINI GABRIELLA</t>
  </si>
  <si>
    <t>DI GIROLAMO DENISE</t>
  </si>
  <si>
    <t>UCCIOLI AMIRA</t>
  </si>
  <si>
    <t>PALOMBI SOFIA</t>
  </si>
  <si>
    <t>CIOTTI LORENZO</t>
  </si>
  <si>
    <t>FIORITO CRISTIAN</t>
  </si>
  <si>
    <t>LAURETTI FRANCESCO</t>
  </si>
  <si>
    <t>GUARRICINO ANDREA</t>
  </si>
  <si>
    <t>FIOROT SAMUELE</t>
  </si>
  <si>
    <t>BANDARICA ANDREI</t>
  </si>
  <si>
    <t>COCCIA ANDREA</t>
  </si>
  <si>
    <t>CORSI RICCARDO</t>
  </si>
  <si>
    <t>TUMBER JASRAJ</t>
  </si>
  <si>
    <t>FABRIZI KEVIN</t>
  </si>
  <si>
    <t>FERRACCI MIRCO</t>
  </si>
  <si>
    <t>FIOROT MATTEO</t>
  </si>
  <si>
    <t>PALLADINELLI GIORGIO</t>
  </si>
  <si>
    <t>REALI VINCENZO</t>
  </si>
  <si>
    <t>SANTORO RICCARDO</t>
  </si>
  <si>
    <t>TRUINI RICCARDO</t>
  </si>
  <si>
    <t>PARISSE FERNANDES</t>
  </si>
  <si>
    <t>STRETTI LORENZO</t>
  </si>
  <si>
    <t>UCCIOLI INDIA</t>
  </si>
  <si>
    <t>PALOMBI CHIARA</t>
  </si>
  <si>
    <t>AMBRUOSO ILARY</t>
  </si>
  <si>
    <t>CIAMMARUCONI MIA</t>
  </si>
  <si>
    <t>BORRACINO GRETA</t>
  </si>
  <si>
    <t>IANNARILLI BIANCA</t>
  </si>
  <si>
    <t xml:space="preserve">TROISI SOLE </t>
  </si>
  <si>
    <t>NEGLIA GABRIELE</t>
  </si>
  <si>
    <t>AGOSTINI LEONARDO</t>
  </si>
  <si>
    <t>ARGENTESI MANUEL</t>
  </si>
  <si>
    <t>CACCIOTTI MATTEO</t>
  </si>
  <si>
    <t>CAMMARONE EMANUELE</t>
  </si>
  <si>
    <t>ORSINI NICOLO</t>
  </si>
  <si>
    <t>PIRODDI TOMMASO</t>
  </si>
  <si>
    <t>SAPUTO EMANUELE</t>
  </si>
  <si>
    <t>NOCERINO FLAVIO</t>
  </si>
  <si>
    <t>MARCOCCIA ALESSIA</t>
  </si>
  <si>
    <t>MESSIA VIOLA</t>
  </si>
  <si>
    <t>PONTUSSI ALESSANDRA</t>
  </si>
  <si>
    <t>DE LUCIA ILARIA</t>
  </si>
  <si>
    <t>LISI GIORGIA</t>
  </si>
  <si>
    <t>OLIVERI IRENE</t>
  </si>
  <si>
    <t>REALI MICHELA</t>
  </si>
  <si>
    <t>FE BI CHIONNA JORDAN</t>
  </si>
  <si>
    <t>RETROSI MATTEO</t>
  </si>
  <si>
    <t>FABRIANI LUCA</t>
  </si>
  <si>
    <t>ALONZI VALERIO</t>
  </si>
  <si>
    <t>CATALDI GIORDANO</t>
  </si>
  <si>
    <t>NEGLIA FRANCESCO</t>
  </si>
  <si>
    <t>FIORENTINO ADRIANO</t>
  </si>
  <si>
    <t>N.C.</t>
  </si>
  <si>
    <t>Time    50 mt</t>
  </si>
  <si>
    <t>Punti    50 mt</t>
  </si>
  <si>
    <t>Time    60 mt</t>
  </si>
  <si>
    <t>Punti    60 mt</t>
  </si>
  <si>
    <t>Time    150 mt</t>
  </si>
  <si>
    <t>Time    400 mt</t>
  </si>
  <si>
    <t>1:23,760</t>
  </si>
  <si>
    <t>1:26,622</t>
  </si>
  <si>
    <t>1:27,934</t>
  </si>
  <si>
    <t>1:15,888</t>
  </si>
  <si>
    <t>1:23,946</t>
  </si>
  <si>
    <t>1:28,095</t>
  </si>
  <si>
    <t>1:29,268</t>
  </si>
  <si>
    <t>1:33,754</t>
  </si>
  <si>
    <t>1:39,523</t>
  </si>
  <si>
    <t>1:38,350</t>
  </si>
  <si>
    <t>2:01,667</t>
  </si>
  <si>
    <t>1:47,844</t>
  </si>
  <si>
    <t>1:50,052</t>
  </si>
  <si>
    <t>1:41,039</t>
  </si>
  <si>
    <t>1:45,795</t>
  </si>
  <si>
    <t>1:09,476</t>
  </si>
  <si>
    <t>1:14,309</t>
  </si>
  <si>
    <t>1:14,590</t>
  </si>
  <si>
    <t>1:17,233</t>
  </si>
  <si>
    <t>1:24,428</t>
  </si>
  <si>
    <t>1:23,943</t>
  </si>
  <si>
    <t>1:24,631</t>
  </si>
  <si>
    <t>1:25,069</t>
  </si>
  <si>
    <t>1:27,132</t>
  </si>
  <si>
    <t>1:26,022</t>
  </si>
  <si>
    <t>1:26,945</t>
  </si>
  <si>
    <t>1:32,606</t>
  </si>
  <si>
    <t>1:36,848</t>
  </si>
  <si>
    <t>1:26,243</t>
  </si>
  <si>
    <t>1:35,300</t>
  </si>
  <si>
    <t>1:53,115</t>
  </si>
  <si>
    <t>1:42,278</t>
  </si>
  <si>
    <t>1:45,104</t>
  </si>
  <si>
    <t>Time    600 mt</t>
  </si>
  <si>
    <t>1:45.990</t>
  </si>
  <si>
    <t>2:17.794</t>
  </si>
  <si>
    <t>COGNOME NOME</t>
  </si>
  <si>
    <t>Punti    150 mt</t>
  </si>
  <si>
    <t>Punti    400 mt</t>
  </si>
  <si>
    <t>Punti    600 mt</t>
  </si>
  <si>
    <t>Punti       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</si>
</sst>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E794-1CEB-4B4D-BBF1-79E3ABEB900F}">
  <dimension ref="A1:Q99"/>
  <sheetViews>
    <sheetView tabSelected="1" zoomScale="80" zoomScaleNormal="80" workbookViewId="0">
      <pane ySplit="1" topLeftCell="A2" activePane="bottomLeft" state="frozen"/>
      <selection pane="bottomLeft" activeCell="I11" sqref="I10:I11"/>
    </sheetView>
  </sheetViews>
  <sheetFormatPr defaultRowHeight="15" x14ac:dyDescent="0.25"/>
  <cols>
    <col min="1" max="1" width="26.7109375" bestFit="1" customWidth="1"/>
    <col min="2" max="2" width="9.140625" customWidth="1"/>
    <col min="3" max="3" width="6.28515625" customWidth="1"/>
    <col min="4" max="4" width="9.140625" customWidth="1"/>
    <col min="5" max="5" width="7.42578125" customWidth="1"/>
    <col min="6" max="6" width="37.85546875" customWidth="1"/>
    <col min="7" max="7" width="8.7109375" style="8" customWidth="1"/>
    <col min="8" max="9" width="8.140625" style="8" customWidth="1"/>
    <col min="10" max="13" width="9.140625" style="8" customWidth="1"/>
    <col min="17" max="17" width="11.42578125" style="8" customWidth="1"/>
  </cols>
  <sheetData>
    <row r="1" spans="1:17" ht="35.25" customHeight="1" thickTop="1" thickBot="1" x14ac:dyDescent="0.3">
      <c r="A1" s="1" t="s">
        <v>163</v>
      </c>
      <c r="B1" s="3" t="s">
        <v>0</v>
      </c>
      <c r="C1" s="3" t="s">
        <v>1</v>
      </c>
      <c r="D1" s="3" t="s">
        <v>2</v>
      </c>
      <c r="E1" s="2" t="s">
        <v>4</v>
      </c>
      <c r="F1" s="2" t="s">
        <v>3</v>
      </c>
      <c r="G1" s="11" t="s">
        <v>121</v>
      </c>
      <c r="H1" s="10" t="s">
        <v>122</v>
      </c>
      <c r="I1" s="11" t="s">
        <v>123</v>
      </c>
      <c r="J1" s="10" t="s">
        <v>124</v>
      </c>
      <c r="K1" s="11" t="s">
        <v>125</v>
      </c>
      <c r="L1" s="10" t="s">
        <v>164</v>
      </c>
      <c r="M1" s="11" t="s">
        <v>126</v>
      </c>
      <c r="N1" s="10" t="s">
        <v>165</v>
      </c>
      <c r="O1" s="11" t="s">
        <v>160</v>
      </c>
      <c r="P1" s="10" t="s">
        <v>166</v>
      </c>
      <c r="Q1" s="10" t="s">
        <v>167</v>
      </c>
    </row>
    <row r="2" spans="1:17" ht="15.75" thickTop="1" x14ac:dyDescent="0.25">
      <c r="A2" t="s">
        <v>22</v>
      </c>
      <c r="B2" s="6">
        <v>2011</v>
      </c>
      <c r="C2" s="7" t="s">
        <v>5</v>
      </c>
      <c r="D2" s="6" t="s">
        <v>6</v>
      </c>
      <c r="E2" s="4">
        <v>295</v>
      </c>
      <c r="F2" s="5" t="s">
        <v>13</v>
      </c>
      <c r="G2" s="6"/>
      <c r="H2" s="6"/>
      <c r="I2" s="6"/>
      <c r="J2" s="6"/>
      <c r="K2" s="6">
        <v>23.741</v>
      </c>
      <c r="L2" s="6">
        <v>10</v>
      </c>
      <c r="M2" s="6" t="s">
        <v>127</v>
      </c>
      <c r="N2" s="6">
        <v>6</v>
      </c>
      <c r="O2" s="6"/>
      <c r="P2" s="6"/>
      <c r="Q2" s="12">
        <f>10+6</f>
        <v>16</v>
      </c>
    </row>
    <row r="3" spans="1:17" x14ac:dyDescent="0.25">
      <c r="A3" t="s">
        <v>23</v>
      </c>
      <c r="B3" s="6">
        <v>2012</v>
      </c>
      <c r="C3" s="6" t="s">
        <v>5</v>
      </c>
      <c r="D3" s="6" t="s">
        <v>6</v>
      </c>
      <c r="E3" s="4">
        <v>285</v>
      </c>
      <c r="F3" s="5" t="s">
        <v>12</v>
      </c>
      <c r="G3" s="6"/>
      <c r="H3" s="6"/>
      <c r="I3" s="6"/>
      <c r="J3" s="6"/>
      <c r="K3" s="6">
        <v>25.204000000000001</v>
      </c>
      <c r="L3" s="6">
        <v>6</v>
      </c>
      <c r="M3" s="6" t="s">
        <v>128</v>
      </c>
      <c r="N3" s="6">
        <v>8</v>
      </c>
      <c r="O3" s="6"/>
      <c r="P3" s="6"/>
      <c r="Q3" s="12">
        <f>6+8</f>
        <v>14</v>
      </c>
    </row>
    <row r="4" spans="1:17" x14ac:dyDescent="0.25">
      <c r="A4" t="s">
        <v>24</v>
      </c>
      <c r="B4" s="6">
        <v>2011</v>
      </c>
      <c r="C4" s="6" t="s">
        <v>5</v>
      </c>
      <c r="D4" s="6" t="s">
        <v>6</v>
      </c>
      <c r="E4" s="4">
        <v>300</v>
      </c>
      <c r="F4" s="5" t="s">
        <v>15</v>
      </c>
      <c r="G4" s="6"/>
      <c r="H4" s="6"/>
      <c r="I4" s="6"/>
      <c r="J4" s="6"/>
      <c r="K4" s="6">
        <v>25.722999999999999</v>
      </c>
      <c r="L4" s="6">
        <v>6</v>
      </c>
      <c r="M4" s="6" t="s">
        <v>129</v>
      </c>
      <c r="N4" s="6">
        <v>8</v>
      </c>
      <c r="O4" s="6"/>
      <c r="P4" s="6"/>
      <c r="Q4" s="12">
        <f>6+8</f>
        <v>14</v>
      </c>
    </row>
    <row r="5" spans="1:17" x14ac:dyDescent="0.25">
      <c r="A5" t="s">
        <v>25</v>
      </c>
      <c r="B5" s="6">
        <v>2011</v>
      </c>
      <c r="C5" s="6" t="s">
        <v>5</v>
      </c>
      <c r="D5" s="6" t="s">
        <v>6</v>
      </c>
      <c r="E5" s="4">
        <v>272</v>
      </c>
      <c r="F5" s="5" t="s">
        <v>7</v>
      </c>
      <c r="G5" s="6"/>
      <c r="H5" s="6"/>
      <c r="I5" s="6"/>
      <c r="J5" s="6"/>
      <c r="K5" s="6">
        <v>25.023</v>
      </c>
      <c r="L5" s="6">
        <v>6</v>
      </c>
      <c r="M5" s="6" t="s">
        <v>130</v>
      </c>
      <c r="N5" s="6">
        <v>8</v>
      </c>
      <c r="O5" s="6"/>
      <c r="P5" s="6"/>
      <c r="Q5" s="12">
        <f>6+8</f>
        <v>14</v>
      </c>
    </row>
    <row r="6" spans="1:17" x14ac:dyDescent="0.25">
      <c r="A6" t="s">
        <v>26</v>
      </c>
      <c r="B6" s="6">
        <v>2011</v>
      </c>
      <c r="C6" s="6" t="s">
        <v>5</v>
      </c>
      <c r="D6" s="6" t="s">
        <v>6</v>
      </c>
      <c r="E6" s="4">
        <v>302</v>
      </c>
      <c r="F6" s="5" t="s">
        <v>15</v>
      </c>
      <c r="G6" s="6"/>
      <c r="H6" s="6"/>
      <c r="I6" s="6"/>
      <c r="J6" s="6"/>
      <c r="K6" s="6">
        <v>25.032</v>
      </c>
      <c r="L6" s="6">
        <v>6</v>
      </c>
      <c r="M6" s="6" t="s">
        <v>131</v>
      </c>
      <c r="N6" s="6">
        <v>8</v>
      </c>
      <c r="O6" s="6"/>
      <c r="P6" s="6"/>
      <c r="Q6" s="12">
        <f>6+8</f>
        <v>14</v>
      </c>
    </row>
    <row r="7" spans="1:17" x14ac:dyDescent="0.25">
      <c r="A7" t="s">
        <v>27</v>
      </c>
      <c r="B7" s="6">
        <v>2012</v>
      </c>
      <c r="C7" s="6" t="s">
        <v>5</v>
      </c>
      <c r="D7" s="6" t="s">
        <v>6</v>
      </c>
      <c r="E7" s="4">
        <v>297</v>
      </c>
      <c r="F7" s="5" t="s">
        <v>15</v>
      </c>
      <c r="G7" s="6"/>
      <c r="H7" s="6"/>
      <c r="I7" s="6"/>
      <c r="J7" s="6"/>
      <c r="K7" s="6">
        <v>28.548999999999999</v>
      </c>
      <c r="L7" s="6">
        <v>2</v>
      </c>
      <c r="M7" s="6" t="s">
        <v>132</v>
      </c>
      <c r="N7" s="6">
        <v>8</v>
      </c>
      <c r="O7" s="6"/>
      <c r="P7" s="6"/>
      <c r="Q7" s="12">
        <f>2+8</f>
        <v>10</v>
      </c>
    </row>
    <row r="8" spans="1:17" x14ac:dyDescent="0.25">
      <c r="A8" t="s">
        <v>28</v>
      </c>
      <c r="B8" s="6">
        <v>2011</v>
      </c>
      <c r="C8" s="6" t="s">
        <v>5</v>
      </c>
      <c r="D8" s="6" t="s">
        <v>6</v>
      </c>
      <c r="E8" s="4">
        <v>286</v>
      </c>
      <c r="F8" s="5" t="s">
        <v>12</v>
      </c>
      <c r="G8" s="6"/>
      <c r="H8" s="6"/>
      <c r="I8" s="6"/>
      <c r="J8" s="6"/>
      <c r="K8" s="6">
        <v>27.620999999999999</v>
      </c>
      <c r="L8" s="6">
        <v>2</v>
      </c>
      <c r="M8" s="6" t="s">
        <v>133</v>
      </c>
      <c r="N8" s="6">
        <v>8</v>
      </c>
      <c r="O8" s="6"/>
      <c r="P8" s="6"/>
      <c r="Q8" s="12">
        <f>2+8</f>
        <v>10</v>
      </c>
    </row>
    <row r="9" spans="1:17" x14ac:dyDescent="0.25">
      <c r="A9" t="s">
        <v>29</v>
      </c>
      <c r="B9" s="6">
        <v>2011</v>
      </c>
      <c r="C9" s="6" t="s">
        <v>5</v>
      </c>
      <c r="D9" s="6" t="s">
        <v>6</v>
      </c>
      <c r="E9" s="4">
        <v>287</v>
      </c>
      <c r="F9" s="5" t="s">
        <v>12</v>
      </c>
      <c r="G9" s="6"/>
      <c r="H9" s="6"/>
      <c r="I9" s="6"/>
      <c r="J9" s="6"/>
      <c r="K9" s="6">
        <v>26.942</v>
      </c>
      <c r="L9" s="6">
        <v>4</v>
      </c>
      <c r="M9" s="6" t="s">
        <v>134</v>
      </c>
      <c r="N9" s="6">
        <v>4</v>
      </c>
      <c r="O9" s="6"/>
      <c r="P9" s="6"/>
      <c r="Q9" s="12">
        <f>4+4</f>
        <v>8</v>
      </c>
    </row>
    <row r="10" spans="1:17" x14ac:dyDescent="0.25">
      <c r="A10" t="s">
        <v>30</v>
      </c>
      <c r="B10" s="6">
        <v>2011</v>
      </c>
      <c r="C10" s="6" t="s">
        <v>5</v>
      </c>
      <c r="D10" s="6" t="s">
        <v>6</v>
      </c>
      <c r="E10" s="4">
        <v>296</v>
      </c>
      <c r="F10" s="5" t="s">
        <v>15</v>
      </c>
      <c r="G10" s="6"/>
      <c r="H10" s="6"/>
      <c r="I10" s="6"/>
      <c r="J10" s="6"/>
      <c r="K10" s="6">
        <v>27.196000000000002</v>
      </c>
      <c r="L10" s="6">
        <v>2</v>
      </c>
      <c r="M10" s="6" t="s">
        <v>135</v>
      </c>
      <c r="N10" s="6">
        <v>4</v>
      </c>
      <c r="O10" s="6"/>
      <c r="P10" s="6"/>
      <c r="Q10" s="12">
        <f>2+4</f>
        <v>6</v>
      </c>
    </row>
    <row r="11" spans="1:17" x14ac:dyDescent="0.25">
      <c r="A11" t="s">
        <v>31</v>
      </c>
      <c r="B11" s="6">
        <v>2012</v>
      </c>
      <c r="C11" s="6" t="s">
        <v>5</v>
      </c>
      <c r="D11" s="6" t="s">
        <v>6</v>
      </c>
      <c r="E11" s="4">
        <v>250</v>
      </c>
      <c r="F11" s="5" t="s">
        <v>19</v>
      </c>
      <c r="G11" s="6"/>
      <c r="H11" s="6"/>
      <c r="I11" s="6"/>
      <c r="J11" s="6"/>
      <c r="K11" s="6">
        <v>28.024999999999999</v>
      </c>
      <c r="L11" s="6">
        <v>2</v>
      </c>
      <c r="M11" s="6" t="s">
        <v>136</v>
      </c>
      <c r="N11" s="6">
        <v>4</v>
      </c>
      <c r="O11" s="6"/>
      <c r="P11" s="6"/>
      <c r="Q11" s="12">
        <f>2+4</f>
        <v>6</v>
      </c>
    </row>
    <row r="12" spans="1:17" x14ac:dyDescent="0.25">
      <c r="A12" t="s">
        <v>32</v>
      </c>
      <c r="B12" s="6">
        <v>2011</v>
      </c>
      <c r="C12" s="6" t="s">
        <v>5</v>
      </c>
      <c r="D12" s="6" t="s">
        <v>6</v>
      </c>
      <c r="E12" s="4">
        <v>334</v>
      </c>
      <c r="F12" s="5" t="s">
        <v>19</v>
      </c>
      <c r="G12" s="6"/>
      <c r="H12" s="6"/>
      <c r="I12" s="6"/>
      <c r="J12" s="6"/>
      <c r="K12" s="6">
        <v>34.031999999999996</v>
      </c>
      <c r="L12" s="6">
        <v>2</v>
      </c>
      <c r="M12" s="6" t="s">
        <v>137</v>
      </c>
      <c r="N12" s="6">
        <v>2</v>
      </c>
      <c r="O12" s="6"/>
      <c r="P12" s="6"/>
      <c r="Q12" s="12">
        <f>2+2</f>
        <v>4</v>
      </c>
    </row>
    <row r="13" spans="1:17" x14ac:dyDescent="0.25">
      <c r="A13" t="s">
        <v>33</v>
      </c>
      <c r="B13" s="6">
        <v>2011</v>
      </c>
      <c r="C13" s="6" t="s">
        <v>5</v>
      </c>
      <c r="D13" s="6" t="s">
        <v>6</v>
      </c>
      <c r="E13" s="4">
        <v>298</v>
      </c>
      <c r="F13" s="5" t="s">
        <v>15</v>
      </c>
      <c r="G13" s="6"/>
      <c r="H13" s="6"/>
      <c r="I13" s="6"/>
      <c r="J13" s="6"/>
      <c r="K13" s="6">
        <v>27.838999999999999</v>
      </c>
      <c r="L13" s="6">
        <v>2</v>
      </c>
      <c r="M13" s="6" t="s">
        <v>138</v>
      </c>
      <c r="N13" s="6">
        <v>2</v>
      </c>
      <c r="O13" s="6"/>
      <c r="P13" s="6"/>
      <c r="Q13" s="12">
        <f>2+2</f>
        <v>4</v>
      </c>
    </row>
    <row r="14" spans="1:17" x14ac:dyDescent="0.25">
      <c r="A14" t="s">
        <v>34</v>
      </c>
      <c r="B14" s="6">
        <v>2011</v>
      </c>
      <c r="C14" s="6" t="s">
        <v>5</v>
      </c>
      <c r="D14" s="6" t="s">
        <v>6</v>
      </c>
      <c r="E14" s="4">
        <v>252</v>
      </c>
      <c r="F14" s="5" t="s">
        <v>19</v>
      </c>
      <c r="G14" s="6"/>
      <c r="H14" s="6"/>
      <c r="I14" s="6"/>
      <c r="J14" s="6"/>
      <c r="K14" s="6">
        <v>28.465</v>
      </c>
      <c r="L14" s="6">
        <v>2</v>
      </c>
      <c r="M14" s="6" t="s">
        <v>139</v>
      </c>
      <c r="N14" s="6">
        <v>2</v>
      </c>
      <c r="O14" s="6"/>
      <c r="P14" s="6"/>
      <c r="Q14" s="12">
        <f>2+2</f>
        <v>4</v>
      </c>
    </row>
    <row r="15" spans="1:17" x14ac:dyDescent="0.25">
      <c r="A15" t="s">
        <v>35</v>
      </c>
      <c r="B15" s="6">
        <v>2011</v>
      </c>
      <c r="C15" s="6" t="s">
        <v>5</v>
      </c>
      <c r="D15" s="6" t="s">
        <v>6</v>
      </c>
      <c r="E15" s="4">
        <v>253</v>
      </c>
      <c r="F15" s="5" t="s">
        <v>19</v>
      </c>
      <c r="G15" s="6"/>
      <c r="H15" s="6"/>
      <c r="I15" s="6"/>
      <c r="J15" s="6"/>
      <c r="K15" s="6">
        <v>28.193999999999999</v>
      </c>
      <c r="L15" s="6">
        <v>2</v>
      </c>
      <c r="M15" s="6" t="s">
        <v>140</v>
      </c>
      <c r="N15" s="6">
        <v>2</v>
      </c>
      <c r="O15" s="6"/>
      <c r="P15" s="6"/>
      <c r="Q15" s="12">
        <f>2+2</f>
        <v>4</v>
      </c>
    </row>
    <row r="16" spans="1:17" x14ac:dyDescent="0.25">
      <c r="A16" t="s">
        <v>36</v>
      </c>
      <c r="B16" s="6">
        <v>2012</v>
      </c>
      <c r="C16" s="6" t="s">
        <v>5</v>
      </c>
      <c r="D16" s="6" t="s">
        <v>6</v>
      </c>
      <c r="E16" s="4">
        <v>303</v>
      </c>
      <c r="F16" s="5" t="s">
        <v>15</v>
      </c>
      <c r="G16" s="6"/>
      <c r="H16" s="6"/>
      <c r="I16" s="6"/>
      <c r="J16" s="6"/>
      <c r="K16" s="6">
        <v>31.404</v>
      </c>
      <c r="L16" s="6">
        <v>2</v>
      </c>
      <c r="M16" s="6" t="s">
        <v>141</v>
      </c>
      <c r="N16" s="6">
        <v>2</v>
      </c>
      <c r="O16" s="6"/>
      <c r="P16" s="6"/>
      <c r="Q16" s="12">
        <f>2+2</f>
        <v>4</v>
      </c>
    </row>
    <row r="17" spans="1:17" x14ac:dyDescent="0.25">
      <c r="A17" t="s">
        <v>37</v>
      </c>
      <c r="B17" s="6">
        <v>2012</v>
      </c>
      <c r="C17" s="6" t="s">
        <v>5</v>
      </c>
      <c r="D17" s="6" t="s">
        <v>6</v>
      </c>
      <c r="E17" s="4">
        <v>299</v>
      </c>
      <c r="F17" s="5" t="s">
        <v>15</v>
      </c>
      <c r="G17" s="6"/>
      <c r="H17" s="6"/>
      <c r="I17" s="6"/>
      <c r="J17" s="6"/>
      <c r="K17" s="6">
        <v>34.466999999999999</v>
      </c>
      <c r="L17" s="6">
        <v>2</v>
      </c>
      <c r="M17" s="6" t="s">
        <v>120</v>
      </c>
      <c r="N17" s="6">
        <v>2</v>
      </c>
      <c r="O17" s="6"/>
      <c r="P17" s="6"/>
      <c r="Q17" s="12">
        <v>4</v>
      </c>
    </row>
    <row r="18" spans="1:17" x14ac:dyDescent="0.25">
      <c r="A18" t="s">
        <v>38</v>
      </c>
      <c r="B18" s="6">
        <v>2012</v>
      </c>
      <c r="C18" s="6" t="s">
        <v>5</v>
      </c>
      <c r="D18" s="6" t="s">
        <v>6</v>
      </c>
      <c r="E18" s="4">
        <v>331</v>
      </c>
      <c r="F18" s="5" t="s">
        <v>19</v>
      </c>
      <c r="G18" s="6"/>
      <c r="H18" s="6"/>
      <c r="I18" s="6"/>
      <c r="J18" s="6"/>
      <c r="K18" s="6" t="s">
        <v>120</v>
      </c>
      <c r="L18" s="6">
        <v>0</v>
      </c>
      <c r="M18" s="6" t="s">
        <v>120</v>
      </c>
      <c r="N18" s="6">
        <v>0</v>
      </c>
      <c r="O18" s="6"/>
      <c r="P18" s="6"/>
      <c r="Q18" s="12"/>
    </row>
    <row r="19" spans="1:17" x14ac:dyDescent="0.25">
      <c r="A19" t="s">
        <v>39</v>
      </c>
      <c r="B19" s="6">
        <v>2012</v>
      </c>
      <c r="C19" s="6" t="s">
        <v>5</v>
      </c>
      <c r="D19" s="6" t="s">
        <v>6</v>
      </c>
      <c r="E19" s="4">
        <v>251</v>
      </c>
      <c r="F19" s="5" t="s">
        <v>19</v>
      </c>
      <c r="G19" s="6"/>
      <c r="H19" s="6"/>
      <c r="I19" s="6"/>
      <c r="J19" s="6"/>
      <c r="K19" s="6" t="s">
        <v>120</v>
      </c>
      <c r="L19" s="6">
        <v>0</v>
      </c>
      <c r="M19" s="6" t="s">
        <v>120</v>
      </c>
      <c r="N19" s="6">
        <v>0</v>
      </c>
      <c r="O19" s="6"/>
      <c r="P19" s="6"/>
      <c r="Q19" s="12"/>
    </row>
    <row r="20" spans="1:17" x14ac:dyDescent="0.25">
      <c r="A20" t="s">
        <v>40</v>
      </c>
      <c r="B20" s="6">
        <v>2011</v>
      </c>
      <c r="C20" s="6" t="s">
        <v>5</v>
      </c>
      <c r="D20" s="6" t="s">
        <v>6</v>
      </c>
      <c r="E20" s="4">
        <v>301</v>
      </c>
      <c r="F20" s="5" t="s">
        <v>15</v>
      </c>
      <c r="G20" s="6"/>
      <c r="H20" s="6"/>
      <c r="I20" s="6"/>
      <c r="J20" s="6"/>
      <c r="K20" s="6" t="s">
        <v>120</v>
      </c>
      <c r="L20" s="6">
        <v>0</v>
      </c>
      <c r="M20" s="6" t="s">
        <v>120</v>
      </c>
      <c r="N20" s="6">
        <v>0</v>
      </c>
      <c r="O20" s="6"/>
      <c r="P20" s="6"/>
      <c r="Q20" s="12"/>
    </row>
    <row r="21" spans="1:17" x14ac:dyDescent="0.25">
      <c r="A21" t="s">
        <v>41</v>
      </c>
      <c r="B21" s="6">
        <v>2011</v>
      </c>
      <c r="C21" s="6" t="s">
        <v>8</v>
      </c>
      <c r="D21" s="6" t="s">
        <v>6</v>
      </c>
      <c r="E21" s="4">
        <v>275</v>
      </c>
      <c r="F21" s="5" t="s">
        <v>7</v>
      </c>
      <c r="G21" s="6"/>
      <c r="H21" s="6"/>
      <c r="I21" s="6"/>
      <c r="J21" s="6"/>
      <c r="K21" s="6">
        <v>22.064</v>
      </c>
      <c r="L21" s="6">
        <v>10</v>
      </c>
      <c r="M21" s="6" t="s">
        <v>142</v>
      </c>
      <c r="N21" s="6">
        <v>8</v>
      </c>
      <c r="O21" s="6"/>
      <c r="P21" s="6"/>
      <c r="Q21" s="12">
        <f>10+8</f>
        <v>18</v>
      </c>
    </row>
    <row r="22" spans="1:17" x14ac:dyDescent="0.25">
      <c r="A22" t="s">
        <v>42</v>
      </c>
      <c r="B22" s="6">
        <v>2011</v>
      </c>
      <c r="C22" s="6" t="s">
        <v>8</v>
      </c>
      <c r="D22" s="6" t="s">
        <v>6</v>
      </c>
      <c r="E22" s="4">
        <v>274</v>
      </c>
      <c r="F22" s="5" t="s">
        <v>7</v>
      </c>
      <c r="G22" s="6"/>
      <c r="H22" s="6"/>
      <c r="I22" s="6"/>
      <c r="J22" s="6"/>
      <c r="K22" s="6">
        <v>23.254999999999999</v>
      </c>
      <c r="L22" s="6">
        <v>8</v>
      </c>
      <c r="M22" s="6" t="s">
        <v>143</v>
      </c>
      <c r="N22" s="6">
        <v>8</v>
      </c>
      <c r="O22" s="6"/>
      <c r="P22" s="6"/>
      <c r="Q22" s="12">
        <f>8+8</f>
        <v>16</v>
      </c>
    </row>
    <row r="23" spans="1:17" x14ac:dyDescent="0.25">
      <c r="A23" t="s">
        <v>43</v>
      </c>
      <c r="B23" s="6">
        <v>2011</v>
      </c>
      <c r="C23" s="6" t="s">
        <v>8</v>
      </c>
      <c r="D23" s="6" t="s">
        <v>6</v>
      </c>
      <c r="E23" s="4">
        <v>256</v>
      </c>
      <c r="F23" s="5" t="s">
        <v>19</v>
      </c>
      <c r="G23" s="6"/>
      <c r="H23" s="6"/>
      <c r="I23" s="6"/>
      <c r="J23" s="6"/>
      <c r="K23" s="6">
        <v>23.236000000000001</v>
      </c>
      <c r="L23" s="6">
        <v>8</v>
      </c>
      <c r="M23" s="6" t="s">
        <v>144</v>
      </c>
      <c r="N23" s="6">
        <v>8</v>
      </c>
      <c r="O23" s="6"/>
      <c r="P23" s="6"/>
      <c r="Q23" s="12">
        <f>8+8</f>
        <v>16</v>
      </c>
    </row>
    <row r="24" spans="1:17" x14ac:dyDescent="0.25">
      <c r="A24" t="s">
        <v>44</v>
      </c>
      <c r="B24" s="6">
        <v>2011</v>
      </c>
      <c r="C24" s="6" t="s">
        <v>8</v>
      </c>
      <c r="D24" s="6" t="s">
        <v>6</v>
      </c>
      <c r="E24" s="4">
        <v>304</v>
      </c>
      <c r="F24" s="5" t="s">
        <v>15</v>
      </c>
      <c r="G24" s="6"/>
      <c r="H24" s="6"/>
      <c r="I24" s="6"/>
      <c r="J24" s="6"/>
      <c r="K24" s="6">
        <v>23.992000000000001</v>
      </c>
      <c r="L24" s="6">
        <v>8</v>
      </c>
      <c r="M24" s="6" t="s">
        <v>145</v>
      </c>
      <c r="N24" s="6">
        <v>6</v>
      </c>
      <c r="O24" s="6"/>
      <c r="P24" s="6"/>
      <c r="Q24" s="12">
        <f>8+6</f>
        <v>14</v>
      </c>
    </row>
    <row r="25" spans="1:17" x14ac:dyDescent="0.25">
      <c r="A25" t="s">
        <v>45</v>
      </c>
      <c r="B25" s="6">
        <v>2011</v>
      </c>
      <c r="C25" s="6" t="s">
        <v>8</v>
      </c>
      <c r="D25" s="6" t="s">
        <v>6</v>
      </c>
      <c r="E25" s="4">
        <v>338</v>
      </c>
      <c r="F25" s="5" t="s">
        <v>15</v>
      </c>
      <c r="G25" s="6"/>
      <c r="H25" s="6"/>
      <c r="I25" s="6"/>
      <c r="J25" s="6"/>
      <c r="K25" s="6">
        <v>24.195</v>
      </c>
      <c r="L25" s="6">
        <v>6</v>
      </c>
      <c r="M25" s="6" t="s">
        <v>146</v>
      </c>
      <c r="N25" s="6">
        <v>6</v>
      </c>
      <c r="O25" s="6"/>
      <c r="P25" s="6"/>
      <c r="Q25" s="12">
        <f>6+6</f>
        <v>12</v>
      </c>
    </row>
    <row r="26" spans="1:17" x14ac:dyDescent="0.25">
      <c r="A26" t="s">
        <v>46</v>
      </c>
      <c r="B26" s="6">
        <v>2011</v>
      </c>
      <c r="C26" s="6" t="s">
        <v>8</v>
      </c>
      <c r="D26" s="6" t="s">
        <v>6</v>
      </c>
      <c r="E26" s="4">
        <v>308</v>
      </c>
      <c r="F26" s="5" t="s">
        <v>15</v>
      </c>
      <c r="G26" s="6"/>
      <c r="H26" s="6"/>
      <c r="I26" s="6"/>
      <c r="J26" s="6"/>
      <c r="K26" s="6">
        <v>24.471</v>
      </c>
      <c r="L26" s="6">
        <v>6</v>
      </c>
      <c r="M26" s="6" t="s">
        <v>147</v>
      </c>
      <c r="N26" s="6">
        <v>6</v>
      </c>
      <c r="O26" s="6"/>
      <c r="P26" s="6"/>
      <c r="Q26" s="12">
        <f>6+6</f>
        <v>12</v>
      </c>
    </row>
    <row r="27" spans="1:17" x14ac:dyDescent="0.25">
      <c r="A27" t="s">
        <v>47</v>
      </c>
      <c r="B27" s="6">
        <v>2011</v>
      </c>
      <c r="C27" s="6" t="s">
        <v>8</v>
      </c>
      <c r="D27" s="6" t="s">
        <v>6</v>
      </c>
      <c r="E27" s="4">
        <v>339</v>
      </c>
      <c r="F27" s="5" t="s">
        <v>15</v>
      </c>
      <c r="G27" s="6"/>
      <c r="H27" s="6"/>
      <c r="I27" s="6"/>
      <c r="J27" s="6"/>
      <c r="K27" s="6">
        <v>25.055</v>
      </c>
      <c r="L27" s="6">
        <v>4</v>
      </c>
      <c r="M27" s="6" t="s">
        <v>148</v>
      </c>
      <c r="N27" s="6">
        <v>6</v>
      </c>
      <c r="O27" s="6"/>
      <c r="P27" s="6"/>
      <c r="Q27" s="12">
        <f>4+6</f>
        <v>10</v>
      </c>
    </row>
    <row r="28" spans="1:17" x14ac:dyDescent="0.25">
      <c r="A28" t="s">
        <v>48</v>
      </c>
      <c r="B28" s="6">
        <v>2012</v>
      </c>
      <c r="C28" s="6" t="s">
        <v>8</v>
      </c>
      <c r="D28" s="6" t="s">
        <v>6</v>
      </c>
      <c r="E28" s="4">
        <v>305</v>
      </c>
      <c r="F28" s="5" t="s">
        <v>15</v>
      </c>
      <c r="G28" s="6"/>
      <c r="H28" s="6"/>
      <c r="I28" s="6"/>
      <c r="J28" s="6"/>
      <c r="K28" s="6">
        <v>25.148</v>
      </c>
      <c r="L28" s="6">
        <v>4</v>
      </c>
      <c r="M28" s="6" t="s">
        <v>149</v>
      </c>
      <c r="N28" s="6">
        <v>4</v>
      </c>
      <c r="O28" s="6"/>
      <c r="P28" s="6"/>
      <c r="Q28" s="12">
        <f>4+4</f>
        <v>8</v>
      </c>
    </row>
    <row r="29" spans="1:17" x14ac:dyDescent="0.25">
      <c r="A29" t="s">
        <v>49</v>
      </c>
      <c r="B29" s="6">
        <v>2011</v>
      </c>
      <c r="C29" s="6" t="s">
        <v>8</v>
      </c>
      <c r="D29" s="6" t="s">
        <v>6</v>
      </c>
      <c r="E29" s="4">
        <v>306</v>
      </c>
      <c r="F29" s="5" t="s">
        <v>15</v>
      </c>
      <c r="G29" s="6"/>
      <c r="H29" s="6"/>
      <c r="I29" s="6"/>
      <c r="J29" s="6"/>
      <c r="K29" s="6">
        <v>25.800999999999998</v>
      </c>
      <c r="L29" s="6">
        <v>4</v>
      </c>
      <c r="M29" s="6" t="s">
        <v>150</v>
      </c>
      <c r="N29" s="6">
        <v>4</v>
      </c>
      <c r="O29" s="6"/>
      <c r="P29" s="6"/>
      <c r="Q29" s="12">
        <f>4+4</f>
        <v>8</v>
      </c>
    </row>
    <row r="30" spans="1:17" x14ac:dyDescent="0.25">
      <c r="A30" t="s">
        <v>50</v>
      </c>
      <c r="B30" s="6">
        <v>2011</v>
      </c>
      <c r="C30" s="6" t="s">
        <v>8</v>
      </c>
      <c r="D30" s="6" t="s">
        <v>6</v>
      </c>
      <c r="E30" s="4">
        <v>307</v>
      </c>
      <c r="F30" s="5" t="s">
        <v>15</v>
      </c>
      <c r="G30" s="6"/>
      <c r="H30" s="6"/>
      <c r="I30" s="6"/>
      <c r="J30" s="6"/>
      <c r="K30" s="6">
        <v>25.283999999999999</v>
      </c>
      <c r="L30" s="6">
        <v>4</v>
      </c>
      <c r="M30" s="6" t="s">
        <v>151</v>
      </c>
      <c r="N30" s="6">
        <v>4</v>
      </c>
      <c r="O30" s="6"/>
      <c r="P30" s="6"/>
      <c r="Q30" s="12">
        <f>4+4</f>
        <v>8</v>
      </c>
    </row>
    <row r="31" spans="1:17" x14ac:dyDescent="0.25">
      <c r="A31" t="s">
        <v>51</v>
      </c>
      <c r="B31" s="6">
        <v>2012</v>
      </c>
      <c r="C31" s="6" t="s">
        <v>8</v>
      </c>
      <c r="D31" s="6" t="s">
        <v>6</v>
      </c>
      <c r="E31" s="4">
        <v>269</v>
      </c>
      <c r="F31" s="5" t="s">
        <v>17</v>
      </c>
      <c r="G31" s="6"/>
      <c r="H31" s="6"/>
      <c r="I31" s="6"/>
      <c r="J31" s="6"/>
      <c r="K31" s="6">
        <v>25.289000000000001</v>
      </c>
      <c r="L31" s="6">
        <v>4</v>
      </c>
      <c r="M31" s="6" t="s">
        <v>152</v>
      </c>
      <c r="N31" s="6">
        <v>4</v>
      </c>
      <c r="O31" s="6"/>
      <c r="P31" s="6"/>
      <c r="Q31" s="12">
        <f>4+4</f>
        <v>8</v>
      </c>
    </row>
    <row r="32" spans="1:17" x14ac:dyDescent="0.25">
      <c r="A32" t="s">
        <v>52</v>
      </c>
      <c r="B32" s="6">
        <v>2012</v>
      </c>
      <c r="C32" s="6" t="s">
        <v>8</v>
      </c>
      <c r="D32" s="6" t="s">
        <v>6</v>
      </c>
      <c r="E32" s="4">
        <v>270</v>
      </c>
      <c r="F32" s="5" t="s">
        <v>17</v>
      </c>
      <c r="G32" s="6"/>
      <c r="H32" s="6"/>
      <c r="I32" s="6"/>
      <c r="J32" s="6"/>
      <c r="K32" s="6">
        <v>25.414000000000001</v>
      </c>
      <c r="L32" s="6">
        <v>4</v>
      </c>
      <c r="M32" s="6" t="s">
        <v>153</v>
      </c>
      <c r="N32" s="6">
        <v>4</v>
      </c>
      <c r="O32" s="6"/>
      <c r="P32" s="6"/>
      <c r="Q32" s="12">
        <f>4+4</f>
        <v>8</v>
      </c>
    </row>
    <row r="33" spans="1:17" x14ac:dyDescent="0.25">
      <c r="A33" t="s">
        <v>53</v>
      </c>
      <c r="B33" s="6">
        <v>2011</v>
      </c>
      <c r="C33" s="6" t="s">
        <v>8</v>
      </c>
      <c r="D33" s="6" t="s">
        <v>6</v>
      </c>
      <c r="E33" s="4">
        <v>255</v>
      </c>
      <c r="F33" s="5" t="s">
        <v>19</v>
      </c>
      <c r="G33" s="6"/>
      <c r="H33" s="6"/>
      <c r="I33" s="6"/>
      <c r="J33" s="6"/>
      <c r="K33" s="6">
        <v>27.242000000000001</v>
      </c>
      <c r="L33" s="6">
        <v>2</v>
      </c>
      <c r="M33" s="6" t="s">
        <v>154</v>
      </c>
      <c r="N33" s="6">
        <v>4</v>
      </c>
      <c r="O33" s="6"/>
      <c r="P33" s="6"/>
      <c r="Q33" s="12">
        <f>2+4</f>
        <v>6</v>
      </c>
    </row>
    <row r="34" spans="1:17" x14ac:dyDescent="0.25">
      <c r="A34" t="s">
        <v>54</v>
      </c>
      <c r="B34" s="6">
        <v>2011</v>
      </c>
      <c r="C34" s="6" t="s">
        <v>8</v>
      </c>
      <c r="D34" s="6" t="s">
        <v>6</v>
      </c>
      <c r="E34" s="4">
        <v>309</v>
      </c>
      <c r="F34" s="5" t="s">
        <v>15</v>
      </c>
      <c r="G34" s="6"/>
      <c r="H34" s="6"/>
      <c r="I34" s="6"/>
      <c r="J34" s="6"/>
      <c r="K34" s="6">
        <v>26.164000000000001</v>
      </c>
      <c r="L34" s="6">
        <v>2</v>
      </c>
      <c r="M34" s="6" t="s">
        <v>155</v>
      </c>
      <c r="N34" s="6">
        <v>4</v>
      </c>
      <c r="O34" s="6"/>
      <c r="P34" s="6"/>
      <c r="Q34" s="12">
        <f>2+4</f>
        <v>6</v>
      </c>
    </row>
    <row r="35" spans="1:17" x14ac:dyDescent="0.25">
      <c r="A35" t="s">
        <v>55</v>
      </c>
      <c r="B35" s="6">
        <v>2011</v>
      </c>
      <c r="C35" s="6" t="s">
        <v>8</v>
      </c>
      <c r="D35" s="6" t="s">
        <v>6</v>
      </c>
      <c r="E35" s="4">
        <v>310</v>
      </c>
      <c r="F35" s="5" t="s">
        <v>15</v>
      </c>
      <c r="G35" s="6"/>
      <c r="H35" s="6"/>
      <c r="I35" s="6"/>
      <c r="J35" s="6"/>
      <c r="K35" s="6">
        <v>27.806999999999999</v>
      </c>
      <c r="L35" s="6">
        <v>2</v>
      </c>
      <c r="M35" s="6" t="s">
        <v>156</v>
      </c>
      <c r="N35" s="6">
        <v>4</v>
      </c>
      <c r="O35" s="6"/>
      <c r="P35" s="6"/>
      <c r="Q35" s="12">
        <f>2+4</f>
        <v>6</v>
      </c>
    </row>
    <row r="36" spans="1:17" x14ac:dyDescent="0.25">
      <c r="A36" t="s">
        <v>56</v>
      </c>
      <c r="B36" s="6">
        <v>2011</v>
      </c>
      <c r="C36" s="6" t="s">
        <v>8</v>
      </c>
      <c r="D36" s="6" t="s">
        <v>6</v>
      </c>
      <c r="E36" s="4">
        <v>340</v>
      </c>
      <c r="F36" s="5" t="s">
        <v>20</v>
      </c>
      <c r="G36" s="6"/>
      <c r="H36" s="6"/>
      <c r="I36" s="6"/>
      <c r="J36" s="6"/>
      <c r="K36" s="6">
        <v>27.539000000000001</v>
      </c>
      <c r="L36" s="6">
        <v>2</v>
      </c>
      <c r="M36" s="6" t="s">
        <v>157</v>
      </c>
      <c r="N36" s="6">
        <v>2</v>
      </c>
      <c r="O36" s="6"/>
      <c r="P36" s="6"/>
      <c r="Q36" s="12">
        <f>2+2</f>
        <v>4</v>
      </c>
    </row>
    <row r="37" spans="1:17" x14ac:dyDescent="0.25">
      <c r="A37" t="s">
        <v>57</v>
      </c>
      <c r="B37" s="6">
        <v>2011</v>
      </c>
      <c r="C37" s="6" t="s">
        <v>8</v>
      </c>
      <c r="D37" s="6" t="s">
        <v>6</v>
      </c>
      <c r="E37" s="4">
        <v>273</v>
      </c>
      <c r="F37" s="5" t="s">
        <v>7</v>
      </c>
      <c r="G37" s="6"/>
      <c r="H37" s="6"/>
      <c r="I37" s="6"/>
      <c r="J37" s="6"/>
      <c r="K37" s="6">
        <v>29.576000000000001</v>
      </c>
      <c r="L37" s="6">
        <v>2</v>
      </c>
      <c r="M37" s="6" t="s">
        <v>158</v>
      </c>
      <c r="N37" s="6">
        <v>2</v>
      </c>
      <c r="O37" s="6"/>
      <c r="P37" s="6"/>
      <c r="Q37" s="12">
        <f>2+2</f>
        <v>4</v>
      </c>
    </row>
    <row r="38" spans="1:17" x14ac:dyDescent="0.25">
      <c r="A38" t="s">
        <v>58</v>
      </c>
      <c r="B38" s="6">
        <v>2011</v>
      </c>
      <c r="C38" s="6" t="s">
        <v>8</v>
      </c>
      <c r="D38" s="6" t="s">
        <v>6</v>
      </c>
      <c r="E38" s="4">
        <v>355</v>
      </c>
      <c r="F38" s="5" t="s">
        <v>20</v>
      </c>
      <c r="G38" s="6"/>
      <c r="H38" s="6"/>
      <c r="I38" s="6"/>
      <c r="J38" s="6"/>
      <c r="K38" s="6">
        <v>30.257000000000001</v>
      </c>
      <c r="L38" s="6">
        <v>2</v>
      </c>
      <c r="M38" s="6" t="s">
        <v>159</v>
      </c>
      <c r="N38" s="6">
        <v>2</v>
      </c>
      <c r="O38" s="6"/>
      <c r="P38" s="6"/>
      <c r="Q38" s="12">
        <f>2+2</f>
        <v>4</v>
      </c>
    </row>
    <row r="39" spans="1:17" x14ac:dyDescent="0.25">
      <c r="A39" t="s">
        <v>59</v>
      </c>
      <c r="B39" s="6">
        <v>2011</v>
      </c>
      <c r="C39" s="6" t="s">
        <v>8</v>
      </c>
      <c r="D39" s="6" t="s">
        <v>6</v>
      </c>
      <c r="E39" s="4">
        <v>254</v>
      </c>
      <c r="F39" s="5" t="s">
        <v>19</v>
      </c>
      <c r="G39" s="6"/>
      <c r="H39" s="6"/>
      <c r="I39" s="6"/>
      <c r="J39" s="6"/>
      <c r="K39" s="6" t="s">
        <v>120</v>
      </c>
      <c r="L39" s="6">
        <v>0</v>
      </c>
      <c r="M39" s="6" t="s">
        <v>120</v>
      </c>
      <c r="N39" s="6">
        <v>0</v>
      </c>
      <c r="O39" s="6"/>
      <c r="P39" s="6"/>
      <c r="Q39" s="12"/>
    </row>
    <row r="40" spans="1:17" x14ac:dyDescent="0.25">
      <c r="A40" t="s">
        <v>60</v>
      </c>
      <c r="B40" s="6">
        <v>2013</v>
      </c>
      <c r="C40" s="6" t="s">
        <v>5</v>
      </c>
      <c r="D40" s="6" t="s">
        <v>9</v>
      </c>
      <c r="E40" s="4">
        <v>276</v>
      </c>
      <c r="F40" s="5" t="s">
        <v>7</v>
      </c>
      <c r="G40" s="6">
        <v>8.5370000000000008</v>
      </c>
      <c r="H40" s="6">
        <v>10</v>
      </c>
      <c r="I40" s="6"/>
      <c r="J40" s="6"/>
      <c r="K40" s="6">
        <v>25.724</v>
      </c>
      <c r="L40" s="6">
        <v>8</v>
      </c>
      <c r="M40" s="6"/>
      <c r="N40" s="6"/>
      <c r="O40" s="6"/>
      <c r="P40" s="6"/>
      <c r="Q40" s="12">
        <f>10+8</f>
        <v>18</v>
      </c>
    </row>
    <row r="41" spans="1:17" x14ac:dyDescent="0.25">
      <c r="A41" t="s">
        <v>61</v>
      </c>
      <c r="B41" s="6">
        <v>2014</v>
      </c>
      <c r="C41" s="6" t="s">
        <v>5</v>
      </c>
      <c r="D41" s="6" t="s">
        <v>9</v>
      </c>
      <c r="E41" s="4">
        <v>268</v>
      </c>
      <c r="F41" s="5" t="s">
        <v>18</v>
      </c>
      <c r="G41" s="6">
        <v>8.7249999999999996</v>
      </c>
      <c r="H41" s="6">
        <v>10</v>
      </c>
      <c r="I41" s="6"/>
      <c r="J41" s="6"/>
      <c r="K41" s="6">
        <v>28.111999999999998</v>
      </c>
      <c r="L41" s="6">
        <v>2</v>
      </c>
      <c r="M41" s="6"/>
      <c r="N41" s="6"/>
      <c r="O41" s="6"/>
      <c r="P41" s="6"/>
      <c r="Q41" s="12">
        <f>10+2</f>
        <v>12</v>
      </c>
    </row>
    <row r="42" spans="1:17" x14ac:dyDescent="0.25">
      <c r="A42" t="s">
        <v>62</v>
      </c>
      <c r="B42" s="6">
        <v>2013</v>
      </c>
      <c r="C42" s="6" t="s">
        <v>5</v>
      </c>
      <c r="D42" s="6" t="s">
        <v>9</v>
      </c>
      <c r="E42" s="4">
        <v>311</v>
      </c>
      <c r="F42" s="5" t="s">
        <v>15</v>
      </c>
      <c r="G42" s="6">
        <v>9.1310000000000002</v>
      </c>
      <c r="H42" s="6">
        <v>8</v>
      </c>
      <c r="I42" s="6"/>
      <c r="J42" s="6"/>
      <c r="K42" s="6">
        <v>30.253</v>
      </c>
      <c r="L42" s="6">
        <v>2</v>
      </c>
      <c r="M42" s="6"/>
      <c r="N42" s="6"/>
      <c r="O42" s="6"/>
      <c r="P42" s="6"/>
      <c r="Q42" s="12">
        <f>8+2</f>
        <v>10</v>
      </c>
    </row>
    <row r="43" spans="1:17" x14ac:dyDescent="0.25">
      <c r="A43" t="s">
        <v>63</v>
      </c>
      <c r="B43" s="6">
        <v>2013</v>
      </c>
      <c r="C43" s="6" t="s">
        <v>5</v>
      </c>
      <c r="D43" s="6" t="s">
        <v>9</v>
      </c>
      <c r="E43" s="4">
        <v>290</v>
      </c>
      <c r="F43" s="5" t="s">
        <v>12</v>
      </c>
      <c r="G43" s="6">
        <v>8.8179999999999996</v>
      </c>
      <c r="H43" s="6">
        <v>8</v>
      </c>
      <c r="I43" s="6"/>
      <c r="J43" s="6"/>
      <c r="K43" s="6">
        <v>28.501999999999999</v>
      </c>
      <c r="L43" s="6">
        <v>2</v>
      </c>
      <c r="M43" s="6"/>
      <c r="N43" s="6"/>
      <c r="O43" s="6"/>
      <c r="P43" s="6"/>
      <c r="Q43" s="12">
        <f>8+2</f>
        <v>10</v>
      </c>
    </row>
    <row r="44" spans="1:17" x14ac:dyDescent="0.25">
      <c r="A44" t="s">
        <v>64</v>
      </c>
      <c r="B44" s="6">
        <v>2014</v>
      </c>
      <c r="C44" s="6" t="s">
        <v>5</v>
      </c>
      <c r="D44" s="6" t="s">
        <v>9</v>
      </c>
      <c r="E44" s="4">
        <v>277</v>
      </c>
      <c r="F44" s="5" t="s">
        <v>7</v>
      </c>
      <c r="G44" s="6">
        <v>9.0060000000000002</v>
      </c>
      <c r="H44" s="6">
        <v>8</v>
      </c>
      <c r="I44" s="6"/>
      <c r="J44" s="6"/>
      <c r="K44" s="6">
        <v>28.876999999999999</v>
      </c>
      <c r="L44" s="6">
        <v>2</v>
      </c>
      <c r="M44" s="6"/>
      <c r="N44" s="6"/>
      <c r="O44" s="6"/>
      <c r="P44" s="6"/>
      <c r="Q44" s="12">
        <f>8+2</f>
        <v>10</v>
      </c>
    </row>
    <row r="45" spans="1:17" x14ac:dyDescent="0.25">
      <c r="A45" t="s">
        <v>65</v>
      </c>
      <c r="B45" s="6">
        <v>2013</v>
      </c>
      <c r="C45" s="6" t="s">
        <v>5</v>
      </c>
      <c r="D45" s="6" t="s">
        <v>9</v>
      </c>
      <c r="E45" s="4">
        <v>288</v>
      </c>
      <c r="F45" s="5" t="s">
        <v>12</v>
      </c>
      <c r="G45" s="6">
        <v>9.6150000000000002</v>
      </c>
      <c r="H45" s="6">
        <v>6</v>
      </c>
      <c r="I45" s="6"/>
      <c r="J45" s="6"/>
      <c r="K45" s="6">
        <v>30.771999999999998</v>
      </c>
      <c r="L45" s="6">
        <v>2</v>
      </c>
      <c r="M45" s="6"/>
      <c r="N45" s="6"/>
      <c r="O45" s="6"/>
      <c r="P45" s="6"/>
      <c r="Q45" s="12">
        <f>6+2</f>
        <v>8</v>
      </c>
    </row>
    <row r="46" spans="1:17" x14ac:dyDescent="0.25">
      <c r="A46" t="s">
        <v>66</v>
      </c>
      <c r="B46" s="6">
        <v>2013</v>
      </c>
      <c r="C46" s="6" t="s">
        <v>5</v>
      </c>
      <c r="D46" s="6" t="s">
        <v>9</v>
      </c>
      <c r="E46" s="4">
        <v>289</v>
      </c>
      <c r="F46" s="5" t="s">
        <v>12</v>
      </c>
      <c r="G46" s="6">
        <v>9.6630000000000003</v>
      </c>
      <c r="H46" s="6">
        <v>6</v>
      </c>
      <c r="I46" s="6"/>
      <c r="J46" s="6"/>
      <c r="K46" s="6">
        <v>32.597000000000001</v>
      </c>
      <c r="L46" s="6">
        <v>2</v>
      </c>
      <c r="M46" s="6"/>
      <c r="N46" s="6"/>
      <c r="O46" s="6"/>
      <c r="P46" s="6"/>
      <c r="Q46" s="12">
        <f>6+2</f>
        <v>8</v>
      </c>
    </row>
    <row r="47" spans="1:17" x14ac:dyDescent="0.25">
      <c r="A47" t="s">
        <v>67</v>
      </c>
      <c r="B47" s="6">
        <v>2014</v>
      </c>
      <c r="C47" s="6" t="s">
        <v>5</v>
      </c>
      <c r="D47" s="6" t="s">
        <v>9</v>
      </c>
      <c r="E47" s="4">
        <v>257</v>
      </c>
      <c r="F47" s="5" t="s">
        <v>19</v>
      </c>
      <c r="G47" s="6">
        <v>9.3960000000000008</v>
      </c>
      <c r="H47" s="6">
        <v>6</v>
      </c>
      <c r="I47" s="6"/>
      <c r="J47" s="6"/>
      <c r="K47" s="6">
        <v>28.661999999999999</v>
      </c>
      <c r="L47" s="6">
        <v>2</v>
      </c>
      <c r="M47" s="6"/>
      <c r="N47" s="6"/>
      <c r="O47" s="6"/>
      <c r="P47" s="6"/>
      <c r="Q47" s="12">
        <f>6+2</f>
        <v>8</v>
      </c>
    </row>
    <row r="48" spans="1:17" x14ac:dyDescent="0.25">
      <c r="A48" t="s">
        <v>68</v>
      </c>
      <c r="B48" s="6">
        <v>2014</v>
      </c>
      <c r="C48" s="6" t="s">
        <v>5</v>
      </c>
      <c r="D48" s="6" t="s">
        <v>9</v>
      </c>
      <c r="E48" s="4">
        <v>291</v>
      </c>
      <c r="F48" s="5" t="s">
        <v>12</v>
      </c>
      <c r="G48" s="6">
        <v>9.2560000000000002</v>
      </c>
      <c r="H48" s="6">
        <v>6</v>
      </c>
      <c r="I48" s="6"/>
      <c r="J48" s="6"/>
      <c r="K48" s="6">
        <v>30.271999999999998</v>
      </c>
      <c r="L48" s="6">
        <v>2</v>
      </c>
      <c r="M48" s="6"/>
      <c r="N48" s="6"/>
      <c r="O48" s="6"/>
      <c r="P48" s="6"/>
      <c r="Q48" s="12">
        <f>6+2</f>
        <v>8</v>
      </c>
    </row>
    <row r="49" spans="1:17" x14ac:dyDescent="0.25">
      <c r="A49" t="s">
        <v>69</v>
      </c>
      <c r="B49" s="6">
        <v>2013</v>
      </c>
      <c r="C49" s="6" t="s">
        <v>5</v>
      </c>
      <c r="D49" s="6" t="s">
        <v>9</v>
      </c>
      <c r="E49" s="4">
        <v>351</v>
      </c>
      <c r="F49" s="5" t="s">
        <v>20</v>
      </c>
      <c r="G49" s="6">
        <v>10.010999999999999</v>
      </c>
      <c r="H49" s="6">
        <v>4</v>
      </c>
      <c r="I49" s="6"/>
      <c r="J49" s="6"/>
      <c r="K49" s="6">
        <v>32.570999999999998</v>
      </c>
      <c r="L49" s="6">
        <v>2</v>
      </c>
      <c r="M49" s="6"/>
      <c r="N49" s="6"/>
      <c r="O49" s="6"/>
      <c r="P49" s="6"/>
      <c r="Q49" s="12">
        <f>4+2</f>
        <v>6</v>
      </c>
    </row>
    <row r="50" spans="1:17" x14ac:dyDescent="0.25">
      <c r="A50" t="s">
        <v>70</v>
      </c>
      <c r="B50" s="6">
        <v>2014</v>
      </c>
      <c r="C50" s="6" t="s">
        <v>5</v>
      </c>
      <c r="D50" s="6" t="s">
        <v>9</v>
      </c>
      <c r="E50" s="4">
        <v>333</v>
      </c>
      <c r="F50" s="5" t="s">
        <v>19</v>
      </c>
      <c r="G50" s="6">
        <v>9.9610000000000003</v>
      </c>
      <c r="H50" s="6">
        <v>4</v>
      </c>
      <c r="I50" s="6"/>
      <c r="J50" s="6"/>
      <c r="K50" s="6">
        <v>35.789000000000001</v>
      </c>
      <c r="L50" s="6">
        <v>2</v>
      </c>
      <c r="M50" s="6"/>
      <c r="N50" s="6"/>
      <c r="O50" s="6"/>
      <c r="P50" s="6"/>
      <c r="Q50" s="12">
        <f>4+2</f>
        <v>6</v>
      </c>
    </row>
    <row r="51" spans="1:17" x14ac:dyDescent="0.25">
      <c r="A51" t="s">
        <v>71</v>
      </c>
      <c r="B51" s="6">
        <v>2013</v>
      </c>
      <c r="C51" s="6" t="s">
        <v>5</v>
      </c>
      <c r="D51" s="6" t="s">
        <v>9</v>
      </c>
      <c r="E51" s="4">
        <v>278</v>
      </c>
      <c r="F51" s="5" t="s">
        <v>7</v>
      </c>
      <c r="G51" s="6">
        <v>10.398</v>
      </c>
      <c r="H51" s="6">
        <v>2</v>
      </c>
      <c r="I51" s="6"/>
      <c r="J51" s="6"/>
      <c r="K51" s="6">
        <v>29.036999999999999</v>
      </c>
      <c r="L51" s="6">
        <v>2</v>
      </c>
      <c r="M51" s="6"/>
      <c r="N51" s="6"/>
      <c r="O51" s="6"/>
      <c r="P51" s="6"/>
      <c r="Q51" s="12">
        <f>2+2</f>
        <v>4</v>
      </c>
    </row>
    <row r="52" spans="1:17" x14ac:dyDescent="0.25">
      <c r="A52" t="s">
        <v>72</v>
      </c>
      <c r="B52" s="6">
        <v>2013</v>
      </c>
      <c r="C52" s="6" t="s">
        <v>8</v>
      </c>
      <c r="D52" s="6" t="s">
        <v>9</v>
      </c>
      <c r="E52" s="4">
        <v>293</v>
      </c>
      <c r="F52" s="5" t="s">
        <v>12</v>
      </c>
      <c r="G52" s="6">
        <v>8.3550000000000004</v>
      </c>
      <c r="H52" s="6">
        <v>8</v>
      </c>
      <c r="I52" s="6"/>
      <c r="J52" s="6"/>
      <c r="K52" s="6">
        <v>25.177</v>
      </c>
      <c r="L52" s="6">
        <v>6</v>
      </c>
      <c r="M52" s="6"/>
      <c r="N52" s="6"/>
      <c r="O52" s="6"/>
      <c r="P52" s="6"/>
      <c r="Q52" s="12">
        <f>8+6</f>
        <v>14</v>
      </c>
    </row>
    <row r="53" spans="1:17" x14ac:dyDescent="0.25">
      <c r="A53" t="s">
        <v>73</v>
      </c>
      <c r="B53" s="6">
        <v>2013</v>
      </c>
      <c r="C53" s="6" t="s">
        <v>8</v>
      </c>
      <c r="D53" s="6" t="s">
        <v>9</v>
      </c>
      <c r="E53" s="4">
        <v>321</v>
      </c>
      <c r="F53" s="5" t="s">
        <v>14</v>
      </c>
      <c r="G53" s="6">
        <v>8.5060000000000002</v>
      </c>
      <c r="H53" s="6">
        <v>8</v>
      </c>
      <c r="I53" s="6"/>
      <c r="J53" s="6"/>
      <c r="K53" s="6">
        <v>26.759</v>
      </c>
      <c r="L53" s="6">
        <v>4</v>
      </c>
      <c r="M53" s="6"/>
      <c r="N53" s="6"/>
      <c r="O53" s="6"/>
      <c r="P53" s="6"/>
      <c r="Q53" s="12">
        <f>8+4</f>
        <v>12</v>
      </c>
    </row>
    <row r="54" spans="1:17" x14ac:dyDescent="0.25">
      <c r="A54" t="s">
        <v>74</v>
      </c>
      <c r="B54" s="6">
        <v>2013</v>
      </c>
      <c r="C54" s="6" t="s">
        <v>8</v>
      </c>
      <c r="D54" s="6" t="s">
        <v>9</v>
      </c>
      <c r="E54" s="4">
        <v>353</v>
      </c>
      <c r="F54" s="5" t="s">
        <v>20</v>
      </c>
      <c r="G54" s="6">
        <v>8.3079999999999998</v>
      </c>
      <c r="H54" s="6">
        <v>8</v>
      </c>
      <c r="I54" s="6"/>
      <c r="J54" s="6"/>
      <c r="K54" s="6">
        <v>26.131</v>
      </c>
      <c r="L54" s="6">
        <v>4</v>
      </c>
      <c r="M54" s="6"/>
      <c r="N54" s="6"/>
      <c r="O54" s="6"/>
      <c r="P54" s="6"/>
      <c r="Q54" s="12">
        <f>8+4</f>
        <v>12</v>
      </c>
    </row>
    <row r="55" spans="1:17" x14ac:dyDescent="0.25">
      <c r="A55" t="s">
        <v>75</v>
      </c>
      <c r="B55" s="6">
        <v>2014</v>
      </c>
      <c r="C55" s="6" t="s">
        <v>8</v>
      </c>
      <c r="D55" s="6" t="s">
        <v>9</v>
      </c>
      <c r="E55" s="4">
        <v>259</v>
      </c>
      <c r="F55" s="5" t="s">
        <v>19</v>
      </c>
      <c r="G55" s="6">
        <v>8.7140000000000004</v>
      </c>
      <c r="H55" s="6">
        <v>8</v>
      </c>
      <c r="I55" s="6"/>
      <c r="J55" s="6"/>
      <c r="K55" s="6">
        <v>27.911999999999999</v>
      </c>
      <c r="L55" s="6">
        <v>2</v>
      </c>
      <c r="M55" s="6"/>
      <c r="N55" s="6"/>
      <c r="O55" s="6"/>
      <c r="P55" s="6"/>
      <c r="Q55" s="12">
        <f>8+2</f>
        <v>10</v>
      </c>
    </row>
    <row r="56" spans="1:17" x14ac:dyDescent="0.25">
      <c r="A56" t="s">
        <v>76</v>
      </c>
      <c r="B56" s="6">
        <v>2013</v>
      </c>
      <c r="C56" s="6" t="s">
        <v>8</v>
      </c>
      <c r="D56" s="6" t="s">
        <v>9</v>
      </c>
      <c r="E56" s="4">
        <v>336</v>
      </c>
      <c r="F56" s="5" t="s">
        <v>7</v>
      </c>
      <c r="G56" s="6">
        <v>9.0540000000000003</v>
      </c>
      <c r="H56" s="6">
        <v>6</v>
      </c>
      <c r="I56" s="6"/>
      <c r="J56" s="6"/>
      <c r="K56" s="6">
        <v>29.824000000000002</v>
      </c>
      <c r="L56" s="6">
        <v>2</v>
      </c>
      <c r="M56" s="6"/>
      <c r="N56" s="6"/>
      <c r="O56" s="6"/>
      <c r="P56" s="6"/>
      <c r="Q56" s="12">
        <f>6+2</f>
        <v>8</v>
      </c>
    </row>
    <row r="57" spans="1:17" x14ac:dyDescent="0.25">
      <c r="A57" t="s">
        <v>77</v>
      </c>
      <c r="B57" s="6">
        <v>2013</v>
      </c>
      <c r="C57" s="6" t="s">
        <v>8</v>
      </c>
      <c r="D57" s="6" t="s">
        <v>9</v>
      </c>
      <c r="E57" s="4">
        <v>292</v>
      </c>
      <c r="F57" s="5" t="s">
        <v>12</v>
      </c>
      <c r="G57" s="6">
        <v>9.3840000000000003</v>
      </c>
      <c r="H57" s="6">
        <v>4</v>
      </c>
      <c r="I57" s="6"/>
      <c r="J57" s="6"/>
      <c r="K57" s="6">
        <v>28.951000000000001</v>
      </c>
      <c r="L57" s="6">
        <v>2</v>
      </c>
      <c r="M57" s="6"/>
      <c r="N57" s="6"/>
      <c r="O57" s="6"/>
      <c r="P57" s="6"/>
      <c r="Q57" s="12">
        <f>4+2</f>
        <v>6</v>
      </c>
    </row>
    <row r="58" spans="1:17" x14ac:dyDescent="0.25">
      <c r="A58" t="s">
        <v>78</v>
      </c>
      <c r="B58" s="6">
        <v>2013</v>
      </c>
      <c r="C58" s="6" t="s">
        <v>8</v>
      </c>
      <c r="D58" s="6" t="s">
        <v>9</v>
      </c>
      <c r="E58" s="4">
        <v>352</v>
      </c>
      <c r="F58" s="5" t="s">
        <v>20</v>
      </c>
      <c r="G58" s="6">
        <v>9.4489999999999998</v>
      </c>
      <c r="H58" s="6">
        <v>4</v>
      </c>
      <c r="I58" s="6"/>
      <c r="J58" s="6"/>
      <c r="K58" s="6">
        <v>30.353000000000002</v>
      </c>
      <c r="L58" s="6">
        <v>2</v>
      </c>
      <c r="M58" s="6"/>
      <c r="N58" s="6"/>
      <c r="O58" s="6"/>
      <c r="P58" s="6"/>
      <c r="Q58" s="12">
        <f>4+2</f>
        <v>6</v>
      </c>
    </row>
    <row r="59" spans="1:17" x14ac:dyDescent="0.25">
      <c r="A59" t="s">
        <v>79</v>
      </c>
      <c r="B59" s="6">
        <v>2013</v>
      </c>
      <c r="C59" s="6" t="s">
        <v>8</v>
      </c>
      <c r="D59" s="6" t="s">
        <v>9</v>
      </c>
      <c r="E59" s="4">
        <v>294</v>
      </c>
      <c r="F59" s="5" t="s">
        <v>12</v>
      </c>
      <c r="G59" s="6">
        <v>9.2460000000000004</v>
      </c>
      <c r="H59" s="6">
        <v>4</v>
      </c>
      <c r="I59" s="6"/>
      <c r="J59" s="6"/>
      <c r="K59" s="6">
        <v>29.417999999999999</v>
      </c>
      <c r="L59" s="6">
        <v>2</v>
      </c>
      <c r="M59" s="6"/>
      <c r="N59" s="6"/>
      <c r="O59" s="6"/>
      <c r="P59" s="6"/>
      <c r="Q59" s="12">
        <f>4+2</f>
        <v>6</v>
      </c>
    </row>
    <row r="60" spans="1:17" x14ac:dyDescent="0.25">
      <c r="A60" t="s">
        <v>80</v>
      </c>
      <c r="B60" s="6">
        <v>2014</v>
      </c>
      <c r="C60" s="6" t="s">
        <v>8</v>
      </c>
      <c r="D60" s="6" t="s">
        <v>9</v>
      </c>
      <c r="E60" s="4">
        <v>314</v>
      </c>
      <c r="F60" s="5" t="s">
        <v>15</v>
      </c>
      <c r="G60" s="6">
        <v>9.4290000000000003</v>
      </c>
      <c r="H60" s="6">
        <v>4</v>
      </c>
      <c r="I60" s="6"/>
      <c r="J60" s="6"/>
      <c r="K60" s="6">
        <v>30.210999999999999</v>
      </c>
      <c r="L60" s="6">
        <v>2</v>
      </c>
      <c r="M60" s="6"/>
      <c r="N60" s="6"/>
      <c r="O60" s="6"/>
      <c r="P60" s="6"/>
      <c r="Q60" s="12">
        <f>4+2</f>
        <v>6</v>
      </c>
    </row>
    <row r="61" spans="1:17" x14ac:dyDescent="0.25">
      <c r="A61" t="s">
        <v>81</v>
      </c>
      <c r="B61" s="6">
        <v>2014</v>
      </c>
      <c r="C61" s="6" t="s">
        <v>8</v>
      </c>
      <c r="D61" s="6" t="s">
        <v>9</v>
      </c>
      <c r="E61" s="4">
        <v>258</v>
      </c>
      <c r="F61" s="5" t="s">
        <v>19</v>
      </c>
      <c r="G61" s="6">
        <v>10.901</v>
      </c>
      <c r="H61" s="6">
        <v>2</v>
      </c>
      <c r="I61" s="6"/>
      <c r="J61" s="6"/>
      <c r="K61" s="6">
        <v>34.454999999999998</v>
      </c>
      <c r="L61" s="6">
        <v>2</v>
      </c>
      <c r="M61" s="6"/>
      <c r="N61" s="6"/>
      <c r="O61" s="6"/>
      <c r="P61" s="6"/>
      <c r="Q61" s="12">
        <f t="shared" ref="Q61:Q67" si="0">2+2</f>
        <v>4</v>
      </c>
    </row>
    <row r="62" spans="1:17" x14ac:dyDescent="0.25">
      <c r="A62" t="s">
        <v>82</v>
      </c>
      <c r="B62" s="6">
        <v>2013</v>
      </c>
      <c r="C62" s="6" t="s">
        <v>8</v>
      </c>
      <c r="D62" s="6" t="s">
        <v>9</v>
      </c>
      <c r="E62" s="4">
        <v>312</v>
      </c>
      <c r="F62" s="5" t="s">
        <v>15</v>
      </c>
      <c r="G62" s="6">
        <v>10.555999999999999</v>
      </c>
      <c r="H62" s="6">
        <v>2</v>
      </c>
      <c r="I62" s="6"/>
      <c r="J62" s="6"/>
      <c r="K62" s="6">
        <v>35.002000000000002</v>
      </c>
      <c r="L62" s="6">
        <v>2</v>
      </c>
      <c r="M62" s="6"/>
      <c r="N62" s="6"/>
      <c r="O62" s="6"/>
      <c r="P62" s="6"/>
      <c r="Q62" s="12">
        <f t="shared" si="0"/>
        <v>4</v>
      </c>
    </row>
    <row r="63" spans="1:17" x14ac:dyDescent="0.25">
      <c r="A63" t="s">
        <v>83</v>
      </c>
      <c r="B63" s="6">
        <v>2013</v>
      </c>
      <c r="C63" s="6" t="s">
        <v>8</v>
      </c>
      <c r="D63" s="6" t="s">
        <v>9</v>
      </c>
      <c r="E63" s="4">
        <v>335</v>
      </c>
      <c r="F63" s="5" t="s">
        <v>7</v>
      </c>
      <c r="G63" s="6">
        <v>9.5739999999999998</v>
      </c>
      <c r="H63" s="6">
        <v>2</v>
      </c>
      <c r="I63" s="6"/>
      <c r="J63" s="6"/>
      <c r="K63" s="6">
        <v>33.417999999999999</v>
      </c>
      <c r="L63" s="6">
        <v>2</v>
      </c>
      <c r="M63" s="6"/>
      <c r="N63" s="6"/>
      <c r="O63" s="6"/>
      <c r="P63" s="6"/>
      <c r="Q63" s="12">
        <f t="shared" si="0"/>
        <v>4</v>
      </c>
    </row>
    <row r="64" spans="1:17" x14ac:dyDescent="0.25">
      <c r="A64" t="s">
        <v>84</v>
      </c>
      <c r="B64" s="6">
        <v>2013</v>
      </c>
      <c r="C64" s="6" t="s">
        <v>8</v>
      </c>
      <c r="D64" s="6" t="s">
        <v>9</v>
      </c>
      <c r="E64" s="4">
        <v>354</v>
      </c>
      <c r="F64" s="5" t="s">
        <v>20</v>
      </c>
      <c r="G64" s="6">
        <v>13.606999999999999</v>
      </c>
      <c r="H64" s="6">
        <v>2</v>
      </c>
      <c r="I64" s="6"/>
      <c r="J64" s="6"/>
      <c r="K64" s="6">
        <v>51.085999999999999</v>
      </c>
      <c r="L64" s="6">
        <v>2</v>
      </c>
      <c r="M64" s="6"/>
      <c r="N64" s="6"/>
      <c r="O64" s="6"/>
      <c r="P64" s="6"/>
      <c r="Q64" s="12">
        <f t="shared" si="0"/>
        <v>4</v>
      </c>
    </row>
    <row r="65" spans="1:17" x14ac:dyDescent="0.25">
      <c r="A65" t="s">
        <v>85</v>
      </c>
      <c r="B65" s="6">
        <v>2014</v>
      </c>
      <c r="C65" s="6" t="s">
        <v>8</v>
      </c>
      <c r="D65" s="6" t="s">
        <v>9</v>
      </c>
      <c r="E65" s="4">
        <v>322</v>
      </c>
      <c r="F65" s="5" t="s">
        <v>14</v>
      </c>
      <c r="G65" s="6">
        <v>10.163</v>
      </c>
      <c r="H65" s="6">
        <v>2</v>
      </c>
      <c r="I65" s="6"/>
      <c r="J65" s="6"/>
      <c r="K65" s="6">
        <v>32.061</v>
      </c>
      <c r="L65" s="6">
        <v>2</v>
      </c>
      <c r="M65" s="6"/>
      <c r="N65" s="6"/>
      <c r="O65" s="6"/>
      <c r="P65" s="6"/>
      <c r="Q65" s="12">
        <f t="shared" si="0"/>
        <v>4</v>
      </c>
    </row>
    <row r="66" spans="1:17" x14ac:dyDescent="0.25">
      <c r="A66" t="s">
        <v>86</v>
      </c>
      <c r="B66" s="6">
        <v>2014</v>
      </c>
      <c r="C66" s="6" t="s">
        <v>8</v>
      </c>
      <c r="D66" s="6" t="s">
        <v>9</v>
      </c>
      <c r="E66" s="4">
        <v>323</v>
      </c>
      <c r="F66" s="5" t="s">
        <v>14</v>
      </c>
      <c r="G66" s="6">
        <v>10.496</v>
      </c>
      <c r="H66" s="6">
        <v>2</v>
      </c>
      <c r="I66" s="6"/>
      <c r="J66" s="6"/>
      <c r="K66" s="6">
        <v>37.017000000000003</v>
      </c>
      <c r="L66" s="6">
        <v>2</v>
      </c>
      <c r="M66" s="6"/>
      <c r="N66" s="6"/>
      <c r="O66" s="6"/>
      <c r="P66" s="6"/>
      <c r="Q66" s="12">
        <f t="shared" si="0"/>
        <v>4</v>
      </c>
    </row>
    <row r="67" spans="1:17" x14ac:dyDescent="0.25">
      <c r="A67" t="s">
        <v>87</v>
      </c>
      <c r="B67" s="6">
        <v>2013</v>
      </c>
      <c r="C67" s="6" t="s">
        <v>8</v>
      </c>
      <c r="D67" s="6" t="s">
        <v>9</v>
      </c>
      <c r="E67" s="4">
        <v>324</v>
      </c>
      <c r="F67" s="5" t="s">
        <v>14</v>
      </c>
      <c r="G67" s="6">
        <v>9.7880000000000003</v>
      </c>
      <c r="H67" s="6">
        <v>2</v>
      </c>
      <c r="I67" s="6"/>
      <c r="J67" s="6"/>
      <c r="K67" s="6">
        <v>29.623999999999999</v>
      </c>
      <c r="L67" s="6">
        <v>2</v>
      </c>
      <c r="M67" s="6"/>
      <c r="N67" s="6"/>
      <c r="O67" s="6"/>
      <c r="P67" s="6"/>
      <c r="Q67" s="12">
        <f t="shared" si="0"/>
        <v>4</v>
      </c>
    </row>
    <row r="68" spans="1:17" x14ac:dyDescent="0.25">
      <c r="A68" t="s">
        <v>88</v>
      </c>
      <c r="B68" s="6">
        <v>2014</v>
      </c>
      <c r="C68" s="6" t="s">
        <v>8</v>
      </c>
      <c r="D68" s="6" t="s">
        <v>9</v>
      </c>
      <c r="E68" s="4">
        <v>279</v>
      </c>
      <c r="F68" s="5" t="s">
        <v>7</v>
      </c>
      <c r="G68" s="6" t="s">
        <v>120</v>
      </c>
      <c r="H68" s="6">
        <v>0</v>
      </c>
      <c r="I68" s="6"/>
      <c r="J68" s="6"/>
      <c r="K68" s="6" t="s">
        <v>120</v>
      </c>
      <c r="L68" s="6">
        <v>0</v>
      </c>
      <c r="M68" s="6"/>
      <c r="N68" s="6"/>
      <c r="O68" s="6"/>
      <c r="P68" s="6"/>
      <c r="Q68" s="12"/>
    </row>
    <row r="69" spans="1:17" x14ac:dyDescent="0.25">
      <c r="A69" t="s">
        <v>89</v>
      </c>
      <c r="B69" s="6">
        <v>2014</v>
      </c>
      <c r="C69" s="6" t="s">
        <v>8</v>
      </c>
      <c r="D69" s="6" t="s">
        <v>9</v>
      </c>
      <c r="E69" s="4">
        <v>313</v>
      </c>
      <c r="F69" s="5" t="s">
        <v>15</v>
      </c>
      <c r="G69" s="6" t="s">
        <v>120</v>
      </c>
      <c r="H69" s="6">
        <v>0</v>
      </c>
      <c r="I69" s="6"/>
      <c r="J69" s="6"/>
      <c r="K69" s="6" t="s">
        <v>120</v>
      </c>
      <c r="L69" s="6">
        <v>0</v>
      </c>
      <c r="M69" s="6"/>
      <c r="N69" s="6"/>
      <c r="O69" s="6"/>
      <c r="P69" s="6"/>
      <c r="Q69" s="12"/>
    </row>
    <row r="70" spans="1:17" x14ac:dyDescent="0.25">
      <c r="A70" t="s">
        <v>90</v>
      </c>
      <c r="B70" s="6">
        <v>2015</v>
      </c>
      <c r="C70" s="6" t="s">
        <v>5</v>
      </c>
      <c r="D70" s="6" t="s">
        <v>10</v>
      </c>
      <c r="E70" s="4">
        <v>332</v>
      </c>
      <c r="F70" s="5" t="s">
        <v>19</v>
      </c>
      <c r="G70" s="6">
        <v>9.2249999999999996</v>
      </c>
      <c r="H70" s="6">
        <v>10</v>
      </c>
      <c r="I70" s="6"/>
      <c r="J70" s="6"/>
      <c r="K70" s="6">
        <v>31.210999999999999</v>
      </c>
      <c r="L70" s="6">
        <v>2</v>
      </c>
      <c r="M70" s="6"/>
      <c r="N70" s="6"/>
      <c r="O70" s="6"/>
      <c r="P70" s="6"/>
      <c r="Q70" s="12">
        <f>10+2</f>
        <v>12</v>
      </c>
    </row>
    <row r="71" spans="1:17" x14ac:dyDescent="0.25">
      <c r="A71" t="s">
        <v>91</v>
      </c>
      <c r="B71" s="6">
        <v>2015</v>
      </c>
      <c r="C71" s="6" t="s">
        <v>5</v>
      </c>
      <c r="D71" s="6" t="s">
        <v>10</v>
      </c>
      <c r="E71" s="4">
        <v>280</v>
      </c>
      <c r="F71" s="5" t="s">
        <v>7</v>
      </c>
      <c r="G71" s="6">
        <v>10.449</v>
      </c>
      <c r="H71" s="6">
        <v>8</v>
      </c>
      <c r="I71" s="6"/>
      <c r="J71" s="6"/>
      <c r="K71" s="6">
        <v>30.780999999999999</v>
      </c>
      <c r="L71" s="6">
        <v>2</v>
      </c>
      <c r="M71" s="6"/>
      <c r="N71" s="6"/>
      <c r="O71" s="6"/>
      <c r="P71" s="6"/>
      <c r="Q71" s="12">
        <f>8+2</f>
        <v>10</v>
      </c>
    </row>
    <row r="72" spans="1:17" x14ac:dyDescent="0.25">
      <c r="A72" t="s">
        <v>92</v>
      </c>
      <c r="B72" s="6">
        <v>2017</v>
      </c>
      <c r="C72" s="6" t="s">
        <v>5</v>
      </c>
      <c r="D72" s="6" t="s">
        <v>10</v>
      </c>
      <c r="E72" s="4">
        <v>315</v>
      </c>
      <c r="F72" s="5" t="s">
        <v>15</v>
      </c>
      <c r="G72" s="6">
        <v>10.523999999999999</v>
      </c>
      <c r="H72" s="6">
        <v>6</v>
      </c>
      <c r="I72" s="6"/>
      <c r="J72" s="6"/>
      <c r="K72" s="6">
        <v>34.978000000000002</v>
      </c>
      <c r="L72" s="6">
        <v>2</v>
      </c>
      <c r="M72" s="6"/>
      <c r="N72" s="6"/>
      <c r="O72" s="6"/>
      <c r="P72" s="6"/>
      <c r="Q72" s="12">
        <f>6+2</f>
        <v>8</v>
      </c>
    </row>
    <row r="73" spans="1:17" x14ac:dyDescent="0.25">
      <c r="A73" t="s">
        <v>93</v>
      </c>
      <c r="B73" s="6">
        <v>2015</v>
      </c>
      <c r="C73" s="6" t="s">
        <v>5</v>
      </c>
      <c r="D73" s="6" t="s">
        <v>10</v>
      </c>
      <c r="E73" s="4">
        <v>316</v>
      </c>
      <c r="F73" s="5" t="s">
        <v>15</v>
      </c>
      <c r="G73" s="6">
        <v>11.542999999999999</v>
      </c>
      <c r="H73" s="6">
        <v>2</v>
      </c>
      <c r="I73" s="6"/>
      <c r="J73" s="6"/>
      <c r="K73" s="6">
        <v>38.837000000000003</v>
      </c>
      <c r="L73" s="6">
        <v>2</v>
      </c>
      <c r="M73" s="6"/>
      <c r="N73" s="6"/>
      <c r="O73" s="6"/>
      <c r="P73" s="6"/>
      <c r="Q73" s="12">
        <f>2+2</f>
        <v>4</v>
      </c>
    </row>
    <row r="74" spans="1:17" x14ac:dyDescent="0.25">
      <c r="A74" t="s">
        <v>94</v>
      </c>
      <c r="B74" s="6">
        <v>2017</v>
      </c>
      <c r="C74" s="6" t="s">
        <v>5</v>
      </c>
      <c r="D74" s="6" t="s">
        <v>10</v>
      </c>
      <c r="E74" s="4">
        <v>326</v>
      </c>
      <c r="F74" s="5" t="s">
        <v>16</v>
      </c>
      <c r="G74" s="6" t="s">
        <v>120</v>
      </c>
      <c r="H74" s="6">
        <v>0</v>
      </c>
      <c r="I74" s="6"/>
      <c r="J74" s="6"/>
      <c r="K74" s="6" t="s">
        <v>120</v>
      </c>
      <c r="L74" s="6">
        <v>0</v>
      </c>
      <c r="M74" s="6"/>
      <c r="N74" s="6"/>
      <c r="O74" s="6"/>
      <c r="P74" s="6"/>
      <c r="Q74" s="12"/>
    </row>
    <row r="75" spans="1:17" x14ac:dyDescent="0.25">
      <c r="A75" t="s">
        <v>95</v>
      </c>
      <c r="B75" s="6">
        <v>2015</v>
      </c>
      <c r="C75" s="6" t="s">
        <v>5</v>
      </c>
      <c r="D75" s="6" t="s">
        <v>10</v>
      </c>
      <c r="E75" s="4">
        <v>260</v>
      </c>
      <c r="F75" s="5" t="s">
        <v>19</v>
      </c>
      <c r="G75" s="6" t="s">
        <v>120</v>
      </c>
      <c r="H75" s="6">
        <v>0</v>
      </c>
      <c r="I75" s="6"/>
      <c r="J75" s="6"/>
      <c r="K75" s="6" t="s">
        <v>120</v>
      </c>
      <c r="L75" s="6">
        <v>0</v>
      </c>
      <c r="M75" s="6"/>
      <c r="N75" s="6"/>
      <c r="O75" s="6"/>
      <c r="P75" s="6"/>
      <c r="Q75" s="12"/>
    </row>
    <row r="76" spans="1:17" x14ac:dyDescent="0.25">
      <c r="A76" t="s">
        <v>96</v>
      </c>
      <c r="B76" s="6">
        <v>2017</v>
      </c>
      <c r="C76" s="6" t="s">
        <v>5</v>
      </c>
      <c r="D76" s="6" t="s">
        <v>10</v>
      </c>
      <c r="E76" s="4">
        <v>327</v>
      </c>
      <c r="F76" s="5" t="s">
        <v>16</v>
      </c>
      <c r="G76" s="6"/>
      <c r="H76" s="6">
        <v>0</v>
      </c>
      <c r="I76" s="6"/>
      <c r="J76" s="6"/>
      <c r="K76" s="6"/>
      <c r="L76" s="6">
        <v>0</v>
      </c>
      <c r="M76" s="6"/>
      <c r="N76" s="6"/>
      <c r="O76" s="6"/>
      <c r="P76" s="6"/>
      <c r="Q76" s="12"/>
    </row>
    <row r="77" spans="1:17" x14ac:dyDescent="0.25">
      <c r="A77" t="s">
        <v>97</v>
      </c>
      <c r="B77" s="6">
        <v>2015</v>
      </c>
      <c r="C77" s="6" t="s">
        <v>8</v>
      </c>
      <c r="D77" s="6" t="s">
        <v>10</v>
      </c>
      <c r="E77" s="4">
        <v>261</v>
      </c>
      <c r="F77" s="5" t="s">
        <v>19</v>
      </c>
      <c r="G77" s="6">
        <v>9.4949999999999992</v>
      </c>
      <c r="H77" s="6">
        <v>10</v>
      </c>
      <c r="I77" s="6"/>
      <c r="J77" s="6"/>
      <c r="K77" s="6">
        <v>29.324000000000002</v>
      </c>
      <c r="L77" s="6">
        <v>2</v>
      </c>
      <c r="M77" s="6"/>
      <c r="N77" s="6"/>
      <c r="O77" s="6"/>
      <c r="P77" s="6"/>
      <c r="Q77" s="12">
        <f>10+2</f>
        <v>12</v>
      </c>
    </row>
    <row r="78" spans="1:17" x14ac:dyDescent="0.25">
      <c r="A78" t="s">
        <v>98</v>
      </c>
      <c r="B78" s="6">
        <v>2015</v>
      </c>
      <c r="C78" s="6" t="s">
        <v>8</v>
      </c>
      <c r="D78" s="6" t="s">
        <v>10</v>
      </c>
      <c r="E78" s="4">
        <v>341</v>
      </c>
      <c r="F78" s="5" t="s">
        <v>21</v>
      </c>
      <c r="G78" s="6">
        <v>10.151999999999999</v>
      </c>
      <c r="H78" s="6">
        <v>6</v>
      </c>
      <c r="I78" s="6"/>
      <c r="J78" s="6"/>
      <c r="K78" s="6">
        <v>36.720999999999997</v>
      </c>
      <c r="L78" s="6">
        <v>2</v>
      </c>
      <c r="M78" s="6"/>
      <c r="N78" s="6"/>
      <c r="O78" s="6"/>
      <c r="P78" s="6"/>
      <c r="Q78" s="12">
        <f>6+2</f>
        <v>8</v>
      </c>
    </row>
    <row r="79" spans="1:17" x14ac:dyDescent="0.25">
      <c r="A79" t="s">
        <v>99</v>
      </c>
      <c r="B79" s="6">
        <v>2015</v>
      </c>
      <c r="C79" s="6" t="s">
        <v>8</v>
      </c>
      <c r="D79" s="6" t="s">
        <v>10</v>
      </c>
      <c r="E79" s="4">
        <v>317</v>
      </c>
      <c r="F79" s="5" t="s">
        <v>15</v>
      </c>
      <c r="G79" s="6">
        <v>14.644</v>
      </c>
      <c r="H79" s="6">
        <v>2</v>
      </c>
      <c r="I79" s="6"/>
      <c r="J79" s="6"/>
      <c r="K79" s="6">
        <v>50.530999999999999</v>
      </c>
      <c r="L79" s="6">
        <v>2</v>
      </c>
      <c r="M79" s="6"/>
      <c r="N79" s="6"/>
      <c r="O79" s="6"/>
      <c r="P79" s="6"/>
      <c r="Q79" s="12">
        <f t="shared" ref="Q79:Q84" si="1">2+2</f>
        <v>4</v>
      </c>
    </row>
    <row r="80" spans="1:17" x14ac:dyDescent="0.25">
      <c r="A80" t="s">
        <v>100</v>
      </c>
      <c r="B80" s="6">
        <v>2017</v>
      </c>
      <c r="C80" s="6" t="s">
        <v>8</v>
      </c>
      <c r="D80" s="6" t="s">
        <v>10</v>
      </c>
      <c r="E80" s="4">
        <v>337</v>
      </c>
      <c r="F80" s="5" t="s">
        <v>7</v>
      </c>
      <c r="G80" s="6">
        <v>13.625</v>
      </c>
      <c r="H80" s="6">
        <v>2</v>
      </c>
      <c r="I80" s="6"/>
      <c r="J80" s="6"/>
      <c r="K80" s="6">
        <v>42.213999999999999</v>
      </c>
      <c r="L80" s="6">
        <v>2</v>
      </c>
      <c r="M80" s="6"/>
      <c r="N80" s="6"/>
      <c r="O80" s="6"/>
      <c r="P80" s="6"/>
      <c r="Q80" s="12">
        <f t="shared" si="1"/>
        <v>4</v>
      </c>
    </row>
    <row r="81" spans="1:17" x14ac:dyDescent="0.25">
      <c r="A81" t="s">
        <v>101</v>
      </c>
      <c r="B81" s="6">
        <v>2015</v>
      </c>
      <c r="C81" s="6" t="s">
        <v>8</v>
      </c>
      <c r="D81" s="6" t="s">
        <v>10</v>
      </c>
      <c r="E81" s="4">
        <v>281</v>
      </c>
      <c r="F81" s="5" t="s">
        <v>7</v>
      </c>
      <c r="G81" s="6">
        <v>10.871</v>
      </c>
      <c r="H81" s="6">
        <v>2</v>
      </c>
      <c r="I81" s="6"/>
      <c r="J81" s="6"/>
      <c r="K81" s="6">
        <v>37.564</v>
      </c>
      <c r="L81" s="6">
        <v>2</v>
      </c>
      <c r="M81" s="6"/>
      <c r="N81" s="6"/>
      <c r="O81" s="6"/>
      <c r="P81" s="6"/>
      <c r="Q81" s="12">
        <f t="shared" si="1"/>
        <v>4</v>
      </c>
    </row>
    <row r="82" spans="1:17" x14ac:dyDescent="0.25">
      <c r="A82" t="s">
        <v>102</v>
      </c>
      <c r="B82" s="6">
        <v>2017</v>
      </c>
      <c r="C82" s="6" t="s">
        <v>8</v>
      </c>
      <c r="D82" s="6" t="s">
        <v>10</v>
      </c>
      <c r="E82" s="4">
        <v>282</v>
      </c>
      <c r="F82" s="5" t="s">
        <v>7</v>
      </c>
      <c r="G82" s="6">
        <v>13.343999999999999</v>
      </c>
      <c r="H82" s="6">
        <v>2</v>
      </c>
      <c r="I82" s="6"/>
      <c r="J82" s="6"/>
      <c r="K82" s="6">
        <v>45.122999999999998</v>
      </c>
      <c r="L82" s="6">
        <v>2</v>
      </c>
      <c r="M82" s="6"/>
      <c r="N82" s="6"/>
      <c r="O82" s="6"/>
      <c r="P82" s="6"/>
      <c r="Q82" s="12">
        <f t="shared" si="1"/>
        <v>4</v>
      </c>
    </row>
    <row r="83" spans="1:17" x14ac:dyDescent="0.25">
      <c r="A83" t="s">
        <v>103</v>
      </c>
      <c r="B83" s="6">
        <v>2017</v>
      </c>
      <c r="C83" s="6" t="s">
        <v>8</v>
      </c>
      <c r="D83" s="6" t="s">
        <v>10</v>
      </c>
      <c r="E83" s="4">
        <v>329</v>
      </c>
      <c r="F83" s="5" t="s">
        <v>16</v>
      </c>
      <c r="G83" s="6">
        <v>10.871</v>
      </c>
      <c r="H83" s="6">
        <v>2</v>
      </c>
      <c r="I83" s="6"/>
      <c r="J83" s="6"/>
      <c r="K83" s="6">
        <v>35.594000000000001</v>
      </c>
      <c r="L83" s="6">
        <v>2</v>
      </c>
      <c r="M83" s="6"/>
      <c r="N83" s="6"/>
      <c r="O83" s="6"/>
      <c r="P83" s="6"/>
      <c r="Q83" s="12">
        <f t="shared" si="1"/>
        <v>4</v>
      </c>
    </row>
    <row r="84" spans="1:17" x14ac:dyDescent="0.25">
      <c r="A84" t="s">
        <v>104</v>
      </c>
      <c r="B84" s="6">
        <v>2016</v>
      </c>
      <c r="C84" s="6" t="s">
        <v>8</v>
      </c>
      <c r="D84" s="6" t="s">
        <v>10</v>
      </c>
      <c r="E84" s="4">
        <v>283</v>
      </c>
      <c r="F84" s="5" t="s">
        <v>7</v>
      </c>
      <c r="G84" s="6">
        <v>11.089</v>
      </c>
      <c r="H84" s="6">
        <v>2</v>
      </c>
      <c r="I84" s="6"/>
      <c r="J84" s="6"/>
      <c r="K84" s="6">
        <v>36.956000000000003</v>
      </c>
      <c r="L84" s="6">
        <v>2</v>
      </c>
      <c r="M84" s="6"/>
      <c r="N84" s="6"/>
      <c r="O84" s="6"/>
      <c r="P84" s="6"/>
      <c r="Q84" s="12">
        <f t="shared" si="1"/>
        <v>4</v>
      </c>
    </row>
    <row r="85" spans="1:17" x14ac:dyDescent="0.25">
      <c r="A85" t="s">
        <v>105</v>
      </c>
      <c r="B85" s="6">
        <v>2017</v>
      </c>
      <c r="C85" s="6" t="s">
        <v>8</v>
      </c>
      <c r="D85" s="6" t="s">
        <v>10</v>
      </c>
      <c r="E85" s="4">
        <v>328</v>
      </c>
      <c r="F85" s="5" t="s">
        <v>16</v>
      </c>
      <c r="G85" s="6" t="s">
        <v>120</v>
      </c>
      <c r="H85" s="6">
        <v>0</v>
      </c>
      <c r="I85" s="6"/>
      <c r="J85" s="6"/>
      <c r="K85" s="6" t="s">
        <v>120</v>
      </c>
      <c r="L85" s="6">
        <v>0</v>
      </c>
      <c r="M85" s="6"/>
      <c r="N85" s="6"/>
      <c r="O85" s="6"/>
      <c r="P85" s="6"/>
      <c r="Q85" s="12"/>
    </row>
    <row r="86" spans="1:17" x14ac:dyDescent="0.25">
      <c r="A86" t="s">
        <v>106</v>
      </c>
      <c r="B86" s="6">
        <v>2009</v>
      </c>
      <c r="C86" s="6" t="s">
        <v>5</v>
      </c>
      <c r="D86" s="6" t="s">
        <v>11</v>
      </c>
      <c r="E86" s="4">
        <v>262</v>
      </c>
      <c r="F86" s="5" t="s">
        <v>19</v>
      </c>
      <c r="G86" s="6"/>
      <c r="H86" s="6"/>
      <c r="I86" s="6">
        <v>9.0090000000000003</v>
      </c>
      <c r="J86" s="6">
        <v>8</v>
      </c>
      <c r="K86" s="6">
        <v>22.164999999999999</v>
      </c>
      <c r="L86" s="6">
        <v>8</v>
      </c>
      <c r="M86" s="6"/>
      <c r="N86" s="6"/>
      <c r="O86" s="6"/>
      <c r="P86" s="6"/>
      <c r="Q86" s="12">
        <f>8+8</f>
        <v>16</v>
      </c>
    </row>
    <row r="87" spans="1:17" x14ac:dyDescent="0.25">
      <c r="A87" t="s">
        <v>107</v>
      </c>
      <c r="B87" s="6">
        <v>2010</v>
      </c>
      <c r="C87" s="6" t="s">
        <v>5</v>
      </c>
      <c r="D87" s="6" t="s">
        <v>11</v>
      </c>
      <c r="E87" s="4">
        <v>263</v>
      </c>
      <c r="F87" s="5" t="s">
        <v>19</v>
      </c>
      <c r="G87" s="6"/>
      <c r="H87" s="6"/>
      <c r="I87" s="6">
        <v>9.3239999999999998</v>
      </c>
      <c r="J87" s="6">
        <v>6</v>
      </c>
      <c r="K87" s="6">
        <v>23.478000000000002</v>
      </c>
      <c r="L87" s="6">
        <v>6</v>
      </c>
      <c r="M87" s="6"/>
      <c r="N87" s="6"/>
      <c r="O87" s="6"/>
      <c r="P87" s="6"/>
      <c r="Q87" s="12">
        <f>6+6</f>
        <v>12</v>
      </c>
    </row>
    <row r="88" spans="1:17" x14ac:dyDescent="0.25">
      <c r="A88" t="s">
        <v>108</v>
      </c>
      <c r="B88" s="6">
        <v>2010</v>
      </c>
      <c r="C88" s="6" t="s">
        <v>5</v>
      </c>
      <c r="D88" s="6" t="s">
        <v>11</v>
      </c>
      <c r="E88" s="4">
        <v>320</v>
      </c>
      <c r="F88" s="5" t="s">
        <v>15</v>
      </c>
      <c r="G88" s="6"/>
      <c r="H88" s="6"/>
      <c r="I88" s="6">
        <v>9.5869999999999997</v>
      </c>
      <c r="J88" s="6">
        <v>6</v>
      </c>
      <c r="K88" s="6"/>
      <c r="L88" s="6"/>
      <c r="M88" s="6"/>
      <c r="N88" s="6"/>
      <c r="O88" s="13" t="s">
        <v>162</v>
      </c>
      <c r="P88" s="6">
        <v>2</v>
      </c>
      <c r="Q88" s="12">
        <f>6+2</f>
        <v>8</v>
      </c>
    </row>
    <row r="89" spans="1:17" x14ac:dyDescent="0.25">
      <c r="A89" t="s">
        <v>109</v>
      </c>
      <c r="B89" s="6">
        <v>2010</v>
      </c>
      <c r="C89" s="6" t="s">
        <v>5</v>
      </c>
      <c r="D89" s="6" t="s">
        <v>11</v>
      </c>
      <c r="E89" s="4">
        <v>356</v>
      </c>
      <c r="F89" s="5" t="s">
        <v>20</v>
      </c>
      <c r="G89" s="6"/>
      <c r="H89" s="6"/>
      <c r="I89" s="6">
        <v>10.292999999999999</v>
      </c>
      <c r="J89" s="6">
        <v>4</v>
      </c>
      <c r="K89" s="6">
        <v>28.420999999999999</v>
      </c>
      <c r="L89" s="6">
        <v>2</v>
      </c>
      <c r="M89" s="6"/>
      <c r="N89" s="6"/>
      <c r="O89" s="6"/>
      <c r="P89" s="6"/>
      <c r="Q89" s="12">
        <f>4+2</f>
        <v>6</v>
      </c>
    </row>
    <row r="90" spans="1:17" x14ac:dyDescent="0.25">
      <c r="A90" t="s">
        <v>110</v>
      </c>
      <c r="B90" s="6">
        <v>2010</v>
      </c>
      <c r="C90" s="6" t="s">
        <v>5</v>
      </c>
      <c r="D90" s="6" t="s">
        <v>11</v>
      </c>
      <c r="E90" s="4">
        <v>318</v>
      </c>
      <c r="F90" s="5" t="s">
        <v>15</v>
      </c>
      <c r="G90" s="6"/>
      <c r="H90" s="6"/>
      <c r="I90" s="6">
        <v>9.9939999999999998</v>
      </c>
      <c r="J90" s="6">
        <v>4</v>
      </c>
      <c r="K90" s="6">
        <v>26.074999999999999</v>
      </c>
      <c r="L90" s="6">
        <v>2</v>
      </c>
      <c r="M90" s="6"/>
      <c r="N90" s="6"/>
      <c r="O90" s="6"/>
      <c r="P90" s="6"/>
      <c r="Q90" s="12">
        <f>4+2</f>
        <v>6</v>
      </c>
    </row>
    <row r="91" spans="1:17" x14ac:dyDescent="0.25">
      <c r="A91" t="s">
        <v>111</v>
      </c>
      <c r="B91" s="6">
        <v>2010</v>
      </c>
      <c r="C91" s="6" t="s">
        <v>5</v>
      </c>
      <c r="D91" s="6" t="s">
        <v>11</v>
      </c>
      <c r="E91" s="4">
        <v>319</v>
      </c>
      <c r="F91" s="5" t="s">
        <v>15</v>
      </c>
      <c r="G91" s="6"/>
      <c r="H91" s="6"/>
      <c r="I91" s="6">
        <v>10.449</v>
      </c>
      <c r="J91" s="6">
        <v>2</v>
      </c>
      <c r="K91" s="6">
        <v>26.777999999999999</v>
      </c>
      <c r="L91" s="6">
        <v>2</v>
      </c>
      <c r="M91" s="6"/>
      <c r="N91" s="9"/>
      <c r="O91" s="9"/>
      <c r="P91" s="9"/>
      <c r="Q91" s="12">
        <f>2+2</f>
        <v>4</v>
      </c>
    </row>
    <row r="92" spans="1:17" x14ac:dyDescent="0.25">
      <c r="A92" t="s">
        <v>112</v>
      </c>
      <c r="B92" s="6">
        <v>2009</v>
      </c>
      <c r="C92" s="6" t="s">
        <v>5</v>
      </c>
      <c r="D92" s="6" t="s">
        <v>11</v>
      </c>
      <c r="E92" s="4">
        <v>325</v>
      </c>
      <c r="F92" s="5" t="s">
        <v>14</v>
      </c>
      <c r="G92" s="6"/>
      <c r="H92" s="6"/>
      <c r="I92" s="6" t="s">
        <v>120</v>
      </c>
      <c r="J92" s="6">
        <v>0</v>
      </c>
      <c r="K92" s="6" t="s">
        <v>120</v>
      </c>
      <c r="L92" s="6">
        <v>0</v>
      </c>
      <c r="M92" s="6"/>
      <c r="N92" s="6"/>
      <c r="O92" s="6"/>
      <c r="P92" s="6"/>
      <c r="Q92" s="12"/>
    </row>
    <row r="93" spans="1:17" x14ac:dyDescent="0.25">
      <c r="A93" t="s">
        <v>113</v>
      </c>
      <c r="B93" s="6">
        <v>2009</v>
      </c>
      <c r="C93" s="6" t="s">
        <v>8</v>
      </c>
      <c r="D93" s="6" t="s">
        <v>11</v>
      </c>
      <c r="E93" s="4">
        <v>271</v>
      </c>
      <c r="F93" s="5" t="s">
        <v>17</v>
      </c>
      <c r="G93" s="6"/>
      <c r="H93" s="6"/>
      <c r="I93" s="6">
        <v>7.819</v>
      </c>
      <c r="J93" s="6">
        <v>10</v>
      </c>
      <c r="K93" s="6">
        <v>19.911999999999999</v>
      </c>
      <c r="L93" s="6">
        <v>10</v>
      </c>
      <c r="M93" s="6"/>
      <c r="N93" s="6"/>
      <c r="O93" s="6"/>
      <c r="P93" s="6"/>
      <c r="Q93" s="12">
        <f>10+10</f>
        <v>20</v>
      </c>
    </row>
    <row r="94" spans="1:17" x14ac:dyDescent="0.25">
      <c r="A94" t="s">
        <v>114</v>
      </c>
      <c r="B94" s="6">
        <v>2009</v>
      </c>
      <c r="C94" s="6" t="s">
        <v>8</v>
      </c>
      <c r="D94" s="6" t="s">
        <v>11</v>
      </c>
      <c r="E94" s="4">
        <v>267</v>
      </c>
      <c r="F94" s="5" t="s">
        <v>19</v>
      </c>
      <c r="G94" s="6"/>
      <c r="H94" s="6"/>
      <c r="I94" s="6">
        <v>8.0690000000000008</v>
      </c>
      <c r="J94" s="6">
        <v>10</v>
      </c>
      <c r="K94" s="6">
        <v>20.303000000000001</v>
      </c>
      <c r="L94" s="6">
        <v>10</v>
      </c>
      <c r="M94" s="6"/>
      <c r="N94" s="6"/>
      <c r="O94" s="6"/>
      <c r="P94" s="6"/>
      <c r="Q94" s="12">
        <f>10+10</f>
        <v>20</v>
      </c>
    </row>
    <row r="95" spans="1:17" x14ac:dyDescent="0.25">
      <c r="A95" t="s">
        <v>115</v>
      </c>
      <c r="B95" s="6">
        <v>2009</v>
      </c>
      <c r="C95" s="6" t="s">
        <v>8</v>
      </c>
      <c r="D95" s="6" t="s">
        <v>11</v>
      </c>
      <c r="E95" s="4">
        <v>284</v>
      </c>
      <c r="F95" s="5" t="s">
        <v>7</v>
      </c>
      <c r="G95" s="6"/>
      <c r="H95" s="6"/>
      <c r="I95" s="6"/>
      <c r="J95" s="6"/>
      <c r="K95" s="6">
        <v>20.741</v>
      </c>
      <c r="L95" s="6">
        <v>8</v>
      </c>
      <c r="M95" s="6"/>
      <c r="N95" s="6"/>
      <c r="O95" s="13" t="s">
        <v>161</v>
      </c>
      <c r="P95" s="6">
        <v>6</v>
      </c>
      <c r="Q95" s="12">
        <f>8+6</f>
        <v>14</v>
      </c>
    </row>
    <row r="96" spans="1:17" x14ac:dyDescent="0.25">
      <c r="A96" t="s">
        <v>116</v>
      </c>
      <c r="B96" s="6">
        <v>2010</v>
      </c>
      <c r="C96" s="6" t="s">
        <v>8</v>
      </c>
      <c r="D96" s="6" t="s">
        <v>11</v>
      </c>
      <c r="E96" s="4">
        <v>264</v>
      </c>
      <c r="F96" s="5" t="s">
        <v>19</v>
      </c>
      <c r="G96" s="6"/>
      <c r="H96" s="6"/>
      <c r="I96" s="6">
        <v>8.9139999999999997</v>
      </c>
      <c r="J96" s="6">
        <v>6</v>
      </c>
      <c r="K96" s="6">
        <v>22.791</v>
      </c>
      <c r="L96" s="6">
        <v>4</v>
      </c>
      <c r="M96" s="6"/>
      <c r="N96" s="6"/>
      <c r="O96" s="6"/>
      <c r="P96" s="6"/>
      <c r="Q96" s="12">
        <f>6+4</f>
        <v>10</v>
      </c>
    </row>
    <row r="97" spans="1:17" x14ac:dyDescent="0.25">
      <c r="A97" t="s">
        <v>117</v>
      </c>
      <c r="B97" s="6">
        <v>2010</v>
      </c>
      <c r="C97" s="6" t="s">
        <v>8</v>
      </c>
      <c r="D97" s="6" t="s">
        <v>11</v>
      </c>
      <c r="E97" s="4">
        <v>265</v>
      </c>
      <c r="F97" s="5" t="s">
        <v>19</v>
      </c>
      <c r="G97" s="6"/>
      <c r="H97" s="6"/>
      <c r="I97" s="6">
        <v>9.2420000000000009</v>
      </c>
      <c r="J97" s="6">
        <v>6</v>
      </c>
      <c r="K97" s="6">
        <v>23.225999999999999</v>
      </c>
      <c r="L97" s="6">
        <v>4</v>
      </c>
      <c r="M97" s="6"/>
      <c r="N97" s="6"/>
      <c r="O97" s="6"/>
      <c r="P97" s="6"/>
      <c r="Q97" s="12">
        <f>6+4</f>
        <v>10</v>
      </c>
    </row>
    <row r="98" spans="1:17" x14ac:dyDescent="0.25">
      <c r="A98" t="s">
        <v>118</v>
      </c>
      <c r="B98" s="6">
        <v>2009</v>
      </c>
      <c r="C98" s="6" t="s">
        <v>8</v>
      </c>
      <c r="D98" s="6" t="s">
        <v>11</v>
      </c>
      <c r="E98" s="4">
        <v>266</v>
      </c>
      <c r="F98" s="5" t="s">
        <v>19</v>
      </c>
      <c r="G98" s="6"/>
      <c r="H98" s="6"/>
      <c r="I98" s="6">
        <v>9.6809999999999992</v>
      </c>
      <c r="J98" s="6">
        <v>4</v>
      </c>
      <c r="K98" s="6">
        <v>24.257999999999999</v>
      </c>
      <c r="L98" s="6">
        <v>2</v>
      </c>
      <c r="M98" s="6"/>
      <c r="N98" s="6"/>
      <c r="O98" s="6"/>
      <c r="P98" s="6"/>
      <c r="Q98" s="12">
        <f>4+2</f>
        <v>6</v>
      </c>
    </row>
    <row r="99" spans="1:17" x14ac:dyDescent="0.25">
      <c r="A99" t="s">
        <v>119</v>
      </c>
      <c r="B99" s="6">
        <v>2010</v>
      </c>
      <c r="C99" s="6" t="s">
        <v>8</v>
      </c>
      <c r="D99" s="6" t="s">
        <v>11</v>
      </c>
      <c r="E99" s="4">
        <v>330</v>
      </c>
      <c r="F99" s="5" t="s">
        <v>19</v>
      </c>
      <c r="G99" s="6"/>
      <c r="H99" s="6"/>
      <c r="I99" s="6">
        <v>9.9619999999999997</v>
      </c>
      <c r="J99" s="6">
        <v>2</v>
      </c>
      <c r="K99" s="6">
        <v>25.992999999999999</v>
      </c>
      <c r="L99" s="6">
        <v>2</v>
      </c>
      <c r="M99" s="6"/>
      <c r="N99" s="6"/>
      <c r="O99" s="6"/>
      <c r="P99" s="6"/>
      <c r="Q99" s="12">
        <f>2+2</f>
        <v>4</v>
      </c>
    </row>
  </sheetData>
  <autoFilter ref="A1:Q99" xr:uid="{E684E794-1CEB-4B4D-BBF1-79E3ABEB900F}"/>
  <sortState xmlns:xlrd2="http://schemas.microsoft.com/office/spreadsheetml/2017/richdata2" ref="B2:Q99">
    <sortCondition ref="D2:D99"/>
    <sortCondition ref="C2:C99"/>
    <sortCondition descending="1" ref="Q2:Q99"/>
  </sortState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&amp;C&amp;"-,Grassetto"&amp;14 8 SERIE  150 MT ESORDIENTI "B" 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FoglioTOT</vt:lpstr>
      <vt:lpstr>FoglioTOT!Area_stampa</vt:lpstr>
      <vt:lpstr>FoglioTOT!Titoli_stampa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</dc:creator>
  <cp:lastModifiedBy>atlet</cp:lastModifiedBy>
  <cp:lastPrinted>2022-04-29T08:06:58Z</cp:lastPrinted>
  <dcterms:created xsi:type="dcterms:W3CDTF">2022-04-07T10:16:24Z</dcterms:created>
  <dcterms:modified xsi:type="dcterms:W3CDTF">2022-06-12T20:47:22Z</dcterms:modified>
</cp:coreProperties>
</file>