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ti Asus\Desktop\PreaTrail 2016\"/>
    </mc:Choice>
  </mc:AlternateContent>
  <bookViews>
    <workbookView xWindow="0" yWindow="0" windowWidth="5640" windowHeight="780" activeTab="1"/>
  </bookViews>
  <sheets>
    <sheet name="Concorrenti" sheetId="1" r:id="rId1"/>
    <sheet name="Classifica" sheetId="2" r:id="rId2"/>
    <sheet name="Stampe" sheetId="3" r:id="rId3"/>
  </sheets>
  <definedNames>
    <definedName name="_xlnm._FilterDatabase" localSheetId="1" hidden="1">Classifica!$A$2:$J$104</definedName>
    <definedName name="_xlnm._FilterDatabase" localSheetId="0" hidden="1">Concorrenti!$A$3:$T$3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9" i="2" l="1"/>
  <c r="F22" i="2"/>
  <c r="J39" i="2"/>
  <c r="I39" i="2"/>
  <c r="H39" i="2"/>
  <c r="E39" i="2"/>
  <c r="C39" i="2"/>
  <c r="C8" i="2"/>
  <c r="E50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4" i="1"/>
  <c r="C13" i="1" l="1"/>
  <c r="D13" i="1"/>
  <c r="E7" i="2" s="1"/>
  <c r="E13" i="1"/>
  <c r="F7" i="2" s="1"/>
  <c r="C14" i="1"/>
  <c r="D14" i="1"/>
  <c r="E14" i="1"/>
  <c r="C15" i="1"/>
  <c r="D15" i="1"/>
  <c r="E15" i="1"/>
  <c r="F8" i="2" s="1"/>
  <c r="C16" i="1"/>
  <c r="D16" i="1"/>
  <c r="E16" i="1"/>
  <c r="C17" i="1"/>
  <c r="D17" i="1"/>
  <c r="E17" i="1"/>
  <c r="C18" i="1"/>
  <c r="D18" i="1"/>
  <c r="E18" i="1"/>
  <c r="C19" i="1"/>
  <c r="D19" i="1"/>
  <c r="E19" i="1"/>
  <c r="C20" i="1"/>
  <c r="D20" i="1"/>
  <c r="E20" i="1"/>
  <c r="C21" i="1"/>
  <c r="D21" i="1"/>
  <c r="E21" i="1"/>
  <c r="C22" i="1"/>
  <c r="D22" i="1"/>
  <c r="E22" i="1"/>
  <c r="C23" i="1"/>
  <c r="D23" i="1"/>
  <c r="E23" i="1"/>
  <c r="C24" i="1"/>
  <c r="D24" i="1"/>
  <c r="E24" i="1"/>
  <c r="C25" i="1"/>
  <c r="D25" i="1"/>
  <c r="E25" i="1"/>
  <c r="C26" i="1"/>
  <c r="D26" i="1"/>
  <c r="E26" i="1"/>
  <c r="C27" i="1"/>
  <c r="D27" i="1"/>
  <c r="E27" i="1"/>
  <c r="C28" i="1"/>
  <c r="D28" i="1"/>
  <c r="E28" i="1"/>
  <c r="C29" i="1"/>
  <c r="D29" i="1"/>
  <c r="E29" i="1"/>
  <c r="C30" i="1"/>
  <c r="D30" i="1"/>
  <c r="E30" i="1"/>
  <c r="C31" i="1"/>
  <c r="D31" i="1"/>
  <c r="E31" i="1"/>
  <c r="C32" i="1"/>
  <c r="D32" i="1"/>
  <c r="E32" i="1"/>
  <c r="C33" i="1"/>
  <c r="D33" i="1"/>
  <c r="E33" i="1"/>
  <c r="C34" i="1"/>
  <c r="D34" i="1"/>
  <c r="E34" i="1"/>
  <c r="C35" i="1"/>
  <c r="D35" i="1"/>
  <c r="E35" i="1"/>
  <c r="C36" i="1"/>
  <c r="D36" i="1"/>
  <c r="E36" i="1"/>
  <c r="C37" i="1"/>
  <c r="D37" i="1"/>
  <c r="E37" i="1"/>
  <c r="C38" i="1"/>
  <c r="D38" i="1"/>
  <c r="E38" i="1"/>
  <c r="C39" i="1"/>
  <c r="D39" i="1"/>
  <c r="E39" i="1"/>
  <c r="C40" i="1"/>
  <c r="D40" i="1"/>
  <c r="E40" i="1"/>
  <c r="C41" i="1"/>
  <c r="D41" i="1"/>
  <c r="E41" i="1"/>
  <c r="C42" i="1"/>
  <c r="D42" i="1"/>
  <c r="E42" i="1"/>
  <c r="C43" i="1"/>
  <c r="D43" i="1"/>
  <c r="E43" i="1"/>
  <c r="C44" i="1"/>
  <c r="D44" i="1"/>
  <c r="E44" i="1"/>
  <c r="C45" i="1"/>
  <c r="D45" i="1"/>
  <c r="E45" i="1"/>
  <c r="C46" i="1"/>
  <c r="D46" i="1"/>
  <c r="E6" i="2" s="1"/>
  <c r="E46" i="1"/>
  <c r="C47" i="1"/>
  <c r="D47" i="1"/>
  <c r="E11" i="2" s="1"/>
  <c r="E47" i="1"/>
  <c r="C48" i="1"/>
  <c r="D48" i="1"/>
  <c r="E48" i="1"/>
  <c r="C49" i="1"/>
  <c r="D49" i="1"/>
  <c r="E49" i="1"/>
  <c r="C50" i="1"/>
  <c r="D50" i="1"/>
  <c r="C51" i="1"/>
  <c r="D51" i="1"/>
  <c r="E51" i="1"/>
  <c r="C52" i="1"/>
  <c r="D52" i="1"/>
  <c r="E52" i="1"/>
  <c r="C53" i="1"/>
  <c r="D53" i="1"/>
  <c r="E53" i="1"/>
  <c r="C54" i="1"/>
  <c r="D54" i="1"/>
  <c r="E54" i="1"/>
  <c r="C55" i="1"/>
  <c r="D55" i="1"/>
  <c r="E55" i="1"/>
  <c r="C56" i="1"/>
  <c r="D56" i="1"/>
  <c r="E56" i="1"/>
  <c r="F12" i="2" s="1"/>
  <c r="C57" i="1"/>
  <c r="D57" i="1"/>
  <c r="E57" i="1"/>
  <c r="C58" i="1"/>
  <c r="D58" i="1"/>
  <c r="E58" i="1"/>
  <c r="F13" i="2" s="1"/>
  <c r="C59" i="1"/>
  <c r="D59" i="1"/>
  <c r="E59" i="1"/>
  <c r="C60" i="1"/>
  <c r="D60" i="1"/>
  <c r="E60" i="1"/>
  <c r="C61" i="1"/>
  <c r="D61" i="1"/>
  <c r="E61" i="1"/>
  <c r="C62" i="1"/>
  <c r="D62" i="1"/>
  <c r="E62" i="1"/>
  <c r="C63" i="1"/>
  <c r="D63" i="1"/>
  <c r="E63" i="1"/>
  <c r="C64" i="1"/>
  <c r="D64" i="1"/>
  <c r="E64" i="1"/>
  <c r="C65" i="1"/>
  <c r="D65" i="1"/>
  <c r="E65" i="1"/>
  <c r="C66" i="1"/>
  <c r="D66" i="1"/>
  <c r="E66" i="1"/>
  <c r="C67" i="1"/>
  <c r="D67" i="1"/>
  <c r="E67" i="1"/>
  <c r="C68" i="1"/>
  <c r="D68" i="1"/>
  <c r="E68" i="1"/>
  <c r="C69" i="1"/>
  <c r="D69" i="1"/>
  <c r="E69" i="1"/>
  <c r="C70" i="1"/>
  <c r="D70" i="1"/>
  <c r="E70" i="1"/>
  <c r="C71" i="1"/>
  <c r="D71" i="1"/>
  <c r="E71" i="1"/>
  <c r="C72" i="1"/>
  <c r="D72" i="1"/>
  <c r="E72" i="1"/>
  <c r="C73" i="1"/>
  <c r="D73" i="1"/>
  <c r="E73" i="1"/>
  <c r="C74" i="1"/>
  <c r="D74" i="1"/>
  <c r="E74" i="1"/>
  <c r="C75" i="1"/>
  <c r="D75" i="1"/>
  <c r="E75" i="1"/>
  <c r="C76" i="1"/>
  <c r="D76" i="1"/>
  <c r="E76" i="1"/>
  <c r="C77" i="1"/>
  <c r="D77" i="1"/>
  <c r="E77" i="1"/>
  <c r="C78" i="1"/>
  <c r="D78" i="1"/>
  <c r="E78" i="1"/>
  <c r="C79" i="1"/>
  <c r="D79" i="1"/>
  <c r="E79" i="1"/>
  <c r="C80" i="1"/>
  <c r="D80" i="1"/>
  <c r="E80" i="1"/>
  <c r="C81" i="1"/>
  <c r="D81" i="1"/>
  <c r="E81" i="1"/>
  <c r="C82" i="1"/>
  <c r="D82" i="1"/>
  <c r="E82" i="1"/>
  <c r="C83" i="1"/>
  <c r="D83" i="1"/>
  <c r="E83" i="1"/>
  <c r="C84" i="1"/>
  <c r="D84" i="1"/>
  <c r="E84" i="1"/>
  <c r="C85" i="1"/>
  <c r="D97" i="2" s="1"/>
  <c r="D85" i="1"/>
  <c r="E85" i="1"/>
  <c r="C86" i="1"/>
  <c r="D86" i="1"/>
  <c r="E86" i="1"/>
  <c r="C87" i="1"/>
  <c r="D87" i="1"/>
  <c r="E87" i="1"/>
  <c r="C88" i="1"/>
  <c r="D88" i="1"/>
  <c r="E88" i="1"/>
  <c r="C89" i="1"/>
  <c r="D89" i="1"/>
  <c r="E89" i="1"/>
  <c r="C90" i="1"/>
  <c r="D90" i="1"/>
  <c r="E90" i="1"/>
  <c r="C91" i="1"/>
  <c r="D91" i="1"/>
  <c r="E91" i="1"/>
  <c r="C92" i="1"/>
  <c r="D92" i="1"/>
  <c r="E92" i="1"/>
  <c r="C93" i="1"/>
  <c r="D93" i="1"/>
  <c r="E93" i="1"/>
  <c r="C94" i="1"/>
  <c r="D94" i="1"/>
  <c r="E94" i="1"/>
  <c r="C95" i="1"/>
  <c r="D95" i="1"/>
  <c r="E95" i="1"/>
  <c r="C96" i="1"/>
  <c r="D96" i="1"/>
  <c r="E96" i="1"/>
  <c r="C97" i="1"/>
  <c r="D97" i="1"/>
  <c r="E97" i="1"/>
  <c r="C98" i="1"/>
  <c r="D98" i="1"/>
  <c r="E98" i="1"/>
  <c r="C99" i="1"/>
  <c r="D99" i="1"/>
  <c r="E99" i="1"/>
  <c r="C100" i="1"/>
  <c r="D100" i="1"/>
  <c r="E100" i="1"/>
  <c r="C101" i="1"/>
  <c r="D101" i="1"/>
  <c r="E101" i="1"/>
  <c r="C102" i="1"/>
  <c r="D102" i="1"/>
  <c r="E102" i="1"/>
  <c r="C103" i="1"/>
  <c r="D103" i="1"/>
  <c r="E103" i="1"/>
  <c r="C104" i="1"/>
  <c r="D104" i="1"/>
  <c r="E104" i="1"/>
  <c r="C105" i="1"/>
  <c r="D105" i="1"/>
  <c r="E105" i="1"/>
  <c r="B106" i="1"/>
  <c r="C106" i="1"/>
  <c r="D106" i="1"/>
  <c r="E106" i="1"/>
  <c r="B107" i="1"/>
  <c r="C107" i="1"/>
  <c r="D107" i="1"/>
  <c r="E107" i="1"/>
  <c r="B108" i="1"/>
  <c r="C108" i="1"/>
  <c r="D108" i="1"/>
  <c r="E108" i="1"/>
  <c r="B109" i="1"/>
  <c r="C109" i="1"/>
  <c r="D109" i="1"/>
  <c r="E109" i="1"/>
  <c r="B110" i="1"/>
  <c r="C110" i="1"/>
  <c r="D110" i="1"/>
  <c r="E110" i="1"/>
  <c r="B111" i="1"/>
  <c r="C111" i="1"/>
  <c r="D111" i="1"/>
  <c r="E111" i="1"/>
  <c r="B112" i="1"/>
  <c r="C112" i="1"/>
  <c r="D112" i="1"/>
  <c r="E112" i="1"/>
  <c r="B113" i="1"/>
  <c r="C113" i="1"/>
  <c r="D113" i="1"/>
  <c r="E113" i="1"/>
  <c r="B114" i="1"/>
  <c r="C114" i="1"/>
  <c r="D114" i="1"/>
  <c r="E114" i="1"/>
  <c r="B115" i="1"/>
  <c r="C115" i="1"/>
  <c r="D115" i="1"/>
  <c r="E115" i="1"/>
  <c r="B116" i="1"/>
  <c r="C116" i="1"/>
  <c r="D116" i="1"/>
  <c r="E116" i="1"/>
  <c r="B117" i="1"/>
  <c r="C117" i="1"/>
  <c r="D117" i="1"/>
  <c r="E117" i="1"/>
  <c r="B118" i="1"/>
  <c r="C118" i="1"/>
  <c r="D118" i="1"/>
  <c r="E118" i="1"/>
  <c r="B119" i="1"/>
  <c r="C119" i="1"/>
  <c r="D119" i="1"/>
  <c r="E119" i="1"/>
  <c r="B120" i="1"/>
  <c r="C120" i="1"/>
  <c r="D120" i="1"/>
  <c r="E120" i="1"/>
  <c r="B121" i="1"/>
  <c r="C121" i="1"/>
  <c r="D121" i="1"/>
  <c r="E121" i="1"/>
  <c r="B122" i="1"/>
  <c r="C122" i="1"/>
  <c r="D122" i="1"/>
  <c r="E122" i="1"/>
  <c r="B123" i="1"/>
  <c r="C123" i="1"/>
  <c r="D123" i="1"/>
  <c r="E123" i="1"/>
  <c r="B124" i="1"/>
  <c r="C124" i="1"/>
  <c r="D124" i="1"/>
  <c r="E124" i="1"/>
  <c r="B125" i="1"/>
  <c r="C125" i="1"/>
  <c r="D125" i="1"/>
  <c r="E125" i="1"/>
  <c r="B126" i="1"/>
  <c r="C126" i="1"/>
  <c r="D126" i="1"/>
  <c r="E126" i="1"/>
  <c r="B127" i="1"/>
  <c r="C127" i="1"/>
  <c r="D127" i="1"/>
  <c r="E127" i="1"/>
  <c r="B128" i="1"/>
  <c r="C128" i="1"/>
  <c r="D128" i="1"/>
  <c r="E128" i="1"/>
  <c r="B129" i="1"/>
  <c r="C129" i="1"/>
  <c r="D129" i="1"/>
  <c r="E129" i="1"/>
  <c r="B130" i="1"/>
  <c r="C130" i="1"/>
  <c r="D130" i="1"/>
  <c r="E130" i="1"/>
  <c r="B131" i="1"/>
  <c r="C131" i="1"/>
  <c r="D131" i="1"/>
  <c r="E131" i="1"/>
  <c r="B132" i="1"/>
  <c r="C132" i="1"/>
  <c r="D132" i="1"/>
  <c r="E132" i="1"/>
  <c r="B133" i="1"/>
  <c r="C133" i="1"/>
  <c r="D133" i="1"/>
  <c r="E133" i="1"/>
  <c r="B134" i="1"/>
  <c r="C134" i="1"/>
  <c r="D134" i="1"/>
  <c r="E134" i="1"/>
  <c r="B135" i="1"/>
  <c r="C135" i="1"/>
  <c r="D135" i="1"/>
  <c r="E135" i="1"/>
  <c r="B136" i="1"/>
  <c r="C136" i="1"/>
  <c r="D136" i="1"/>
  <c r="E136" i="1"/>
  <c r="B137" i="1"/>
  <c r="C137" i="1"/>
  <c r="D137" i="1"/>
  <c r="E137" i="1"/>
  <c r="B138" i="1"/>
  <c r="C138" i="1"/>
  <c r="D138" i="1"/>
  <c r="E138" i="1"/>
  <c r="B139" i="1"/>
  <c r="C139" i="1"/>
  <c r="D139" i="1"/>
  <c r="E139" i="1"/>
  <c r="B140" i="1"/>
  <c r="C140" i="1"/>
  <c r="D140" i="1"/>
  <c r="E140" i="1"/>
  <c r="B141" i="1"/>
  <c r="C141" i="1"/>
  <c r="D141" i="1"/>
  <c r="E141" i="1"/>
  <c r="B142" i="1"/>
  <c r="C142" i="1"/>
  <c r="D142" i="1"/>
  <c r="E142" i="1"/>
  <c r="B143" i="1"/>
  <c r="C143" i="1"/>
  <c r="D143" i="1"/>
  <c r="E143" i="1"/>
  <c r="B144" i="1"/>
  <c r="C144" i="1"/>
  <c r="D144" i="1"/>
  <c r="E144" i="1"/>
  <c r="B145" i="1"/>
  <c r="C145" i="1"/>
  <c r="D145" i="1"/>
  <c r="E145" i="1"/>
  <c r="B146" i="1"/>
  <c r="C146" i="1"/>
  <c r="D146" i="1"/>
  <c r="E146" i="1"/>
  <c r="B147" i="1"/>
  <c r="C147" i="1"/>
  <c r="D147" i="1"/>
  <c r="E147" i="1"/>
  <c r="B148" i="1"/>
  <c r="C148" i="1"/>
  <c r="D148" i="1"/>
  <c r="E148" i="1"/>
  <c r="B149" i="1"/>
  <c r="C149" i="1"/>
  <c r="D149" i="1"/>
  <c r="E149" i="1"/>
  <c r="B150" i="1"/>
  <c r="C150" i="1"/>
  <c r="D150" i="1"/>
  <c r="E150" i="1"/>
  <c r="B151" i="1"/>
  <c r="C151" i="1"/>
  <c r="D151" i="1"/>
  <c r="E151" i="1"/>
  <c r="B152" i="1"/>
  <c r="C152" i="1"/>
  <c r="D152" i="1"/>
  <c r="E152" i="1"/>
  <c r="B153" i="1"/>
  <c r="C153" i="1"/>
  <c r="D153" i="1"/>
  <c r="E153" i="1"/>
  <c r="C5" i="1"/>
  <c r="D5" i="1"/>
  <c r="E5" i="1"/>
  <c r="C6" i="1"/>
  <c r="D6" i="1"/>
  <c r="E6" i="1"/>
  <c r="C7" i="1"/>
  <c r="D7" i="1"/>
  <c r="E7" i="1"/>
  <c r="F3" i="2" s="1"/>
  <c r="C8" i="1"/>
  <c r="D4" i="2" s="1"/>
  <c r="D8" i="1"/>
  <c r="E4" i="2" s="1"/>
  <c r="E8" i="1"/>
  <c r="F4" i="2" s="1"/>
  <c r="C5" i="2"/>
  <c r="C9" i="1"/>
  <c r="D9" i="1"/>
  <c r="E9" i="1"/>
  <c r="C10" i="1"/>
  <c r="D10" i="1"/>
  <c r="E10" i="1"/>
  <c r="C11" i="1"/>
  <c r="D11" i="1"/>
  <c r="E11" i="1"/>
  <c r="C12" i="1"/>
  <c r="D12" i="1"/>
  <c r="E12" i="1"/>
  <c r="E4" i="1"/>
  <c r="D4" i="1"/>
  <c r="C4" i="1"/>
  <c r="C4" i="2"/>
  <c r="H6" i="2"/>
  <c r="I6" i="2"/>
  <c r="J6" i="2"/>
  <c r="H7" i="2"/>
  <c r="I7" i="2"/>
  <c r="J7" i="2"/>
  <c r="H8" i="2"/>
  <c r="I8" i="2"/>
  <c r="J8" i="2"/>
  <c r="H9" i="2"/>
  <c r="I9" i="2"/>
  <c r="J9" i="2"/>
  <c r="H10" i="2"/>
  <c r="I10" i="2"/>
  <c r="J10" i="2"/>
  <c r="H11" i="2"/>
  <c r="I11" i="2"/>
  <c r="J11" i="2"/>
  <c r="H12" i="2"/>
  <c r="I12" i="2"/>
  <c r="J12" i="2"/>
  <c r="H13" i="2"/>
  <c r="I13" i="2"/>
  <c r="J13" i="2"/>
  <c r="H14" i="2"/>
  <c r="I14" i="2"/>
  <c r="J14" i="2"/>
  <c r="H15" i="2"/>
  <c r="I15" i="2"/>
  <c r="J15" i="2"/>
  <c r="H16" i="2"/>
  <c r="I16" i="2"/>
  <c r="J16" i="2"/>
  <c r="H17" i="2"/>
  <c r="I17" i="2"/>
  <c r="J17" i="2"/>
  <c r="H18" i="2"/>
  <c r="I18" i="2"/>
  <c r="J18" i="2"/>
  <c r="H19" i="2"/>
  <c r="I19" i="2"/>
  <c r="J19" i="2"/>
  <c r="H20" i="2"/>
  <c r="I20" i="2"/>
  <c r="J20" i="2"/>
  <c r="H21" i="2"/>
  <c r="I21" i="2"/>
  <c r="J21" i="2"/>
  <c r="H22" i="2"/>
  <c r="I22" i="2"/>
  <c r="J22" i="2"/>
  <c r="H23" i="2"/>
  <c r="I23" i="2"/>
  <c r="J23" i="2"/>
  <c r="H24" i="2"/>
  <c r="I24" i="2"/>
  <c r="J24" i="2"/>
  <c r="H25" i="2"/>
  <c r="I25" i="2"/>
  <c r="J25" i="2"/>
  <c r="H26" i="2"/>
  <c r="I26" i="2"/>
  <c r="J26" i="2"/>
  <c r="H27" i="2"/>
  <c r="I27" i="2"/>
  <c r="J27" i="2"/>
  <c r="H28" i="2"/>
  <c r="I28" i="2"/>
  <c r="J28" i="2"/>
  <c r="H29" i="2"/>
  <c r="I29" i="2"/>
  <c r="J29" i="2"/>
  <c r="H30" i="2"/>
  <c r="I30" i="2"/>
  <c r="J30" i="2"/>
  <c r="H31" i="2"/>
  <c r="I31" i="2"/>
  <c r="J31" i="2"/>
  <c r="H32" i="2"/>
  <c r="I32" i="2"/>
  <c r="J32" i="2"/>
  <c r="H33" i="2"/>
  <c r="I33" i="2"/>
  <c r="J33" i="2"/>
  <c r="H34" i="2"/>
  <c r="I34" i="2"/>
  <c r="J34" i="2"/>
  <c r="H35" i="2"/>
  <c r="I35" i="2"/>
  <c r="J35" i="2"/>
  <c r="H36" i="2"/>
  <c r="I36" i="2"/>
  <c r="J36" i="2"/>
  <c r="H37" i="2"/>
  <c r="I37" i="2"/>
  <c r="J37" i="2"/>
  <c r="H38" i="2"/>
  <c r="I38" i="2"/>
  <c r="J38" i="2"/>
  <c r="H40" i="2"/>
  <c r="I40" i="2"/>
  <c r="J40" i="2"/>
  <c r="H41" i="2"/>
  <c r="I41" i="2"/>
  <c r="J41" i="2"/>
  <c r="H42" i="2"/>
  <c r="I42" i="2"/>
  <c r="J42" i="2"/>
  <c r="H43" i="2"/>
  <c r="I43" i="2"/>
  <c r="J43" i="2"/>
  <c r="H44" i="2"/>
  <c r="I44" i="2"/>
  <c r="J44" i="2"/>
  <c r="H45" i="2"/>
  <c r="I45" i="2"/>
  <c r="J45" i="2"/>
  <c r="H46" i="2"/>
  <c r="I46" i="2"/>
  <c r="J46" i="2"/>
  <c r="H47" i="2"/>
  <c r="I47" i="2"/>
  <c r="J47" i="2"/>
  <c r="H48" i="2"/>
  <c r="I48" i="2"/>
  <c r="J48" i="2"/>
  <c r="H49" i="2"/>
  <c r="I49" i="2"/>
  <c r="J49" i="2"/>
  <c r="H50" i="2"/>
  <c r="I50" i="2"/>
  <c r="J50" i="2"/>
  <c r="H51" i="2"/>
  <c r="I51" i="2"/>
  <c r="J51" i="2"/>
  <c r="H52" i="2"/>
  <c r="I52" i="2"/>
  <c r="J52" i="2"/>
  <c r="H53" i="2"/>
  <c r="I53" i="2"/>
  <c r="J53" i="2"/>
  <c r="H54" i="2"/>
  <c r="I54" i="2"/>
  <c r="J54" i="2"/>
  <c r="H55" i="2"/>
  <c r="I55" i="2"/>
  <c r="J55" i="2"/>
  <c r="H56" i="2"/>
  <c r="I56" i="2"/>
  <c r="J56" i="2"/>
  <c r="H57" i="2"/>
  <c r="I57" i="2"/>
  <c r="J57" i="2"/>
  <c r="H58" i="2"/>
  <c r="I58" i="2"/>
  <c r="J58" i="2"/>
  <c r="H59" i="2"/>
  <c r="I59" i="2"/>
  <c r="J59" i="2"/>
  <c r="H60" i="2"/>
  <c r="I60" i="2"/>
  <c r="J60" i="2"/>
  <c r="H61" i="2"/>
  <c r="I61" i="2"/>
  <c r="J61" i="2"/>
  <c r="H62" i="2"/>
  <c r="I62" i="2"/>
  <c r="J62" i="2"/>
  <c r="H63" i="2"/>
  <c r="I63" i="2"/>
  <c r="J63" i="2"/>
  <c r="H64" i="2"/>
  <c r="I64" i="2"/>
  <c r="J64" i="2"/>
  <c r="H65" i="2"/>
  <c r="I65" i="2"/>
  <c r="J65" i="2"/>
  <c r="H66" i="2"/>
  <c r="I66" i="2"/>
  <c r="J66" i="2"/>
  <c r="H67" i="2"/>
  <c r="I67" i="2"/>
  <c r="J67" i="2"/>
  <c r="H68" i="2"/>
  <c r="I68" i="2"/>
  <c r="J68" i="2"/>
  <c r="H69" i="2"/>
  <c r="I69" i="2"/>
  <c r="J69" i="2"/>
  <c r="H70" i="2"/>
  <c r="I70" i="2"/>
  <c r="J70" i="2"/>
  <c r="H71" i="2"/>
  <c r="I71" i="2"/>
  <c r="J71" i="2"/>
  <c r="H72" i="2"/>
  <c r="I72" i="2"/>
  <c r="J72" i="2"/>
  <c r="H73" i="2"/>
  <c r="I73" i="2"/>
  <c r="J73" i="2"/>
  <c r="H74" i="2"/>
  <c r="I74" i="2"/>
  <c r="J74" i="2"/>
  <c r="H75" i="2"/>
  <c r="I75" i="2"/>
  <c r="J75" i="2"/>
  <c r="H76" i="2"/>
  <c r="I76" i="2"/>
  <c r="J76" i="2"/>
  <c r="H77" i="2"/>
  <c r="I77" i="2"/>
  <c r="J77" i="2"/>
  <c r="H78" i="2"/>
  <c r="I78" i="2"/>
  <c r="J78" i="2"/>
  <c r="H79" i="2"/>
  <c r="I79" i="2"/>
  <c r="J79" i="2"/>
  <c r="H80" i="2"/>
  <c r="I80" i="2"/>
  <c r="J80" i="2"/>
  <c r="H81" i="2"/>
  <c r="I81" i="2"/>
  <c r="J81" i="2"/>
  <c r="H82" i="2"/>
  <c r="I82" i="2"/>
  <c r="J82" i="2"/>
  <c r="H83" i="2"/>
  <c r="I83" i="2"/>
  <c r="J83" i="2"/>
  <c r="H84" i="2"/>
  <c r="I84" i="2"/>
  <c r="J84" i="2"/>
  <c r="H85" i="2"/>
  <c r="I85" i="2"/>
  <c r="J85" i="2"/>
  <c r="H86" i="2"/>
  <c r="I86" i="2"/>
  <c r="J86" i="2"/>
  <c r="H87" i="2"/>
  <c r="I87" i="2"/>
  <c r="J87" i="2"/>
  <c r="H88" i="2"/>
  <c r="I88" i="2"/>
  <c r="J88" i="2"/>
  <c r="H89" i="2"/>
  <c r="I89" i="2"/>
  <c r="J89" i="2"/>
  <c r="H90" i="2"/>
  <c r="I90" i="2"/>
  <c r="J90" i="2"/>
  <c r="H91" i="2"/>
  <c r="I91" i="2"/>
  <c r="J91" i="2"/>
  <c r="H92" i="2"/>
  <c r="I92" i="2"/>
  <c r="J92" i="2"/>
  <c r="H93" i="2"/>
  <c r="I93" i="2"/>
  <c r="J93" i="2"/>
  <c r="H94" i="2"/>
  <c r="I94" i="2"/>
  <c r="J94" i="2"/>
  <c r="H95" i="2"/>
  <c r="I95" i="2"/>
  <c r="J95" i="2"/>
  <c r="H96" i="2"/>
  <c r="I96" i="2"/>
  <c r="J96" i="2"/>
  <c r="H97" i="2"/>
  <c r="I97" i="2"/>
  <c r="J97" i="2"/>
  <c r="H98" i="2"/>
  <c r="I98" i="2"/>
  <c r="J98" i="2"/>
  <c r="H99" i="2"/>
  <c r="I99" i="2"/>
  <c r="J99" i="2"/>
  <c r="H100" i="2"/>
  <c r="I100" i="2"/>
  <c r="J100" i="2"/>
  <c r="H101" i="2"/>
  <c r="I101" i="2"/>
  <c r="J101" i="2"/>
  <c r="I5" i="2"/>
  <c r="H5" i="2"/>
  <c r="J5" i="2"/>
  <c r="H4" i="2"/>
  <c r="J4" i="2"/>
  <c r="D5" i="2"/>
  <c r="E5" i="2"/>
  <c r="C6" i="2"/>
  <c r="C7" i="2"/>
  <c r="D7" i="2"/>
  <c r="D8" i="2"/>
  <c r="E8" i="2"/>
  <c r="C10" i="2"/>
  <c r="D10" i="2"/>
  <c r="C11" i="2"/>
  <c r="D11" i="2"/>
  <c r="C12" i="2"/>
  <c r="D12" i="2"/>
  <c r="E12" i="2"/>
  <c r="C13" i="2"/>
  <c r="D13" i="2"/>
  <c r="E13" i="2"/>
  <c r="C14" i="2"/>
  <c r="D14" i="2"/>
  <c r="E14" i="2"/>
  <c r="F14" i="2"/>
  <c r="C15" i="2"/>
  <c r="D15" i="2"/>
  <c r="E15" i="2"/>
  <c r="C16" i="2"/>
  <c r="D16" i="2"/>
  <c r="E16" i="2"/>
  <c r="C17" i="2"/>
  <c r="D17" i="2"/>
  <c r="E17" i="2"/>
  <c r="F17" i="2"/>
  <c r="C18" i="2"/>
  <c r="D18" i="2"/>
  <c r="E18" i="2"/>
  <c r="C19" i="2"/>
  <c r="E19" i="2"/>
  <c r="F19" i="2"/>
  <c r="C20" i="2"/>
  <c r="D20" i="2"/>
  <c r="E20" i="2"/>
  <c r="C21" i="2"/>
  <c r="D21" i="2"/>
  <c r="E21" i="2"/>
  <c r="F21" i="2"/>
  <c r="C22" i="2"/>
  <c r="D22" i="2"/>
  <c r="E22" i="2"/>
  <c r="E23" i="2"/>
  <c r="C24" i="2"/>
  <c r="E24" i="2"/>
  <c r="F24" i="2"/>
  <c r="C26" i="2"/>
  <c r="D26" i="2"/>
  <c r="E26" i="2"/>
  <c r="F26" i="2"/>
  <c r="C27" i="2"/>
  <c r="E27" i="2"/>
  <c r="F27" i="2"/>
  <c r="C28" i="2"/>
  <c r="D28" i="2"/>
  <c r="E28" i="2"/>
  <c r="F28" i="2"/>
  <c r="C29" i="2"/>
  <c r="D29" i="2"/>
  <c r="E29" i="2"/>
  <c r="C30" i="2"/>
  <c r="D30" i="2"/>
  <c r="E30" i="2"/>
  <c r="C31" i="2"/>
  <c r="D31" i="2"/>
  <c r="E31" i="2"/>
  <c r="C32" i="2"/>
  <c r="D32" i="2"/>
  <c r="E32" i="2"/>
  <c r="F32" i="2"/>
  <c r="C33" i="2"/>
  <c r="D33" i="2"/>
  <c r="E33" i="2"/>
  <c r="F33" i="2"/>
  <c r="C34" i="2"/>
  <c r="D34" i="2"/>
  <c r="E34" i="2"/>
  <c r="C35" i="2"/>
  <c r="D35" i="2"/>
  <c r="E35" i="2"/>
  <c r="C36" i="2"/>
  <c r="E36" i="2"/>
  <c r="F36" i="2"/>
  <c r="C37" i="2"/>
  <c r="D37" i="2"/>
  <c r="E37" i="2"/>
  <c r="F37" i="2"/>
  <c r="C38" i="2"/>
  <c r="D38" i="2"/>
  <c r="E38" i="2"/>
  <c r="C40" i="2"/>
  <c r="D40" i="2"/>
  <c r="E40" i="2"/>
  <c r="F40" i="2"/>
  <c r="C41" i="2"/>
  <c r="D41" i="2"/>
  <c r="E41" i="2"/>
  <c r="F41" i="2"/>
  <c r="C42" i="2"/>
  <c r="D42" i="2"/>
  <c r="E42" i="2"/>
  <c r="F42" i="2"/>
  <c r="C43" i="2"/>
  <c r="D43" i="2"/>
  <c r="E43" i="2"/>
  <c r="F43" i="2"/>
  <c r="E44" i="2"/>
  <c r="C45" i="2"/>
  <c r="D45" i="2"/>
  <c r="E45" i="2"/>
  <c r="C46" i="2"/>
  <c r="D46" i="2"/>
  <c r="E46" i="2"/>
  <c r="F46" i="2"/>
  <c r="C47" i="2"/>
  <c r="D47" i="2"/>
  <c r="E47" i="2"/>
  <c r="F47" i="2"/>
  <c r="C48" i="2"/>
  <c r="E48" i="2"/>
  <c r="F48" i="2"/>
  <c r="C49" i="2"/>
  <c r="D49" i="2"/>
  <c r="E49" i="2"/>
  <c r="C50" i="2"/>
  <c r="D50" i="2"/>
  <c r="E50" i="2"/>
  <c r="C51" i="2"/>
  <c r="D51" i="2"/>
  <c r="E51" i="2"/>
  <c r="F51" i="2"/>
  <c r="C52" i="2"/>
  <c r="D52" i="2"/>
  <c r="E52" i="2"/>
  <c r="F52" i="2"/>
  <c r="C53" i="2"/>
  <c r="D53" i="2"/>
  <c r="E53" i="2"/>
  <c r="C54" i="2"/>
  <c r="D54" i="2"/>
  <c r="E54" i="2"/>
  <c r="F54" i="2"/>
  <c r="C56" i="2"/>
  <c r="D56" i="2"/>
  <c r="E56" i="2"/>
  <c r="C57" i="2"/>
  <c r="D57" i="2"/>
  <c r="E57" i="2"/>
  <c r="F57" i="2"/>
  <c r="C58" i="2"/>
  <c r="D58" i="2"/>
  <c r="E58" i="2"/>
  <c r="F58" i="2"/>
  <c r="C59" i="2"/>
  <c r="E59" i="2"/>
  <c r="F59" i="2"/>
  <c r="C60" i="2"/>
  <c r="D60" i="2"/>
  <c r="E60" i="2"/>
  <c r="F60" i="2"/>
  <c r="C61" i="2"/>
  <c r="D61" i="2"/>
  <c r="E61" i="2"/>
  <c r="C62" i="2"/>
  <c r="E62" i="2"/>
  <c r="F62" i="2"/>
  <c r="C63" i="2"/>
  <c r="E63" i="2"/>
  <c r="F63" i="2"/>
  <c r="C64" i="2"/>
  <c r="D64" i="2"/>
  <c r="E64" i="2"/>
  <c r="F64" i="2"/>
  <c r="C65" i="2"/>
  <c r="D65" i="2"/>
  <c r="E65" i="2"/>
  <c r="F65" i="2"/>
  <c r="C66" i="2"/>
  <c r="D66" i="2"/>
  <c r="E66" i="2"/>
  <c r="F66" i="2"/>
  <c r="C67" i="2"/>
  <c r="D67" i="2"/>
  <c r="E67" i="2"/>
  <c r="F67" i="2"/>
  <c r="C68" i="2"/>
  <c r="D68" i="2"/>
  <c r="E68" i="2"/>
  <c r="C69" i="2"/>
  <c r="E69" i="2"/>
  <c r="F69" i="2"/>
  <c r="C70" i="2"/>
  <c r="D70" i="2"/>
  <c r="E70" i="2"/>
  <c r="F70" i="2"/>
  <c r="C71" i="2"/>
  <c r="E71" i="2"/>
  <c r="F71" i="2"/>
  <c r="C72" i="2"/>
  <c r="E72" i="2"/>
  <c r="F72" i="2"/>
  <c r="C73" i="2"/>
  <c r="D73" i="2"/>
  <c r="E73" i="2"/>
  <c r="F73" i="2"/>
  <c r="C74" i="2"/>
  <c r="D74" i="2"/>
  <c r="E74" i="2"/>
  <c r="C75" i="2"/>
  <c r="D75" i="2"/>
  <c r="E75" i="2"/>
  <c r="F75" i="2"/>
  <c r="C76" i="2"/>
  <c r="D76" i="2"/>
  <c r="E76" i="2"/>
  <c r="C77" i="2"/>
  <c r="D77" i="2"/>
  <c r="E77" i="2"/>
  <c r="F77" i="2"/>
  <c r="C78" i="2"/>
  <c r="D78" i="2"/>
  <c r="E78" i="2"/>
  <c r="F78" i="2"/>
  <c r="C79" i="2"/>
  <c r="D79" i="2"/>
  <c r="E79" i="2"/>
  <c r="F79" i="2"/>
  <c r="C80" i="2"/>
  <c r="D80" i="2"/>
  <c r="E80" i="2"/>
  <c r="C81" i="2"/>
  <c r="D81" i="2"/>
  <c r="E81" i="2"/>
  <c r="F81" i="2"/>
  <c r="C82" i="2"/>
  <c r="D82" i="2"/>
  <c r="E82" i="2"/>
  <c r="F82" i="2"/>
  <c r="C83" i="2"/>
  <c r="D83" i="2"/>
  <c r="E83" i="2"/>
  <c r="F83" i="2"/>
  <c r="C84" i="2"/>
  <c r="D84" i="2"/>
  <c r="E84" i="2"/>
  <c r="C86" i="2"/>
  <c r="E86" i="2"/>
  <c r="F86" i="2"/>
  <c r="C87" i="2"/>
  <c r="D87" i="2"/>
  <c r="E87" i="2"/>
  <c r="F87" i="2"/>
  <c r="C88" i="2"/>
  <c r="D88" i="2"/>
  <c r="E88" i="2"/>
  <c r="F88" i="2"/>
  <c r="C89" i="2"/>
  <c r="D89" i="2"/>
  <c r="E89" i="2"/>
  <c r="F89" i="2"/>
  <c r="C90" i="2"/>
  <c r="D90" i="2"/>
  <c r="E90" i="2"/>
  <c r="F90" i="2"/>
  <c r="C91" i="2"/>
  <c r="D91" i="2"/>
  <c r="E91" i="2"/>
  <c r="C92" i="2"/>
  <c r="D92" i="2"/>
  <c r="E92" i="2"/>
  <c r="F92" i="2"/>
  <c r="C93" i="2"/>
  <c r="D93" i="2"/>
  <c r="E93" i="2"/>
  <c r="C94" i="2"/>
  <c r="D94" i="2"/>
  <c r="E94" i="2"/>
  <c r="F94" i="2"/>
  <c r="C95" i="2"/>
  <c r="D95" i="2"/>
  <c r="E95" i="2"/>
  <c r="F95" i="2"/>
  <c r="C96" i="2"/>
  <c r="D96" i="2"/>
  <c r="E96" i="2"/>
  <c r="C97" i="2"/>
  <c r="E97" i="2"/>
  <c r="C98" i="2"/>
  <c r="D98" i="2"/>
  <c r="E98" i="2"/>
  <c r="F98" i="2"/>
  <c r="C99" i="2"/>
  <c r="D99" i="2"/>
  <c r="E99" i="2"/>
  <c r="C100" i="2"/>
  <c r="C101" i="2"/>
  <c r="E101" i="2"/>
  <c r="F101" i="2"/>
  <c r="C103" i="2"/>
  <c r="D103" i="2"/>
  <c r="E103" i="2"/>
  <c r="C104" i="2"/>
  <c r="D104" i="2"/>
  <c r="E104" i="2"/>
  <c r="E3" i="2"/>
  <c r="D3" i="2"/>
  <c r="C3" i="2"/>
  <c r="I4" i="2"/>
  <c r="J3" i="2"/>
  <c r="E10" i="2" l="1"/>
</calcChain>
</file>

<file path=xl/sharedStrings.xml><?xml version="1.0" encoding="utf-8"?>
<sst xmlns="http://schemas.openxmlformats.org/spreadsheetml/2006/main" count="1221" uniqueCount="371">
  <si>
    <t>ELENCO ISCRIZIONI</t>
  </si>
  <si>
    <t>N</t>
  </si>
  <si>
    <t>Nome Cognome</t>
  </si>
  <si>
    <t>Anno</t>
  </si>
  <si>
    <t>Sex</t>
  </si>
  <si>
    <t>Società</t>
  </si>
  <si>
    <t>Pos</t>
  </si>
  <si>
    <t>Num</t>
  </si>
  <si>
    <t>Arrivo Prea</t>
  </si>
  <si>
    <t>T. finale</t>
  </si>
  <si>
    <t>distacco</t>
  </si>
  <si>
    <t>Prec</t>
  </si>
  <si>
    <t>Media 
[min/km]</t>
  </si>
  <si>
    <t>SARTORI</t>
  </si>
  <si>
    <t>GIAN LUIGI</t>
  </si>
  <si>
    <t>M</t>
  </si>
  <si>
    <t>SI</t>
  </si>
  <si>
    <t>gianni.sartori1969@gmail.com</t>
  </si>
  <si>
    <t>A.S.D. Podisitica Torino</t>
  </si>
  <si>
    <t>PASSALACQUA</t>
  </si>
  <si>
    <t>FRANCESCA</t>
  </si>
  <si>
    <t>F</t>
  </si>
  <si>
    <t>info@langolodifrancesca.com</t>
  </si>
  <si>
    <t>A.S.D. Albenga Runners</t>
  </si>
  <si>
    <t>PITZALIS</t>
  </si>
  <si>
    <t>SERGIO</t>
  </si>
  <si>
    <t>BIANCIOTTO</t>
  </si>
  <si>
    <t>MARCO</t>
  </si>
  <si>
    <t>bianciot@gmail.com</t>
  </si>
  <si>
    <t>A.S.D. Cuneo Triathlon</t>
  </si>
  <si>
    <t>MOGNA</t>
  </si>
  <si>
    <t>VALERIO</t>
  </si>
  <si>
    <t>G.S.D. Podistica Buschese</t>
  </si>
  <si>
    <t>MONASTEROLO</t>
  </si>
  <si>
    <t>DANIELA</t>
  </si>
  <si>
    <t>daniela631963@live.it</t>
  </si>
  <si>
    <t>EANDI</t>
  </si>
  <si>
    <t>MARIA CHIARA</t>
  </si>
  <si>
    <t>verificare</t>
  </si>
  <si>
    <t>GAIERO</t>
  </si>
  <si>
    <t>ROMANO</t>
  </si>
  <si>
    <t>gr02@libero.it</t>
  </si>
  <si>
    <t>A.S.D. PAM Mondovì Chiusa Pesio</t>
  </si>
  <si>
    <t>BRIGNONE</t>
  </si>
  <si>
    <t>CLAUDIO</t>
  </si>
  <si>
    <t>STOMI</t>
  </si>
  <si>
    <t>PETRIT</t>
  </si>
  <si>
    <t>GHIBAUDO</t>
  </si>
  <si>
    <t>ALESSANDRO</t>
  </si>
  <si>
    <t>North Face Team</t>
  </si>
  <si>
    <t>GIULIANO</t>
  </si>
  <si>
    <t>SILVIO</t>
  </si>
  <si>
    <t>BEATRICE</t>
  </si>
  <si>
    <t>Lorenzo</t>
  </si>
  <si>
    <t>C.U.S. Venezia</t>
  </si>
  <si>
    <t>RACCA</t>
  </si>
  <si>
    <t>MASSIMO</t>
  </si>
  <si>
    <t>massimo.racca@email.it</t>
  </si>
  <si>
    <t>FILIPPI</t>
  </si>
  <si>
    <t>MATTEO</t>
  </si>
  <si>
    <t>BRUNO</t>
  </si>
  <si>
    <t>VITTORIO</t>
  </si>
  <si>
    <t>FEDERICO</t>
  </si>
  <si>
    <t>GHIGLIA</t>
  </si>
  <si>
    <t>MARIO</t>
  </si>
  <si>
    <t>SASSANO</t>
  </si>
  <si>
    <t>GIUSEPPE</t>
  </si>
  <si>
    <t>FERRERO</t>
  </si>
  <si>
    <t>FLAVIO</t>
  </si>
  <si>
    <t>VIALE</t>
  </si>
  <si>
    <t>PAOLO</t>
  </si>
  <si>
    <t>paolo7viale@gmail.com</t>
  </si>
  <si>
    <t>TEALDI</t>
  </si>
  <si>
    <t>MARIA PIA</t>
  </si>
  <si>
    <t>pia2769@gmail.com</t>
  </si>
  <si>
    <t>NASO</t>
  </si>
  <si>
    <t>RICCARDO</t>
  </si>
  <si>
    <t>riccardo.nasost@hotmail.it</t>
  </si>
  <si>
    <t>G.S.D. Val Tanaro</t>
  </si>
  <si>
    <t>RENATO</t>
  </si>
  <si>
    <t>ROA'</t>
  </si>
  <si>
    <t>DAVIDE</t>
  </si>
  <si>
    <t>davide.roa@gmail.com</t>
  </si>
  <si>
    <t>G.S.R. Ferrero</t>
  </si>
  <si>
    <t>DOTTO</t>
  </si>
  <si>
    <t>BECCOTTO</t>
  </si>
  <si>
    <t>VIGLIONE</t>
  </si>
  <si>
    <t>GIORGIO</t>
  </si>
  <si>
    <t>BONGIOANNI</t>
  </si>
  <si>
    <t>FABRIZIO</t>
  </si>
  <si>
    <t>GERBINO</t>
  </si>
  <si>
    <t>TURCHI</t>
  </si>
  <si>
    <t>LUCA</t>
  </si>
  <si>
    <t>CARRARA</t>
  </si>
  <si>
    <t>CRISTINA</t>
  </si>
  <si>
    <t>SCLAVO</t>
  </si>
  <si>
    <t>ELIA</t>
  </si>
  <si>
    <t>SIRIGU</t>
  </si>
  <si>
    <t>MARTINA</t>
  </si>
  <si>
    <t>A.S.D. G.S. Roata Chiusani</t>
  </si>
  <si>
    <t>ZUCCO</t>
  </si>
  <si>
    <t>Cama</t>
  </si>
  <si>
    <t>GIORDANO</t>
  </si>
  <si>
    <t>RUDI</t>
  </si>
  <si>
    <t>BILLO'</t>
  </si>
  <si>
    <t>GIANFRANCO</t>
  </si>
  <si>
    <t>AIRALDI</t>
  </si>
  <si>
    <t>CAMILLA</t>
  </si>
  <si>
    <t>CANAVERO</t>
  </si>
  <si>
    <t>ENRICO</t>
  </si>
  <si>
    <t>BAUDINO</t>
  </si>
  <si>
    <t>ANGELA</t>
  </si>
  <si>
    <t>ORLANDO</t>
  </si>
  <si>
    <t>MARIA</t>
  </si>
  <si>
    <t>NATASCIA</t>
  </si>
  <si>
    <t>GUIDETTI</t>
  </si>
  <si>
    <t>ALAN</t>
  </si>
  <si>
    <t>MANTOVANI</t>
  </si>
  <si>
    <t>ANDREA</t>
  </si>
  <si>
    <t>SCABBIA</t>
  </si>
  <si>
    <t xml:space="preserve">BOETTI </t>
  </si>
  <si>
    <t>DHO</t>
  </si>
  <si>
    <t>FILIPPO</t>
  </si>
  <si>
    <t>BOASSO</t>
  </si>
  <si>
    <t>PICCARDO</t>
  </si>
  <si>
    <t>GIOVANNI</t>
  </si>
  <si>
    <t>g.piccardo@gmail.com</t>
  </si>
  <si>
    <t>ALIFREDI</t>
  </si>
  <si>
    <t>GROSSO</t>
  </si>
  <si>
    <t>Podistica Valvermenagna</t>
  </si>
  <si>
    <t>CIMINI</t>
  </si>
  <si>
    <t>OSVALDO</t>
  </si>
  <si>
    <t>BARBERO</t>
  </si>
  <si>
    <t>ALESSANDRA</t>
  </si>
  <si>
    <t>ROGGERO</t>
  </si>
  <si>
    <t>ALDO</t>
  </si>
  <si>
    <t>VIVALDA</t>
  </si>
  <si>
    <t>FRANCESCO</t>
  </si>
  <si>
    <t>PASSALACQUA FRANCESCA</t>
  </si>
  <si>
    <t>PITZALIS SERGIO</t>
  </si>
  <si>
    <t>BIANCIOTTO MARCO</t>
  </si>
  <si>
    <t>MOGNA VALERIO</t>
  </si>
  <si>
    <t>MONASTEROLO DANIELA</t>
  </si>
  <si>
    <t>EANDI MARIA CHIARA</t>
  </si>
  <si>
    <t>GAIERO ROMANO</t>
  </si>
  <si>
    <t>BRIGNONE CLAUDIO</t>
  </si>
  <si>
    <t>STOMI PETRIT</t>
  </si>
  <si>
    <t>GIULIANO SILVIO</t>
  </si>
  <si>
    <t>GIULIANO BEATRICE</t>
  </si>
  <si>
    <t>RACCA MASSIMO</t>
  </si>
  <si>
    <t>FILIPPI MATTEO</t>
  </si>
  <si>
    <t>BRUNO VITTORIO</t>
  </si>
  <si>
    <t>BRUNO FEDERICO</t>
  </si>
  <si>
    <t>GHIGLIA MARIO</t>
  </si>
  <si>
    <t>SASSANO GIUSEPPE</t>
  </si>
  <si>
    <t>FERRERO FLAVIO</t>
  </si>
  <si>
    <t>VIALE PAOLO</t>
  </si>
  <si>
    <t>TEALDI MARIA PIA</t>
  </si>
  <si>
    <t>NASO RICCARDO</t>
  </si>
  <si>
    <t>NASO RENATO</t>
  </si>
  <si>
    <t>ROA' DAVIDE</t>
  </si>
  <si>
    <t>DOTTO VALERIO</t>
  </si>
  <si>
    <t>BECCOTTO MASSIMO</t>
  </si>
  <si>
    <t>VIGLIONE GIORGIO</t>
  </si>
  <si>
    <t>BONGIOANNI FABRIZIO</t>
  </si>
  <si>
    <t>GERBINO FABRIZIO</t>
  </si>
  <si>
    <t>CARRARA CRISTINA</t>
  </si>
  <si>
    <t>SCLAVO ELIA</t>
  </si>
  <si>
    <t>SIRIGU MARTINA</t>
  </si>
  <si>
    <t>ZUCCO FRANCESCA</t>
  </si>
  <si>
    <t>GIORDANO RUDI</t>
  </si>
  <si>
    <t>BILLO' FEDERICO</t>
  </si>
  <si>
    <t>BILLO' GIANFRANCO</t>
  </si>
  <si>
    <t>AIRALDI CAMILLA</t>
  </si>
  <si>
    <t>CANAVERO ENRICO</t>
  </si>
  <si>
    <t>ORLANDO MARIA</t>
  </si>
  <si>
    <t>ORLANDO NATASCIA</t>
  </si>
  <si>
    <t>GUIDETTI ALAN</t>
  </si>
  <si>
    <t>MANTOVANI ANDREA</t>
  </si>
  <si>
    <t>SCABBIA MASSIMO</t>
  </si>
  <si>
    <t>BOETTI  LUCA</t>
  </si>
  <si>
    <t>DHO FILIPPO</t>
  </si>
  <si>
    <t>BOASSO MATTEO</t>
  </si>
  <si>
    <t>ALIFREDI MARCO</t>
  </si>
  <si>
    <t>GROSSO FLAVIO</t>
  </si>
  <si>
    <t>CIMINI OSVALDO</t>
  </si>
  <si>
    <t>BARBERO ALESSANDRA</t>
  </si>
  <si>
    <t>ROGGERO ALDO</t>
  </si>
  <si>
    <t>VIVALDA FRANCESCO</t>
  </si>
  <si>
    <t>inserire tabella degli iscritti da qua</t>
  </si>
  <si>
    <t>28 agosto 2016</t>
  </si>
  <si>
    <t>COGNOME</t>
  </si>
  <si>
    <t>NOME</t>
  </si>
  <si>
    <t>data nascita</t>
  </si>
  <si>
    <t>sesso</t>
  </si>
  <si>
    <t>visita</t>
  </si>
  <si>
    <t>pagamento</t>
  </si>
  <si>
    <t>tel</t>
  </si>
  <si>
    <t>mail</t>
  </si>
  <si>
    <t>società</t>
  </si>
  <si>
    <t>taglia</t>
  </si>
  <si>
    <t>numero tessera</t>
  </si>
  <si>
    <t>PEYRACCHIA</t>
  </si>
  <si>
    <t>SIMONE</t>
  </si>
  <si>
    <t>A.S.D. Podistica Valle Varaita</t>
  </si>
  <si>
    <t>PESCE</t>
  </si>
  <si>
    <t>IVAN</t>
  </si>
  <si>
    <t>ARNAUDO</t>
  </si>
  <si>
    <t>FAZIO</t>
  </si>
  <si>
    <t>FULVIO</t>
  </si>
  <si>
    <t>ENRICI</t>
  </si>
  <si>
    <t>MAURIZIO</t>
  </si>
  <si>
    <t>TOMATIS</t>
  </si>
  <si>
    <t>CINZIA</t>
  </si>
  <si>
    <t>L</t>
  </si>
  <si>
    <t>MADONNO</t>
  </si>
  <si>
    <t>MAURO</t>
  </si>
  <si>
    <t>FIDAL AE028564</t>
  </si>
  <si>
    <t>GALLIANO</t>
  </si>
  <si>
    <t>SAVIO</t>
  </si>
  <si>
    <t>AMATEIS</t>
  </si>
  <si>
    <t>ANDRA</t>
  </si>
  <si>
    <t>DALMASSO</t>
  </si>
  <si>
    <t>marcodalmasso1971@gmail.com</t>
  </si>
  <si>
    <t>A.S.D. Boves Run</t>
  </si>
  <si>
    <t>FIDAL AE024658</t>
  </si>
  <si>
    <t>ODASSO</t>
  </si>
  <si>
    <t>GRAZIANO</t>
  </si>
  <si>
    <t>BERTORA</t>
  </si>
  <si>
    <t>SI e autorizz.</t>
  </si>
  <si>
    <t>BERTOLINO</t>
  </si>
  <si>
    <t>giuseppebertolino64@gmail.com</t>
  </si>
  <si>
    <t>S</t>
  </si>
  <si>
    <t>FIDAL AE026980</t>
  </si>
  <si>
    <t>LUBATTO</t>
  </si>
  <si>
    <t>PIERO</t>
  </si>
  <si>
    <t>Superrunners</t>
  </si>
  <si>
    <t>EMILIANO</t>
  </si>
  <si>
    <t>A.S.D. Millone Accornero</t>
  </si>
  <si>
    <t>RUATTA</t>
  </si>
  <si>
    <t>o</t>
  </si>
  <si>
    <t>CANINO</t>
  </si>
  <si>
    <t>RAFFAELLA</t>
  </si>
  <si>
    <t>MILANO</t>
  </si>
  <si>
    <t>SALVATORE</t>
  </si>
  <si>
    <t>MARTA</t>
  </si>
  <si>
    <t>STEFANO</t>
  </si>
  <si>
    <t>LA SPORTIVA TEAM</t>
  </si>
  <si>
    <t>DURELLI</t>
  </si>
  <si>
    <t>GUIDO</t>
  </si>
  <si>
    <t>11 6 81</t>
  </si>
  <si>
    <t>CAMPERI</t>
  </si>
  <si>
    <t>LUCIANO</t>
  </si>
  <si>
    <t>GASTALDI</t>
  </si>
  <si>
    <t>DE ZEN</t>
  </si>
  <si>
    <t>18 4 1997</t>
  </si>
  <si>
    <t>SOMA'</t>
  </si>
  <si>
    <t>MOUREL</t>
  </si>
  <si>
    <t>GILLES</t>
  </si>
  <si>
    <t>TOSCANO</t>
  </si>
  <si>
    <t>MIRRA</t>
  </si>
  <si>
    <t>ANNA PIA</t>
  </si>
  <si>
    <t>REVELLI</t>
  </si>
  <si>
    <t>flaviorevelli@gmail.com</t>
  </si>
  <si>
    <t>AGLI</t>
  </si>
  <si>
    <t>UGO</t>
  </si>
  <si>
    <t>SARALE</t>
  </si>
  <si>
    <t>FRANCO</t>
  </si>
  <si>
    <t>12 05 71</t>
  </si>
  <si>
    <t>rOATA CHIUSANI</t>
  </si>
  <si>
    <t>CHIARA</t>
  </si>
  <si>
    <t>26 09 1994</t>
  </si>
  <si>
    <t>SITO</t>
  </si>
  <si>
    <t>IGOR</t>
  </si>
  <si>
    <t>IPPICO</t>
  </si>
  <si>
    <t>G.S.D. Brancaleone</t>
  </si>
  <si>
    <t>FIDAL AD017039</t>
  </si>
  <si>
    <t>ACCAMO</t>
  </si>
  <si>
    <t>TARAMAZZO</t>
  </si>
  <si>
    <t>CURTI</t>
  </si>
  <si>
    <t>ALMONTI</t>
  </si>
  <si>
    <t>MORENA</t>
  </si>
  <si>
    <t>NATALICCHIO</t>
  </si>
  <si>
    <t>LUCIA</t>
  </si>
  <si>
    <t>PENNELLA</t>
  </si>
  <si>
    <t>ACCAME</t>
  </si>
  <si>
    <t>ALBINO</t>
  </si>
  <si>
    <t>GALVAN</t>
  </si>
  <si>
    <t>ARRIGO</t>
  </si>
  <si>
    <t>27/070/1971</t>
  </si>
  <si>
    <t>FIDAL AE026221</t>
  </si>
  <si>
    <t>giuliano.beatrice@gmail.com</t>
  </si>
  <si>
    <t xml:space="preserve">AVAGNINA </t>
  </si>
  <si>
    <t>avagninamassimo72@gmail.com</t>
  </si>
  <si>
    <t>FENOGLIO</t>
  </si>
  <si>
    <t>CRISTIANO</t>
  </si>
  <si>
    <t>Team Mario</t>
  </si>
  <si>
    <t>HERRANZ</t>
  </si>
  <si>
    <t>MARCOS VICENTE</t>
  </si>
  <si>
    <t>ANSELMA</t>
  </si>
  <si>
    <t>ROBERTO</t>
  </si>
  <si>
    <t>GIROTTO</t>
  </si>
  <si>
    <t>CHRISTIAN</t>
  </si>
  <si>
    <t>ELLENA</t>
  </si>
  <si>
    <t>CARLO</t>
  </si>
  <si>
    <t>AGOSTINI</t>
  </si>
  <si>
    <t>Venezia Runners Atl. Murano</t>
  </si>
  <si>
    <t>CONTENTI</t>
  </si>
  <si>
    <t>TOMMASO</t>
  </si>
  <si>
    <t>MAMINO</t>
  </si>
  <si>
    <t>DIEGO</t>
  </si>
  <si>
    <t>BONELLI</t>
  </si>
  <si>
    <t>DINO</t>
  </si>
  <si>
    <t>non paga</t>
  </si>
  <si>
    <t>UISP 160851298</t>
  </si>
  <si>
    <t>PEYRACCHIA SIMONE</t>
  </si>
  <si>
    <t>PESCE IVAN</t>
  </si>
  <si>
    <t>ARNAUDO ALESSANDRO</t>
  </si>
  <si>
    <t>ENRICI MAURIZIO</t>
  </si>
  <si>
    <t>TOMATIS CINZIA</t>
  </si>
  <si>
    <t>FILIPPI ANDREA</t>
  </si>
  <si>
    <t>MADONNO MAURO</t>
  </si>
  <si>
    <t>GALLIANO SAVIO</t>
  </si>
  <si>
    <t>AMATEIS ANDRA</t>
  </si>
  <si>
    <t>DALMASSO MARCO</t>
  </si>
  <si>
    <t>ODASSO GRAZIANO</t>
  </si>
  <si>
    <t>BERTORA DAVIDE</t>
  </si>
  <si>
    <t>BERTOLINO GIUSEPPE</t>
  </si>
  <si>
    <t>LUBATTO PIERO</t>
  </si>
  <si>
    <t>BOASSO EMILIANO</t>
  </si>
  <si>
    <t>RUATTA GIOVANNI</t>
  </si>
  <si>
    <t>CANINO RAFFAELLA</t>
  </si>
  <si>
    <t>MILANO SALVATORE</t>
  </si>
  <si>
    <t>MARTA STEFANO</t>
  </si>
  <si>
    <t>DURELLI GUIDO</t>
  </si>
  <si>
    <t>CAMPERI LUCIANO</t>
  </si>
  <si>
    <t>GASTALDI SILVIO</t>
  </si>
  <si>
    <t>DE ZEN DAVIDE</t>
  </si>
  <si>
    <t>SOMA' MARIO</t>
  </si>
  <si>
    <t>MOUREL GILLES</t>
  </si>
  <si>
    <t>TOSCANO GIUSEPPE</t>
  </si>
  <si>
    <t>BAUDINO GIANFRANCO</t>
  </si>
  <si>
    <t>MIRRA ANNA PIA</t>
  </si>
  <si>
    <t>REVELLI FLAVIO</t>
  </si>
  <si>
    <t>AGLI UGO</t>
  </si>
  <si>
    <t>SARALE FRANCO</t>
  </si>
  <si>
    <t>SARALE CHIARA</t>
  </si>
  <si>
    <t>SITO IGOR</t>
  </si>
  <si>
    <t>IPPICO LUCA</t>
  </si>
  <si>
    <t>ACCAMO PAOLO</t>
  </si>
  <si>
    <t>TARAMAZZO STEFANO</t>
  </si>
  <si>
    <t>CURTI LUCA</t>
  </si>
  <si>
    <t>ALMONTI MORENA</t>
  </si>
  <si>
    <t>NATALICCHIO LUCIA</t>
  </si>
  <si>
    <t>PENNELLA FEDERICO</t>
  </si>
  <si>
    <t>ACCAME ALBINO</t>
  </si>
  <si>
    <t>GALVAN ARRIGO</t>
  </si>
  <si>
    <t>AVAGNINA  MASSIMO</t>
  </si>
  <si>
    <t>FENOGLIO CRISTIANO</t>
  </si>
  <si>
    <t>HERRANZ MARCOS VICENTE</t>
  </si>
  <si>
    <t>ANSELMA ROBERTO</t>
  </si>
  <si>
    <t>GIROTTO CHRISTIAN</t>
  </si>
  <si>
    <t>ELLENA CARLO</t>
  </si>
  <si>
    <t>AGOSTINI RICCARDO</t>
  </si>
  <si>
    <t>CONTENTI TOMMASO</t>
  </si>
  <si>
    <t>MAMINO DIEGO</t>
  </si>
  <si>
    <t>ELLENA CLAUDIO</t>
  </si>
  <si>
    <t>BONELLI DINO</t>
  </si>
  <si>
    <t>NA</t>
  </si>
  <si>
    <t>FAZIO ALBERTO</t>
  </si>
  <si>
    <t>Running club Venezia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</si>
</sst>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:ss"/>
    <numFmt numFmtId="165" formatCode="yyyy"/>
  </numFmts>
  <fonts count="1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Calibri"/>
      <family val="2"/>
      <scheme val="minor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10"/>
      <name val="Calibri"/>
      <family val="2"/>
    </font>
    <font>
      <sz val="10"/>
      <color rgb="FF000000"/>
      <name val="Calibri"/>
      <family val="2"/>
    </font>
    <font>
      <sz val="26"/>
      <color indexed="8"/>
      <name val="Arial Black"/>
      <family val="2"/>
    </font>
    <font>
      <sz val="18"/>
      <color indexed="8"/>
      <name val="Bradley Hand ITC"/>
      <family val="4"/>
    </font>
    <font>
      <sz val="11"/>
      <color indexed="8"/>
      <name val="Wingdings"/>
    </font>
    <font>
      <b/>
      <sz val="12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sz val="10"/>
      <name val="Bauhaus 93"/>
      <family val="5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85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1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164" fontId="3" fillId="0" borderId="5" xfId="0" applyNumberFormat="1" applyFont="1" applyBorder="1"/>
    <xf numFmtId="164" fontId="3" fillId="0" borderId="6" xfId="0" applyNumberFormat="1" applyFont="1" applyBorder="1"/>
    <xf numFmtId="164" fontId="3" fillId="0" borderId="7" xfId="0" applyNumberFormat="1" applyFont="1" applyBorder="1"/>
    <xf numFmtId="0" fontId="2" fillId="0" borderId="4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164" fontId="3" fillId="0" borderId="8" xfId="0" applyNumberFormat="1" applyFont="1" applyBorder="1"/>
    <xf numFmtId="164" fontId="3" fillId="0" borderId="9" xfId="0" applyNumberFormat="1" applyFont="1" applyBorder="1"/>
    <xf numFmtId="164" fontId="3" fillId="0" borderId="10" xfId="0" applyNumberFormat="1" applyFont="1" applyBorder="1"/>
    <xf numFmtId="0" fontId="2" fillId="0" borderId="1" xfId="0" applyFont="1" applyBorder="1"/>
    <xf numFmtId="0" fontId="3" fillId="0" borderId="11" xfId="0" applyFont="1" applyBorder="1"/>
    <xf numFmtId="0" fontId="3" fillId="0" borderId="12" xfId="0" applyFont="1" applyBorder="1"/>
    <xf numFmtId="0" fontId="3" fillId="0" borderId="13" xfId="0" applyFont="1" applyBorder="1"/>
    <xf numFmtId="164" fontId="3" fillId="0" borderId="11" xfId="0" applyNumberFormat="1" applyFont="1" applyBorder="1"/>
    <xf numFmtId="164" fontId="3" fillId="0" borderId="12" xfId="0" applyNumberFormat="1" applyFont="1" applyBorder="1"/>
    <xf numFmtId="164" fontId="3" fillId="0" borderId="13" xfId="0" applyNumberFormat="1" applyFont="1" applyBorder="1"/>
    <xf numFmtId="164" fontId="3" fillId="0" borderId="9" xfId="0" applyNumberFormat="1" applyFont="1" applyBorder="1" applyAlignment="1">
      <alignment vertical="center"/>
    </xf>
    <xf numFmtId="0" fontId="0" fillId="0" borderId="15" xfId="0" applyBorder="1" applyAlignment="1">
      <alignment horizontal="left" vertical="center"/>
    </xf>
    <xf numFmtId="165" fontId="0" fillId="0" borderId="15" xfId="0" applyNumberFormat="1" applyBorder="1" applyAlignment="1">
      <alignment horizontal="center" vertical="center"/>
    </xf>
    <xf numFmtId="14" fontId="0" fillId="0" borderId="15" xfId="0" applyNumberFormat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3" fillId="0" borderId="6" xfId="0" applyNumberFormat="1" applyFont="1" applyBorder="1"/>
    <xf numFmtId="165" fontId="3" fillId="0" borderId="9" xfId="0" applyNumberFormat="1" applyFont="1" applyBorder="1"/>
    <xf numFmtId="165" fontId="3" fillId="0" borderId="12" xfId="0" applyNumberFormat="1" applyFont="1" applyBorder="1"/>
    <xf numFmtId="0" fontId="5" fillId="0" borderId="15" xfId="0" applyFont="1" applyFill="1" applyBorder="1" applyAlignment="1">
      <alignment horizontal="center" vertical="center"/>
    </xf>
    <xf numFmtId="0" fontId="5" fillId="0" borderId="15" xfId="0" applyFont="1" applyFill="1" applyBorder="1" applyAlignment="1">
      <alignment horizontal="left" vertical="center"/>
    </xf>
    <xf numFmtId="0" fontId="6" fillId="0" borderId="15" xfId="0" applyFont="1" applyFill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8" fillId="0" borderId="16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8" fillId="0" borderId="1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49" fontId="9" fillId="0" borderId="18" xfId="0" applyNumberFormat="1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10" fillId="0" borderId="18" xfId="0" applyNumberFormat="1" applyFont="1" applyBorder="1" applyAlignment="1">
      <alignment horizontal="left"/>
    </xf>
    <xf numFmtId="0" fontId="0" fillId="0" borderId="0" xfId="0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14" fontId="12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14" fontId="0" fillId="0" borderId="22" xfId="0" applyNumberFormat="1" applyBorder="1" applyAlignment="1">
      <alignment horizontal="center" vertical="center"/>
    </xf>
    <xf numFmtId="0" fontId="13" fillId="0" borderId="22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7" fillId="0" borderId="2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14" fillId="0" borderId="2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0" fillId="0" borderId="19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0" fillId="0" borderId="20" xfId="0" applyBorder="1"/>
    <xf numFmtId="0" fontId="0" fillId="0" borderId="22" xfId="0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14" fontId="0" fillId="0" borderId="24" xfId="0" applyNumberFormat="1" applyBorder="1" applyAlignment="1">
      <alignment horizontal="center" vertical="center"/>
    </xf>
    <xf numFmtId="0" fontId="13" fillId="0" borderId="24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2" xfId="0" applyBorder="1"/>
    <xf numFmtId="0" fontId="0" fillId="0" borderId="23" xfId="0" applyFont="1" applyBorder="1" applyAlignment="1">
      <alignment horizontal="center" vertical="center"/>
    </xf>
    <xf numFmtId="14" fontId="0" fillId="0" borderId="23" xfId="0" applyNumberForma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14" fontId="3" fillId="0" borderId="9" xfId="0" applyNumberFormat="1" applyFont="1" applyBorder="1"/>
    <xf numFmtId="0" fontId="2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25" xfId="0" applyFont="1" applyBorder="1" applyAlignment="1">
      <alignment horizontal="center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jpeg"/><Relationship Id="rId1" Type="http://schemas.openxmlformats.org/officeDocument/2006/relationships/image" Target="../media/image6.png"/><Relationship Id="rId5" Type="http://schemas.openxmlformats.org/officeDocument/2006/relationships/image" Target="../media/image10.jpeg"/><Relationship Id="rId4" Type="http://schemas.openxmlformats.org/officeDocument/2006/relationships/image" Target="../media/image9.jpeg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Relationship Id="rId4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28575</xdr:colOff>
      <xdr:row>0</xdr:row>
      <xdr:rowOff>0</xdr:rowOff>
    </xdr:from>
    <xdr:to>
      <xdr:col>20</xdr:col>
      <xdr:colOff>217667</xdr:colOff>
      <xdr:row>0</xdr:row>
      <xdr:rowOff>0</xdr:rowOff>
    </xdr:to>
    <xdr:pic>
      <xdr:nvPicPr>
        <xdr:cNvPr id="4" name="Immagin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V="1">
          <a:off x="11553825" y="0"/>
          <a:ext cx="2627492" cy="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276225</xdr:colOff>
      <xdr:row>1</xdr:row>
      <xdr:rowOff>9525</xdr:rowOff>
    </xdr:from>
    <xdr:to>
      <xdr:col>10</xdr:col>
      <xdr:colOff>1609725</xdr:colOff>
      <xdr:row>1</xdr:row>
      <xdr:rowOff>581025</xdr:rowOff>
    </xdr:to>
    <xdr:pic>
      <xdr:nvPicPr>
        <xdr:cNvPr id="2" name="Immagine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33825" y="200025"/>
          <a:ext cx="3848100" cy="5715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38100</xdr:colOff>
      <xdr:row>1</xdr:row>
      <xdr:rowOff>0</xdr:rowOff>
    </xdr:from>
    <xdr:to>
      <xdr:col>3</xdr:col>
      <xdr:colOff>695325</xdr:colOff>
      <xdr:row>1</xdr:row>
      <xdr:rowOff>657225</xdr:rowOff>
    </xdr:to>
    <xdr:pic>
      <xdr:nvPicPr>
        <xdr:cNvPr id="3" name="Immagin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5" y="190500"/>
          <a:ext cx="657225" cy="6572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3</xdr:col>
      <xdr:colOff>1228725</xdr:colOff>
      <xdr:row>1</xdr:row>
      <xdr:rowOff>0</xdr:rowOff>
    </xdr:from>
    <xdr:to>
      <xdr:col>5</xdr:col>
      <xdr:colOff>114300</xdr:colOff>
      <xdr:row>1</xdr:row>
      <xdr:rowOff>676275</xdr:rowOff>
    </xdr:to>
    <xdr:pic>
      <xdr:nvPicPr>
        <xdr:cNvPr id="4" name="Immagin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66875" y="190500"/>
          <a:ext cx="1228725" cy="6762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13</xdr:col>
      <xdr:colOff>38100</xdr:colOff>
      <xdr:row>1</xdr:row>
      <xdr:rowOff>0</xdr:rowOff>
    </xdr:from>
    <xdr:to>
      <xdr:col>13</xdr:col>
      <xdr:colOff>571500</xdr:colOff>
      <xdr:row>1</xdr:row>
      <xdr:rowOff>685800</xdr:rowOff>
    </xdr:to>
    <xdr:pic>
      <xdr:nvPicPr>
        <xdr:cNvPr id="5" name="Immagine 4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110"/>
        <a:stretch>
          <a:fillRect/>
        </a:stretch>
      </xdr:blipFill>
      <xdr:spPr bwMode="auto">
        <a:xfrm>
          <a:off x="10848975" y="190500"/>
          <a:ext cx="53340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19110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12</xdr:col>
      <xdr:colOff>38100</xdr:colOff>
      <xdr:row>1</xdr:row>
      <xdr:rowOff>0</xdr:rowOff>
    </xdr:from>
    <xdr:to>
      <xdr:col>12</xdr:col>
      <xdr:colOff>600075</xdr:colOff>
      <xdr:row>1</xdr:row>
      <xdr:rowOff>685800</xdr:rowOff>
    </xdr:to>
    <xdr:pic>
      <xdr:nvPicPr>
        <xdr:cNvPr id="6" name="Immagine 5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089"/>
        <a:stretch>
          <a:fillRect/>
        </a:stretch>
      </xdr:blipFill>
      <xdr:spPr bwMode="auto">
        <a:xfrm>
          <a:off x="10410825" y="190500"/>
          <a:ext cx="400050" cy="6858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b="26089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80808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3"/>
  <sheetViews>
    <sheetView topLeftCell="A67" workbookViewId="0">
      <selection activeCell="N86" sqref="N86"/>
    </sheetView>
  </sheetViews>
  <sheetFormatPr defaultRowHeight="15"/>
  <cols>
    <col min="1" max="1" width="4" bestFit="1" customWidth="1"/>
    <col min="2" max="2" width="25.28515625" bestFit="1" customWidth="1"/>
    <col min="3" max="3" width="5.7109375" bestFit="1" customWidth="1"/>
    <col min="4" max="4" width="4.140625" bestFit="1" customWidth="1"/>
    <col min="5" max="5" width="27.7109375" bestFit="1" customWidth="1"/>
    <col min="11" max="11" width="14.85546875" bestFit="1" customWidth="1"/>
    <col min="12" max="12" width="14.28515625" bestFit="1" customWidth="1"/>
    <col min="13" max="13" width="25.28515625" bestFit="1" customWidth="1"/>
    <col min="14" max="14" width="11.7109375" bestFit="1" customWidth="1"/>
    <col min="18" max="18" width="11" bestFit="1" customWidth="1"/>
    <col min="19" max="19" width="26.28515625" bestFit="1" customWidth="1"/>
    <col min="20" max="20" width="27.7109375" bestFit="1" customWidth="1"/>
  </cols>
  <sheetData>
    <row r="1" spans="1:20">
      <c r="A1" s="46" t="s">
        <v>0</v>
      </c>
      <c r="B1" s="46"/>
      <c r="C1" s="46"/>
      <c r="D1" s="46"/>
      <c r="E1" s="46"/>
    </row>
    <row r="2" spans="1:20">
      <c r="A2" s="46"/>
      <c r="B2" s="46"/>
      <c r="C2" s="46"/>
      <c r="D2" s="46"/>
      <c r="E2" s="46"/>
    </row>
    <row r="3" spans="1:20">
      <c r="A3" t="s">
        <v>1</v>
      </c>
      <c r="B3" t="s">
        <v>2</v>
      </c>
      <c r="C3" t="s">
        <v>3</v>
      </c>
      <c r="D3" t="s">
        <v>4</v>
      </c>
      <c r="E3" t="s">
        <v>5</v>
      </c>
      <c r="J3" t="s">
        <v>189</v>
      </c>
    </row>
    <row r="4" spans="1:20">
      <c r="A4" s="57">
        <v>1</v>
      </c>
      <c r="B4" s="26" t="s">
        <v>315</v>
      </c>
      <c r="C4" s="27">
        <f>+N4</f>
        <v>31655</v>
      </c>
      <c r="D4" s="28" t="str">
        <f>+O4</f>
        <v>M</v>
      </c>
      <c r="E4" s="29" t="str">
        <f>+T4</f>
        <v>A.S.D. Podistica Valle Varaita</v>
      </c>
      <c r="J4" s="57">
        <v>1</v>
      </c>
      <c r="K4" s="58" t="s">
        <v>202</v>
      </c>
      <c r="L4" s="58" t="s">
        <v>203</v>
      </c>
      <c r="M4" s="34" t="str">
        <f>CONCATENATE(K4," ",L4)</f>
        <v>PEYRACCHIA SIMONE</v>
      </c>
      <c r="N4" s="59">
        <v>31655</v>
      </c>
      <c r="O4" s="59" t="s">
        <v>15</v>
      </c>
      <c r="P4" s="35" t="s">
        <v>16</v>
      </c>
      <c r="Q4" s="35" t="s">
        <v>16</v>
      </c>
      <c r="R4" s="33"/>
      <c r="S4" s="36" t="s">
        <v>17</v>
      </c>
      <c r="T4" s="62" t="s">
        <v>204</v>
      </c>
    </row>
    <row r="5" spans="1:20">
      <c r="A5" s="63">
        <v>2</v>
      </c>
      <c r="B5" s="26" t="s">
        <v>316</v>
      </c>
      <c r="C5" s="27">
        <f t="shared" ref="C5:C13" si="0">+N5</f>
        <v>28170</v>
      </c>
      <c r="D5" s="28" t="str">
        <f t="shared" ref="D5:D13" si="1">+O5</f>
        <v>M</v>
      </c>
      <c r="E5" s="29">
        <f t="shared" ref="E5:E13" si="2">+T5</f>
        <v>0</v>
      </c>
      <c r="J5" s="63">
        <v>2</v>
      </c>
      <c r="K5" s="58" t="s">
        <v>205</v>
      </c>
      <c r="L5" s="58" t="s">
        <v>206</v>
      </c>
      <c r="M5" s="34" t="str">
        <f t="shared" ref="M5:M68" si="3">CONCATENATE(K5," ",L5)</f>
        <v>PESCE IVAN</v>
      </c>
      <c r="N5" s="59">
        <v>28170</v>
      </c>
      <c r="O5" s="59" t="s">
        <v>15</v>
      </c>
      <c r="P5" s="38" t="s">
        <v>16</v>
      </c>
      <c r="Q5" s="38" t="s">
        <v>16</v>
      </c>
      <c r="R5" s="37">
        <v>3474074686</v>
      </c>
      <c r="S5" s="39" t="s">
        <v>22</v>
      </c>
      <c r="T5" s="61"/>
    </row>
    <row r="6" spans="1:20">
      <c r="A6" s="63">
        <v>3</v>
      </c>
      <c r="B6" s="26" t="s">
        <v>317</v>
      </c>
      <c r="C6" s="27">
        <f t="shared" si="0"/>
        <v>29941</v>
      </c>
      <c r="D6" s="28" t="str">
        <f t="shared" si="1"/>
        <v>M</v>
      </c>
      <c r="E6" s="29">
        <f t="shared" si="2"/>
        <v>0</v>
      </c>
      <c r="J6" s="63">
        <v>3</v>
      </c>
      <c r="K6" s="58" t="s">
        <v>207</v>
      </c>
      <c r="L6" s="58" t="s">
        <v>48</v>
      </c>
      <c r="M6" s="34" t="str">
        <f t="shared" si="3"/>
        <v>ARNAUDO ALESSANDRO</v>
      </c>
      <c r="N6" s="59">
        <v>29941</v>
      </c>
      <c r="O6" s="59" t="s">
        <v>15</v>
      </c>
      <c r="P6" s="38" t="s">
        <v>16</v>
      </c>
      <c r="Q6" s="38" t="s">
        <v>16</v>
      </c>
      <c r="R6" s="37">
        <v>3472565542</v>
      </c>
      <c r="S6" s="39"/>
      <c r="T6" s="61"/>
    </row>
    <row r="7" spans="1:20">
      <c r="A7" s="63">
        <v>4</v>
      </c>
      <c r="B7" s="26" t="s">
        <v>369</v>
      </c>
      <c r="C7" s="27">
        <f t="shared" si="0"/>
        <v>0</v>
      </c>
      <c r="D7" s="28" t="str">
        <f t="shared" si="1"/>
        <v>M</v>
      </c>
      <c r="E7" s="29">
        <f t="shared" si="2"/>
        <v>0</v>
      </c>
      <c r="J7" s="63">
        <v>4</v>
      </c>
      <c r="K7" s="58" t="s">
        <v>208</v>
      </c>
      <c r="L7" s="58" t="s">
        <v>209</v>
      </c>
      <c r="M7" s="34" t="str">
        <f t="shared" si="3"/>
        <v>FAZIO FULVIO</v>
      </c>
      <c r="N7" s="59"/>
      <c r="O7" s="59" t="s">
        <v>15</v>
      </c>
      <c r="P7" s="38" t="s">
        <v>16</v>
      </c>
      <c r="Q7" s="38" t="s">
        <v>16</v>
      </c>
      <c r="R7" s="37"/>
      <c r="S7" s="39" t="s">
        <v>28</v>
      </c>
      <c r="T7" s="61"/>
    </row>
    <row r="8" spans="1:20">
      <c r="A8" s="63">
        <v>7</v>
      </c>
      <c r="B8" s="26" t="s">
        <v>318</v>
      </c>
      <c r="C8" s="27">
        <f t="shared" si="0"/>
        <v>28595</v>
      </c>
      <c r="D8" s="28" t="str">
        <f t="shared" si="1"/>
        <v>M</v>
      </c>
      <c r="E8" s="29">
        <f t="shared" si="2"/>
        <v>0</v>
      </c>
      <c r="J8" s="63">
        <v>7</v>
      </c>
      <c r="K8" s="58" t="s">
        <v>210</v>
      </c>
      <c r="L8" s="58" t="s">
        <v>211</v>
      </c>
      <c r="M8" s="34" t="str">
        <f t="shared" si="3"/>
        <v>ENRICI MAURIZIO</v>
      </c>
      <c r="N8" s="59">
        <v>28595</v>
      </c>
      <c r="O8" s="59" t="s">
        <v>15</v>
      </c>
      <c r="P8" s="38" t="s">
        <v>16</v>
      </c>
      <c r="Q8" s="38" t="s">
        <v>16</v>
      </c>
      <c r="R8" s="37"/>
      <c r="S8" s="39"/>
      <c r="T8" s="61"/>
    </row>
    <row r="9" spans="1:20">
      <c r="A9" s="63">
        <v>8</v>
      </c>
      <c r="B9" s="26" t="s">
        <v>319</v>
      </c>
      <c r="C9" s="27">
        <f t="shared" si="0"/>
        <v>31018</v>
      </c>
      <c r="D9" s="28" t="str">
        <f t="shared" si="1"/>
        <v>M</v>
      </c>
      <c r="E9" s="29">
        <f t="shared" si="2"/>
        <v>0</v>
      </c>
      <c r="J9" s="63">
        <v>8</v>
      </c>
      <c r="K9" s="58" t="s">
        <v>212</v>
      </c>
      <c r="L9" s="58" t="s">
        <v>213</v>
      </c>
      <c r="M9" s="34" t="str">
        <f t="shared" si="3"/>
        <v>TOMATIS CINZIA</v>
      </c>
      <c r="N9" s="59">
        <v>31018</v>
      </c>
      <c r="O9" s="59" t="s">
        <v>15</v>
      </c>
      <c r="P9" s="38" t="s">
        <v>16</v>
      </c>
      <c r="Q9" s="38" t="s">
        <v>16</v>
      </c>
      <c r="R9" s="37"/>
      <c r="S9" s="39" t="s">
        <v>35</v>
      </c>
      <c r="T9" s="61"/>
    </row>
    <row r="10" spans="1:20">
      <c r="A10" s="63">
        <v>9</v>
      </c>
      <c r="B10" s="26" t="s">
        <v>161</v>
      </c>
      <c r="C10" s="27">
        <f t="shared" si="0"/>
        <v>27707</v>
      </c>
      <c r="D10" s="28" t="str">
        <f t="shared" si="1"/>
        <v>M</v>
      </c>
      <c r="E10" s="29" t="str">
        <f t="shared" si="2"/>
        <v>A.S.D. PAM Mondovì Chiusa Pesio</v>
      </c>
      <c r="J10" s="63">
        <v>9</v>
      </c>
      <c r="K10" s="58" t="s">
        <v>84</v>
      </c>
      <c r="L10" s="58" t="s">
        <v>31</v>
      </c>
      <c r="M10" s="34" t="str">
        <f t="shared" si="3"/>
        <v>DOTTO VALERIO</v>
      </c>
      <c r="N10" s="59">
        <v>27707</v>
      </c>
      <c r="O10" s="59" t="s">
        <v>15</v>
      </c>
      <c r="P10" s="38" t="s">
        <v>38</v>
      </c>
      <c r="Q10" s="38" t="s">
        <v>16</v>
      </c>
      <c r="R10" s="37"/>
      <c r="S10" s="39"/>
      <c r="T10" s="62" t="s">
        <v>42</v>
      </c>
    </row>
    <row r="11" spans="1:20">
      <c r="A11" s="63">
        <v>10</v>
      </c>
      <c r="B11" s="26" t="s">
        <v>164</v>
      </c>
      <c r="C11" s="27">
        <f t="shared" si="0"/>
        <v>32653</v>
      </c>
      <c r="D11" s="28" t="str">
        <f t="shared" si="1"/>
        <v>M</v>
      </c>
      <c r="E11" s="29" t="str">
        <f t="shared" si="2"/>
        <v>A.S.D. PAM Mondovì Chiusa Pesio</v>
      </c>
      <c r="J11" s="63">
        <v>10</v>
      </c>
      <c r="K11" s="58" t="s">
        <v>88</v>
      </c>
      <c r="L11" s="58" t="s">
        <v>89</v>
      </c>
      <c r="M11" s="34" t="str">
        <f t="shared" si="3"/>
        <v>BONGIOANNI FABRIZIO</v>
      </c>
      <c r="N11" s="59">
        <v>32653</v>
      </c>
      <c r="O11" s="59" t="s">
        <v>15</v>
      </c>
      <c r="P11" s="38" t="s">
        <v>16</v>
      </c>
      <c r="Q11" s="38" t="s">
        <v>16</v>
      </c>
      <c r="R11" s="37"/>
      <c r="S11" s="39" t="s">
        <v>41</v>
      </c>
      <c r="T11" s="62" t="s">
        <v>42</v>
      </c>
    </row>
    <row r="12" spans="1:20">
      <c r="A12" s="63">
        <v>11</v>
      </c>
      <c r="B12" s="26" t="s">
        <v>320</v>
      </c>
      <c r="C12" s="27">
        <f t="shared" si="0"/>
        <v>27508</v>
      </c>
      <c r="D12" s="28" t="str">
        <f t="shared" si="1"/>
        <v>M</v>
      </c>
      <c r="E12" s="29" t="str">
        <f t="shared" si="2"/>
        <v>A.S.D. PAM Mondovì Chiusa Pesio</v>
      </c>
      <c r="J12" s="63">
        <v>11</v>
      </c>
      <c r="K12" s="58" t="s">
        <v>58</v>
      </c>
      <c r="L12" s="58" t="s">
        <v>118</v>
      </c>
      <c r="M12" s="34" t="str">
        <f t="shared" si="3"/>
        <v>FILIPPI ANDREA</v>
      </c>
      <c r="N12" s="59">
        <v>27508</v>
      </c>
      <c r="O12" s="59" t="s">
        <v>15</v>
      </c>
      <c r="P12" s="38" t="s">
        <v>16</v>
      </c>
      <c r="Q12" s="38" t="s">
        <v>16</v>
      </c>
      <c r="R12" s="37"/>
      <c r="S12" s="39"/>
      <c r="T12" s="62" t="s">
        <v>42</v>
      </c>
    </row>
    <row r="13" spans="1:20">
      <c r="A13" s="63">
        <v>12</v>
      </c>
      <c r="B13" s="26" t="s">
        <v>179</v>
      </c>
      <c r="C13" s="27">
        <f t="shared" si="0"/>
        <v>25283</v>
      </c>
      <c r="D13" s="28" t="str">
        <f t="shared" si="1"/>
        <v>M</v>
      </c>
      <c r="E13" s="29" t="str">
        <f t="shared" si="2"/>
        <v>A.S.D. PAM Mondovì Chiusa Pesio</v>
      </c>
      <c r="J13" s="63">
        <v>12</v>
      </c>
      <c r="K13" s="58" t="s">
        <v>119</v>
      </c>
      <c r="L13" s="58" t="s">
        <v>56</v>
      </c>
      <c r="M13" s="34" t="str">
        <f t="shared" si="3"/>
        <v>SCABBIA MASSIMO</v>
      </c>
      <c r="N13" s="59">
        <v>25283</v>
      </c>
      <c r="O13" s="59" t="s">
        <v>15</v>
      </c>
      <c r="P13" s="38" t="s">
        <v>16</v>
      </c>
      <c r="Q13" s="38" t="s">
        <v>16</v>
      </c>
      <c r="R13" s="37">
        <v>3292321871</v>
      </c>
      <c r="S13" s="39"/>
      <c r="T13" s="62" t="s">
        <v>42</v>
      </c>
    </row>
    <row r="14" spans="1:20">
      <c r="A14" s="63">
        <v>13</v>
      </c>
      <c r="B14" s="26" t="s">
        <v>321</v>
      </c>
      <c r="C14" s="27">
        <f t="shared" ref="C14:C77" si="4">+N14</f>
        <v>27585</v>
      </c>
      <c r="D14" s="28" t="str">
        <f t="shared" ref="D14:D77" si="5">+O14</f>
        <v>M</v>
      </c>
      <c r="E14" s="29">
        <f t="shared" ref="E14:E77" si="6">+T14</f>
        <v>0</v>
      </c>
      <c r="J14" s="63">
        <v>13</v>
      </c>
      <c r="K14" s="58" t="s">
        <v>215</v>
      </c>
      <c r="L14" s="58" t="s">
        <v>216</v>
      </c>
      <c r="M14" s="34" t="str">
        <f t="shared" si="3"/>
        <v>MADONNO MAURO</v>
      </c>
      <c r="N14" s="59">
        <v>27585</v>
      </c>
      <c r="O14" s="59" t="s">
        <v>15</v>
      </c>
      <c r="P14" s="38" t="s">
        <v>16</v>
      </c>
      <c r="Q14" s="38"/>
      <c r="R14" s="37"/>
      <c r="S14" s="39"/>
      <c r="T14" s="61"/>
    </row>
    <row r="15" spans="1:20">
      <c r="A15" s="63">
        <v>14</v>
      </c>
      <c r="B15" s="26" t="s">
        <v>140</v>
      </c>
      <c r="C15" s="27">
        <f t="shared" si="4"/>
        <v>26465</v>
      </c>
      <c r="D15" s="28" t="str">
        <f t="shared" si="5"/>
        <v>M</v>
      </c>
      <c r="E15" s="29" t="str">
        <f t="shared" si="6"/>
        <v>A.S.D. Cuneo Triathlon</v>
      </c>
      <c r="J15" s="63">
        <v>14</v>
      </c>
      <c r="K15" s="58" t="s">
        <v>26</v>
      </c>
      <c r="L15" s="58" t="s">
        <v>27</v>
      </c>
      <c r="M15" s="34" t="str">
        <f t="shared" si="3"/>
        <v>BIANCIOTTO MARCO</v>
      </c>
      <c r="N15" s="59">
        <v>26465</v>
      </c>
      <c r="O15" s="59" t="s">
        <v>15</v>
      </c>
      <c r="P15" s="38" t="s">
        <v>16</v>
      </c>
      <c r="Q15" s="38"/>
      <c r="R15" s="37"/>
      <c r="S15" s="39"/>
      <c r="T15" s="62" t="s">
        <v>29</v>
      </c>
    </row>
    <row r="16" spans="1:20">
      <c r="A16" s="63">
        <v>15</v>
      </c>
      <c r="B16" s="26" t="s">
        <v>184</v>
      </c>
      <c r="C16" s="27">
        <f t="shared" si="4"/>
        <v>0</v>
      </c>
      <c r="D16" s="28" t="str">
        <f t="shared" si="5"/>
        <v>M</v>
      </c>
      <c r="E16" s="29" t="str">
        <f t="shared" si="6"/>
        <v>Podistica Valvermenagna</v>
      </c>
      <c r="J16" s="63">
        <v>15</v>
      </c>
      <c r="K16" s="58" t="s">
        <v>128</v>
      </c>
      <c r="L16" s="58" t="s">
        <v>68</v>
      </c>
      <c r="M16" s="34" t="str">
        <f t="shared" si="3"/>
        <v>GROSSO FLAVIO</v>
      </c>
      <c r="N16" s="59"/>
      <c r="O16" s="59" t="s">
        <v>15</v>
      </c>
      <c r="P16" s="38" t="s">
        <v>16</v>
      </c>
      <c r="Q16" s="38" t="s">
        <v>53</v>
      </c>
      <c r="R16" s="37"/>
      <c r="S16" s="39"/>
      <c r="T16" s="61" t="s">
        <v>129</v>
      </c>
    </row>
    <row r="17" spans="1:20">
      <c r="A17" s="63">
        <v>16</v>
      </c>
      <c r="B17" s="26" t="s">
        <v>322</v>
      </c>
      <c r="C17" s="27">
        <f t="shared" si="4"/>
        <v>0</v>
      </c>
      <c r="D17" s="28" t="str">
        <f t="shared" si="5"/>
        <v>M</v>
      </c>
      <c r="E17" s="29" t="str">
        <f t="shared" si="6"/>
        <v>G.S.R. Ferrero</v>
      </c>
      <c r="J17" s="63">
        <v>16</v>
      </c>
      <c r="K17" s="58" t="s">
        <v>218</v>
      </c>
      <c r="L17" s="58" t="s">
        <v>219</v>
      </c>
      <c r="M17" s="34" t="str">
        <f t="shared" si="3"/>
        <v>GALLIANO SAVIO</v>
      </c>
      <c r="N17" s="59"/>
      <c r="O17" s="59" t="s">
        <v>15</v>
      </c>
      <c r="P17" s="38" t="s">
        <v>16</v>
      </c>
      <c r="Q17" s="38" t="s">
        <v>16</v>
      </c>
      <c r="R17" s="37"/>
      <c r="S17" s="39" t="s">
        <v>57</v>
      </c>
      <c r="T17" s="62" t="s">
        <v>83</v>
      </c>
    </row>
    <row r="18" spans="1:20">
      <c r="A18" s="63">
        <v>18</v>
      </c>
      <c r="B18" s="26" t="s">
        <v>168</v>
      </c>
      <c r="C18" s="27">
        <f t="shared" si="4"/>
        <v>35338</v>
      </c>
      <c r="D18" s="28" t="str">
        <f t="shared" si="5"/>
        <v>F</v>
      </c>
      <c r="E18" s="29" t="str">
        <f t="shared" si="6"/>
        <v>A.S.D. G.S. Roata Chiusani</v>
      </c>
      <c r="J18" s="63">
        <v>18</v>
      </c>
      <c r="K18" s="58" t="s">
        <v>97</v>
      </c>
      <c r="L18" s="58" t="s">
        <v>98</v>
      </c>
      <c r="M18" s="34" t="str">
        <f t="shared" si="3"/>
        <v>SIRIGU MARTINA</v>
      </c>
      <c r="N18" s="59">
        <v>35338</v>
      </c>
      <c r="O18" s="59" t="s">
        <v>21</v>
      </c>
      <c r="P18" s="38" t="s">
        <v>16</v>
      </c>
      <c r="Q18" s="38"/>
      <c r="R18" s="37"/>
      <c r="S18" s="39"/>
      <c r="T18" s="65" t="s">
        <v>99</v>
      </c>
    </row>
    <row r="19" spans="1:20">
      <c r="A19" s="63">
        <v>19</v>
      </c>
      <c r="B19" s="26" t="s">
        <v>139</v>
      </c>
      <c r="C19" s="27">
        <f t="shared" si="4"/>
        <v>25807</v>
      </c>
      <c r="D19" s="28" t="str">
        <f t="shared" si="5"/>
        <v>M</v>
      </c>
      <c r="E19" s="29" t="str">
        <f t="shared" si="6"/>
        <v>A.S.D. Albenga Runners</v>
      </c>
      <c r="J19" s="63">
        <v>19</v>
      </c>
      <c r="K19" s="58" t="s">
        <v>24</v>
      </c>
      <c r="L19" s="58" t="s">
        <v>25</v>
      </c>
      <c r="M19" s="34" t="str">
        <f t="shared" si="3"/>
        <v>PITZALIS SERGIO</v>
      </c>
      <c r="N19" s="59">
        <v>25807</v>
      </c>
      <c r="O19" s="59" t="s">
        <v>15</v>
      </c>
      <c r="P19" s="38" t="s">
        <v>16</v>
      </c>
      <c r="Q19" s="38" t="s">
        <v>16</v>
      </c>
      <c r="R19" s="37"/>
      <c r="S19" s="39"/>
      <c r="T19" s="62" t="s">
        <v>23</v>
      </c>
    </row>
    <row r="20" spans="1:20">
      <c r="A20" s="63">
        <v>20</v>
      </c>
      <c r="B20" s="26" t="s">
        <v>138</v>
      </c>
      <c r="C20" s="27">
        <f t="shared" si="4"/>
        <v>28919</v>
      </c>
      <c r="D20" s="28" t="str">
        <f t="shared" si="5"/>
        <v>F</v>
      </c>
      <c r="E20" s="29" t="str">
        <f t="shared" si="6"/>
        <v>A.S.D. Albenga Runners</v>
      </c>
      <c r="J20" s="63">
        <v>20</v>
      </c>
      <c r="K20" s="58" t="s">
        <v>19</v>
      </c>
      <c r="L20" s="58" t="s">
        <v>20</v>
      </c>
      <c r="M20" s="34" t="str">
        <f t="shared" si="3"/>
        <v>PASSALACQUA FRANCESCA</v>
      </c>
      <c r="N20" s="59">
        <v>28919</v>
      </c>
      <c r="O20" s="59" t="s">
        <v>21</v>
      </c>
      <c r="P20" s="38" t="s">
        <v>16</v>
      </c>
      <c r="Q20" s="38" t="s">
        <v>16</v>
      </c>
      <c r="R20" s="37"/>
      <c r="S20" s="39"/>
      <c r="T20" s="62" t="s">
        <v>23</v>
      </c>
    </row>
    <row r="21" spans="1:20">
      <c r="A21" s="63">
        <v>21</v>
      </c>
      <c r="B21" s="26" t="s">
        <v>159</v>
      </c>
      <c r="C21" s="27">
        <f t="shared" si="4"/>
        <v>22291</v>
      </c>
      <c r="D21" s="28" t="str">
        <f t="shared" si="5"/>
        <v>M</v>
      </c>
      <c r="E21" s="29" t="str">
        <f t="shared" si="6"/>
        <v>G.S.D. Val Tanaro</v>
      </c>
      <c r="J21" s="63">
        <v>21</v>
      </c>
      <c r="K21" s="58" t="s">
        <v>75</v>
      </c>
      <c r="L21" s="58" t="s">
        <v>79</v>
      </c>
      <c r="M21" s="34" t="str">
        <f t="shared" si="3"/>
        <v>NASO RENATO</v>
      </c>
      <c r="N21" s="59">
        <v>22291</v>
      </c>
      <c r="O21" s="59" t="s">
        <v>15</v>
      </c>
      <c r="P21" s="38" t="s">
        <v>16</v>
      </c>
      <c r="Q21" s="38"/>
      <c r="R21" s="37"/>
      <c r="S21" s="39"/>
      <c r="T21" s="62" t="s">
        <v>78</v>
      </c>
    </row>
    <row r="22" spans="1:20">
      <c r="A22" s="63">
        <v>22</v>
      </c>
      <c r="B22" s="26" t="s">
        <v>323</v>
      </c>
      <c r="C22" s="27">
        <f t="shared" si="4"/>
        <v>28575</v>
      </c>
      <c r="D22" s="28" t="str">
        <f t="shared" si="5"/>
        <v>M</v>
      </c>
      <c r="E22" s="29">
        <f t="shared" si="6"/>
        <v>0</v>
      </c>
      <c r="J22" s="63">
        <v>22</v>
      </c>
      <c r="K22" s="58" t="s">
        <v>220</v>
      </c>
      <c r="L22" s="58" t="s">
        <v>221</v>
      </c>
      <c r="M22" s="34" t="str">
        <f t="shared" si="3"/>
        <v>AMATEIS ANDRA</v>
      </c>
      <c r="N22" s="59">
        <v>28575</v>
      </c>
      <c r="O22" s="59" t="s">
        <v>15</v>
      </c>
      <c r="P22" s="38" t="s">
        <v>16</v>
      </c>
      <c r="Q22" s="38"/>
      <c r="R22" s="37"/>
      <c r="S22" s="39"/>
      <c r="T22" s="61"/>
    </row>
    <row r="23" spans="1:20">
      <c r="A23" s="63">
        <v>23</v>
      </c>
      <c r="B23" s="26" t="s">
        <v>158</v>
      </c>
      <c r="C23" s="27">
        <f t="shared" si="4"/>
        <v>33567</v>
      </c>
      <c r="D23" s="28" t="str">
        <f t="shared" si="5"/>
        <v>M</v>
      </c>
      <c r="E23" s="29" t="str">
        <f t="shared" si="6"/>
        <v>G.S.D. Val Tanaro</v>
      </c>
      <c r="J23" s="63">
        <v>23</v>
      </c>
      <c r="K23" s="58" t="s">
        <v>75</v>
      </c>
      <c r="L23" s="58" t="s">
        <v>76</v>
      </c>
      <c r="M23" s="34" t="str">
        <f t="shared" si="3"/>
        <v>NASO RICCARDO</v>
      </c>
      <c r="N23" s="59">
        <v>33567</v>
      </c>
      <c r="O23" s="59" t="s">
        <v>15</v>
      </c>
      <c r="P23" s="38" t="s">
        <v>16</v>
      </c>
      <c r="Q23" s="38"/>
      <c r="R23" s="37"/>
      <c r="S23" s="39"/>
      <c r="T23" s="62" t="s">
        <v>78</v>
      </c>
    </row>
    <row r="24" spans="1:20">
      <c r="A24" s="63">
        <v>24</v>
      </c>
      <c r="B24" s="26" t="s">
        <v>324</v>
      </c>
      <c r="C24" s="27">
        <f t="shared" si="4"/>
        <v>26049</v>
      </c>
      <c r="D24" s="28" t="str">
        <f t="shared" si="5"/>
        <v>M</v>
      </c>
      <c r="E24" s="29" t="str">
        <f t="shared" si="6"/>
        <v>A.S.D. Boves Run</v>
      </c>
      <c r="J24" s="63">
        <v>24</v>
      </c>
      <c r="K24" s="58" t="s">
        <v>222</v>
      </c>
      <c r="L24" s="58" t="s">
        <v>27</v>
      </c>
      <c r="M24" s="34" t="str">
        <f t="shared" si="3"/>
        <v>DALMASSO MARCO</v>
      </c>
      <c r="N24" s="59">
        <v>26049</v>
      </c>
      <c r="O24" s="59" t="s">
        <v>15</v>
      </c>
      <c r="P24" s="38" t="s">
        <v>16</v>
      </c>
      <c r="Q24" s="38" t="s">
        <v>16</v>
      </c>
      <c r="R24" s="37"/>
      <c r="S24" s="39" t="s">
        <v>71</v>
      </c>
      <c r="T24" s="61" t="s">
        <v>224</v>
      </c>
    </row>
    <row r="25" spans="1:20">
      <c r="A25" s="63">
        <v>25</v>
      </c>
      <c r="B25" s="26" t="s">
        <v>325</v>
      </c>
      <c r="C25" s="27">
        <f t="shared" si="4"/>
        <v>22346</v>
      </c>
      <c r="D25" s="28" t="str">
        <f t="shared" si="5"/>
        <v>M</v>
      </c>
      <c r="E25" s="29">
        <f t="shared" si="6"/>
        <v>0</v>
      </c>
      <c r="J25" s="63">
        <v>25</v>
      </c>
      <c r="K25" s="58" t="s">
        <v>226</v>
      </c>
      <c r="L25" s="58" t="s">
        <v>227</v>
      </c>
      <c r="M25" s="34" t="str">
        <f t="shared" si="3"/>
        <v>ODASSO GRAZIANO</v>
      </c>
      <c r="N25" s="59">
        <v>22346</v>
      </c>
      <c r="O25" s="59" t="s">
        <v>15</v>
      </c>
      <c r="P25" s="38" t="s">
        <v>16</v>
      </c>
      <c r="Q25" s="38" t="s">
        <v>16</v>
      </c>
      <c r="R25" s="37"/>
      <c r="S25" s="39" t="s">
        <v>74</v>
      </c>
      <c r="T25" s="61"/>
    </row>
    <row r="26" spans="1:20">
      <c r="A26" s="63">
        <v>26</v>
      </c>
      <c r="B26" s="26" t="s">
        <v>326</v>
      </c>
      <c r="C26" s="27">
        <f t="shared" si="4"/>
        <v>35030</v>
      </c>
      <c r="D26" s="28" t="str">
        <f t="shared" si="5"/>
        <v>M</v>
      </c>
      <c r="E26" s="29">
        <f t="shared" si="6"/>
        <v>0</v>
      </c>
      <c r="J26" s="63">
        <v>26</v>
      </c>
      <c r="K26" s="58" t="s">
        <v>228</v>
      </c>
      <c r="L26" s="58" t="s">
        <v>81</v>
      </c>
      <c r="M26" s="34" t="str">
        <f t="shared" si="3"/>
        <v>BERTORA DAVIDE</v>
      </c>
      <c r="N26" s="59">
        <v>35030</v>
      </c>
      <c r="O26" s="59" t="s">
        <v>15</v>
      </c>
      <c r="P26" s="38" t="s">
        <v>16</v>
      </c>
      <c r="Q26" s="38"/>
      <c r="R26" s="37"/>
      <c r="S26" s="39" t="s">
        <v>77</v>
      </c>
      <c r="T26" s="61"/>
    </row>
    <row r="27" spans="1:20">
      <c r="A27" s="63">
        <v>27</v>
      </c>
      <c r="B27" s="26" t="s">
        <v>183</v>
      </c>
      <c r="C27" s="27">
        <f t="shared" si="4"/>
        <v>36736</v>
      </c>
      <c r="D27" s="28" t="str">
        <f t="shared" si="5"/>
        <v>M</v>
      </c>
      <c r="E27" s="29">
        <f t="shared" si="6"/>
        <v>0</v>
      </c>
      <c r="J27" s="63">
        <v>27</v>
      </c>
      <c r="K27" s="58" t="s">
        <v>127</v>
      </c>
      <c r="L27" s="58" t="s">
        <v>27</v>
      </c>
      <c r="M27" s="34" t="str">
        <f t="shared" si="3"/>
        <v>ALIFREDI MARCO</v>
      </c>
      <c r="N27" s="59">
        <v>36736</v>
      </c>
      <c r="O27" s="59" t="s">
        <v>15</v>
      </c>
      <c r="P27" s="38" t="s">
        <v>16</v>
      </c>
      <c r="Q27" s="38"/>
      <c r="R27" s="37"/>
      <c r="S27" s="39"/>
      <c r="T27" s="61"/>
    </row>
    <row r="28" spans="1:20">
      <c r="A28" s="63">
        <v>28</v>
      </c>
      <c r="B28" s="26" t="s">
        <v>327</v>
      </c>
      <c r="C28" s="27">
        <f t="shared" si="4"/>
        <v>23691</v>
      </c>
      <c r="D28" s="28" t="str">
        <f t="shared" si="5"/>
        <v>M</v>
      </c>
      <c r="E28" s="29" t="str">
        <f t="shared" si="6"/>
        <v>A.S.D. PAM Mondovì Chiusa Pesio</v>
      </c>
      <c r="J28" s="63">
        <v>28</v>
      </c>
      <c r="K28" s="58" t="s">
        <v>230</v>
      </c>
      <c r="L28" s="58" t="s">
        <v>66</v>
      </c>
      <c r="M28" s="34" t="str">
        <f t="shared" si="3"/>
        <v>BERTOLINO GIUSEPPE</v>
      </c>
      <c r="N28" s="59">
        <v>23691</v>
      </c>
      <c r="O28" s="59" t="s">
        <v>15</v>
      </c>
      <c r="P28" s="38" t="s">
        <v>16</v>
      </c>
      <c r="Q28" s="38" t="s">
        <v>16</v>
      </c>
      <c r="R28" s="37">
        <v>3393593979</v>
      </c>
      <c r="S28" s="39" t="s">
        <v>82</v>
      </c>
      <c r="T28" s="62" t="s">
        <v>42</v>
      </c>
    </row>
    <row r="29" spans="1:20">
      <c r="A29" s="63">
        <v>29</v>
      </c>
      <c r="B29" s="26" t="s">
        <v>157</v>
      </c>
      <c r="C29" s="27">
        <f t="shared" si="4"/>
        <v>30433</v>
      </c>
      <c r="D29" s="28" t="str">
        <f t="shared" si="5"/>
        <v>F</v>
      </c>
      <c r="E29" s="29" t="str">
        <f t="shared" si="6"/>
        <v>A.S.D. PAM Mondovì Chiusa Pesio</v>
      </c>
      <c r="J29" s="63">
        <v>29</v>
      </c>
      <c r="K29" s="58" t="s">
        <v>72</v>
      </c>
      <c r="L29" s="58" t="s">
        <v>73</v>
      </c>
      <c r="M29" s="34" t="str">
        <f t="shared" si="3"/>
        <v>TEALDI MARIA PIA</v>
      </c>
      <c r="N29" s="59">
        <v>30433</v>
      </c>
      <c r="O29" s="59" t="s">
        <v>21</v>
      </c>
      <c r="P29" s="38" t="s">
        <v>16</v>
      </c>
      <c r="Q29" s="38" t="s">
        <v>16</v>
      </c>
      <c r="R29" s="37"/>
      <c r="S29" s="39"/>
      <c r="T29" s="62" t="s">
        <v>42</v>
      </c>
    </row>
    <row r="30" spans="1:20">
      <c r="A30" s="63">
        <v>30</v>
      </c>
      <c r="B30" s="26" t="s">
        <v>151</v>
      </c>
      <c r="C30" s="27">
        <f t="shared" si="4"/>
        <v>0</v>
      </c>
      <c r="D30" s="28" t="str">
        <f t="shared" si="5"/>
        <v>M</v>
      </c>
      <c r="E30" s="29" t="str">
        <f t="shared" si="6"/>
        <v>A.S.D. PAM Mondovì Chiusa Pesio</v>
      </c>
      <c r="J30" s="63">
        <v>30</v>
      </c>
      <c r="K30" s="58" t="s">
        <v>60</v>
      </c>
      <c r="L30" s="58" t="s">
        <v>61</v>
      </c>
      <c r="M30" s="34" t="str">
        <f t="shared" si="3"/>
        <v>BRUNO VITTORIO</v>
      </c>
      <c r="N30" s="59"/>
      <c r="O30" s="59" t="s">
        <v>15</v>
      </c>
      <c r="P30" s="38" t="s">
        <v>16</v>
      </c>
      <c r="Q30" s="38" t="s">
        <v>16</v>
      </c>
      <c r="R30" s="37"/>
      <c r="S30" s="39"/>
      <c r="T30" s="62" t="s">
        <v>42</v>
      </c>
    </row>
    <row r="31" spans="1:20">
      <c r="A31" s="63">
        <v>31</v>
      </c>
      <c r="B31" s="26" t="s">
        <v>174</v>
      </c>
      <c r="C31" s="27">
        <f t="shared" si="4"/>
        <v>26781</v>
      </c>
      <c r="D31" s="28" t="str">
        <f t="shared" si="5"/>
        <v>M</v>
      </c>
      <c r="E31" s="29">
        <f t="shared" si="6"/>
        <v>0</v>
      </c>
      <c r="J31" s="63">
        <v>31</v>
      </c>
      <c r="K31" s="58" t="s">
        <v>108</v>
      </c>
      <c r="L31" s="58" t="s">
        <v>109</v>
      </c>
      <c r="M31" s="34" t="str">
        <f t="shared" si="3"/>
        <v>CANAVERO ENRICO</v>
      </c>
      <c r="N31" s="59">
        <v>26781</v>
      </c>
      <c r="O31" s="59" t="s">
        <v>15</v>
      </c>
      <c r="P31" s="38" t="s">
        <v>16</v>
      </c>
      <c r="Q31" s="38" t="s">
        <v>16</v>
      </c>
      <c r="R31" s="37"/>
      <c r="S31" s="39"/>
      <c r="T31" s="65"/>
    </row>
    <row r="32" spans="1:20">
      <c r="A32" s="63">
        <v>32</v>
      </c>
      <c r="B32" s="26" t="s">
        <v>152</v>
      </c>
      <c r="C32" s="27">
        <f t="shared" si="4"/>
        <v>0</v>
      </c>
      <c r="D32" s="28" t="str">
        <f t="shared" si="5"/>
        <v>M</v>
      </c>
      <c r="E32" s="29" t="str">
        <f t="shared" si="6"/>
        <v>A.S.D. PAM Mondovì Chiusa Pesio</v>
      </c>
      <c r="J32" s="63">
        <v>32</v>
      </c>
      <c r="K32" s="58" t="s">
        <v>60</v>
      </c>
      <c r="L32" s="58" t="s">
        <v>62</v>
      </c>
      <c r="M32" s="34" t="str">
        <f t="shared" si="3"/>
        <v>BRUNO FEDERICO</v>
      </c>
      <c r="N32" s="59"/>
      <c r="O32" s="59" t="s">
        <v>15</v>
      </c>
      <c r="P32" s="38" t="s">
        <v>16</v>
      </c>
      <c r="Q32" s="38" t="s">
        <v>16</v>
      </c>
      <c r="R32" s="37"/>
      <c r="S32" s="39"/>
      <c r="T32" s="62" t="s">
        <v>42</v>
      </c>
    </row>
    <row r="33" spans="1:20">
      <c r="A33" s="63">
        <v>33</v>
      </c>
      <c r="B33" s="26" t="s">
        <v>165</v>
      </c>
      <c r="C33" s="27">
        <f t="shared" si="4"/>
        <v>27419</v>
      </c>
      <c r="D33" s="28" t="str">
        <f t="shared" si="5"/>
        <v>M</v>
      </c>
      <c r="E33" s="29" t="str">
        <f t="shared" si="6"/>
        <v>A.S.D. PAM Mondovì Chiusa Pesio</v>
      </c>
      <c r="J33" s="63">
        <v>33</v>
      </c>
      <c r="K33" s="58" t="s">
        <v>90</v>
      </c>
      <c r="L33" s="58" t="s">
        <v>89</v>
      </c>
      <c r="M33" s="34" t="str">
        <f t="shared" si="3"/>
        <v>GERBINO FABRIZIO</v>
      </c>
      <c r="N33" s="59">
        <v>27419</v>
      </c>
      <c r="O33" s="59" t="s">
        <v>15</v>
      </c>
      <c r="P33" s="38" t="s">
        <v>16</v>
      </c>
      <c r="Q33" s="38" t="s">
        <v>16</v>
      </c>
      <c r="R33" s="37"/>
      <c r="S33" s="39"/>
      <c r="T33" s="62" t="s">
        <v>42</v>
      </c>
    </row>
    <row r="34" spans="1:20">
      <c r="A34" s="63">
        <v>34</v>
      </c>
      <c r="B34" s="26" t="s">
        <v>328</v>
      </c>
      <c r="C34" s="27">
        <f t="shared" si="4"/>
        <v>18802</v>
      </c>
      <c r="D34" s="28" t="str">
        <f t="shared" si="5"/>
        <v>M</v>
      </c>
      <c r="E34" s="29" t="str">
        <f t="shared" si="6"/>
        <v>A.S.D. PAM Mondovì Chiusa Pesio</v>
      </c>
      <c r="J34" s="63">
        <v>34</v>
      </c>
      <c r="K34" s="58" t="s">
        <v>234</v>
      </c>
      <c r="L34" s="58" t="s">
        <v>235</v>
      </c>
      <c r="M34" s="34" t="str">
        <f t="shared" si="3"/>
        <v>LUBATTO PIERO</v>
      </c>
      <c r="N34" s="59">
        <v>18802</v>
      </c>
      <c r="O34" s="59" t="s">
        <v>15</v>
      </c>
      <c r="P34" s="38" t="s">
        <v>16</v>
      </c>
      <c r="Q34" s="38" t="s">
        <v>16</v>
      </c>
      <c r="R34" s="37"/>
      <c r="S34" s="39"/>
      <c r="T34" s="62" t="s">
        <v>42</v>
      </c>
    </row>
    <row r="35" spans="1:20">
      <c r="A35" s="63">
        <v>35</v>
      </c>
      <c r="B35" s="26" t="s">
        <v>185</v>
      </c>
      <c r="C35" s="27">
        <f t="shared" si="4"/>
        <v>0</v>
      </c>
      <c r="D35" s="28" t="str">
        <f t="shared" si="5"/>
        <v>M</v>
      </c>
      <c r="E35" s="29">
        <f t="shared" si="6"/>
        <v>0</v>
      </c>
      <c r="J35" s="63">
        <v>35</v>
      </c>
      <c r="K35" s="58" t="s">
        <v>130</v>
      </c>
      <c r="L35" s="58" t="s">
        <v>131</v>
      </c>
      <c r="M35" s="34" t="str">
        <f t="shared" si="3"/>
        <v>CIMINI OSVALDO</v>
      </c>
      <c r="N35" s="59"/>
      <c r="O35" s="59" t="s">
        <v>15</v>
      </c>
      <c r="P35" s="38" t="s">
        <v>16</v>
      </c>
      <c r="Q35" s="38" t="s">
        <v>16</v>
      </c>
      <c r="R35" s="37"/>
      <c r="S35" s="39"/>
      <c r="T35" s="61"/>
    </row>
    <row r="36" spans="1:20">
      <c r="A36" s="63">
        <v>36</v>
      </c>
      <c r="B36" s="26" t="s">
        <v>186</v>
      </c>
      <c r="C36" s="27">
        <f t="shared" si="4"/>
        <v>0</v>
      </c>
      <c r="D36" s="28" t="str">
        <f t="shared" si="5"/>
        <v>F</v>
      </c>
      <c r="E36" s="29" t="str">
        <f t="shared" si="6"/>
        <v>Superrunners</v>
      </c>
      <c r="J36" s="63">
        <v>36</v>
      </c>
      <c r="K36" s="58" t="s">
        <v>132</v>
      </c>
      <c r="L36" s="58" t="s">
        <v>133</v>
      </c>
      <c r="M36" s="34" t="str">
        <f t="shared" si="3"/>
        <v>BARBERO ALESSANDRA</v>
      </c>
      <c r="N36" s="59"/>
      <c r="O36" s="59" t="s">
        <v>21</v>
      </c>
      <c r="P36" s="38" t="s">
        <v>16</v>
      </c>
      <c r="Q36" s="38"/>
      <c r="R36" s="37"/>
      <c r="S36" s="39"/>
      <c r="T36" s="61" t="s">
        <v>236</v>
      </c>
    </row>
    <row r="37" spans="1:20">
      <c r="A37" s="63">
        <v>37</v>
      </c>
      <c r="B37" s="26" t="s">
        <v>329</v>
      </c>
      <c r="C37" s="27">
        <f t="shared" si="4"/>
        <v>0</v>
      </c>
      <c r="D37" s="28" t="str">
        <f t="shared" si="5"/>
        <v>M</v>
      </c>
      <c r="E37" s="29" t="str">
        <f t="shared" si="6"/>
        <v>A.S.D. Millone Accornero</v>
      </c>
      <c r="J37" s="63">
        <v>37</v>
      </c>
      <c r="K37" s="58" t="s">
        <v>123</v>
      </c>
      <c r="L37" s="58" t="s">
        <v>237</v>
      </c>
      <c r="M37" s="34" t="str">
        <f t="shared" si="3"/>
        <v>BOASSO EMILIANO</v>
      </c>
      <c r="N37" s="59"/>
      <c r="O37" s="59" t="s">
        <v>15</v>
      </c>
      <c r="P37" s="38" t="s">
        <v>16</v>
      </c>
      <c r="Q37" s="38"/>
      <c r="R37" s="37"/>
      <c r="S37" s="39"/>
      <c r="T37" s="61" t="s">
        <v>238</v>
      </c>
    </row>
    <row r="38" spans="1:20">
      <c r="A38" s="63">
        <v>38</v>
      </c>
      <c r="B38" s="26" t="s">
        <v>330</v>
      </c>
      <c r="C38" s="27">
        <f t="shared" si="4"/>
        <v>0</v>
      </c>
      <c r="D38" s="28" t="str">
        <f t="shared" si="5"/>
        <v>M</v>
      </c>
      <c r="E38" s="29" t="str">
        <f t="shared" si="6"/>
        <v>A.S.D. Millone Accornero</v>
      </c>
      <c r="J38" s="63">
        <v>38</v>
      </c>
      <c r="K38" s="58" t="s">
        <v>239</v>
      </c>
      <c r="L38" s="58" t="s">
        <v>125</v>
      </c>
      <c r="M38" s="34" t="str">
        <f t="shared" si="3"/>
        <v>RUATTA GIOVANNI</v>
      </c>
      <c r="N38" s="59"/>
      <c r="O38" s="59" t="s">
        <v>15</v>
      </c>
      <c r="P38" s="38" t="s">
        <v>16</v>
      </c>
      <c r="Q38" s="38"/>
      <c r="R38" s="37"/>
      <c r="S38" s="39"/>
      <c r="T38" s="61" t="s">
        <v>238</v>
      </c>
    </row>
    <row r="39" spans="1:20">
      <c r="A39" s="63">
        <v>39</v>
      </c>
      <c r="B39" s="26" t="s">
        <v>331</v>
      </c>
      <c r="C39" s="27">
        <f t="shared" si="4"/>
        <v>28188</v>
      </c>
      <c r="D39" s="28" t="str">
        <f t="shared" si="5"/>
        <v>F</v>
      </c>
      <c r="E39" s="29">
        <f t="shared" si="6"/>
        <v>0</v>
      </c>
      <c r="J39" s="63">
        <v>39</v>
      </c>
      <c r="K39" s="58" t="s">
        <v>241</v>
      </c>
      <c r="L39" s="58" t="s">
        <v>242</v>
      </c>
      <c r="M39" s="34" t="str">
        <f t="shared" si="3"/>
        <v>CANINO RAFFAELLA</v>
      </c>
      <c r="N39" s="59">
        <v>28188</v>
      </c>
      <c r="O39" s="59" t="s">
        <v>21</v>
      </c>
      <c r="P39" s="38" t="s">
        <v>16</v>
      </c>
      <c r="Q39" s="38"/>
      <c r="R39" s="37"/>
      <c r="S39" s="39"/>
      <c r="T39" s="61"/>
    </row>
    <row r="40" spans="1:20">
      <c r="A40" s="63">
        <v>40</v>
      </c>
      <c r="B40" s="26" t="s">
        <v>332</v>
      </c>
      <c r="C40" s="27">
        <f t="shared" si="4"/>
        <v>20263</v>
      </c>
      <c r="D40" s="28" t="str">
        <f t="shared" si="5"/>
        <v>M</v>
      </c>
      <c r="E40" s="29" t="str">
        <f t="shared" si="6"/>
        <v>G.S.R. Ferrero</v>
      </c>
      <c r="J40" s="63">
        <v>40</v>
      </c>
      <c r="K40" s="58" t="s">
        <v>243</v>
      </c>
      <c r="L40" s="58" t="s">
        <v>244</v>
      </c>
      <c r="M40" s="34" t="str">
        <f t="shared" si="3"/>
        <v>MILANO SALVATORE</v>
      </c>
      <c r="N40" s="59">
        <v>20263</v>
      </c>
      <c r="O40" s="59" t="s">
        <v>15</v>
      </c>
      <c r="P40" s="38" t="s">
        <v>16</v>
      </c>
      <c r="Q40" s="38"/>
      <c r="R40" s="37"/>
      <c r="S40" s="39"/>
      <c r="T40" s="66" t="s">
        <v>83</v>
      </c>
    </row>
    <row r="41" spans="1:20">
      <c r="A41" s="63">
        <v>41</v>
      </c>
      <c r="B41" s="26" t="s">
        <v>333</v>
      </c>
      <c r="C41" s="27">
        <f t="shared" si="4"/>
        <v>0</v>
      </c>
      <c r="D41" s="28" t="str">
        <f t="shared" si="5"/>
        <v>M</v>
      </c>
      <c r="E41" s="29" t="str">
        <f t="shared" si="6"/>
        <v>LA SPORTIVA TEAM</v>
      </c>
      <c r="J41" s="63">
        <v>41</v>
      </c>
      <c r="K41" s="58" t="s">
        <v>245</v>
      </c>
      <c r="L41" s="58" t="s">
        <v>246</v>
      </c>
      <c r="M41" s="34" t="str">
        <f t="shared" si="3"/>
        <v>MARTA STEFANO</v>
      </c>
      <c r="N41" s="59"/>
      <c r="O41" s="59" t="s">
        <v>15</v>
      </c>
      <c r="P41" s="38" t="s">
        <v>16</v>
      </c>
      <c r="Q41" s="38"/>
      <c r="R41" s="37"/>
      <c r="S41" s="39"/>
      <c r="T41" s="62" t="s">
        <v>247</v>
      </c>
    </row>
    <row r="42" spans="1:20">
      <c r="A42" s="63">
        <v>43</v>
      </c>
      <c r="B42" s="26" t="s">
        <v>178</v>
      </c>
      <c r="C42" s="27">
        <f t="shared" si="4"/>
        <v>0</v>
      </c>
      <c r="D42" s="28" t="str">
        <f t="shared" si="5"/>
        <v>M</v>
      </c>
      <c r="E42" s="29">
        <f t="shared" si="6"/>
        <v>0</v>
      </c>
      <c r="J42" s="63">
        <v>43</v>
      </c>
      <c r="K42" s="58" t="s">
        <v>117</v>
      </c>
      <c r="L42" s="58" t="s">
        <v>118</v>
      </c>
      <c r="M42" s="34" t="str">
        <f t="shared" si="3"/>
        <v>MANTOVANI ANDREA</v>
      </c>
      <c r="N42" s="59"/>
      <c r="O42" s="59" t="s">
        <v>15</v>
      </c>
      <c r="P42" s="38" t="s">
        <v>16</v>
      </c>
      <c r="Q42" s="38"/>
      <c r="R42" s="37"/>
      <c r="S42" s="39"/>
      <c r="T42" s="61"/>
    </row>
    <row r="43" spans="1:20">
      <c r="A43" s="68">
        <v>43</v>
      </c>
      <c r="B43" s="26" t="s">
        <v>334</v>
      </c>
      <c r="C43" s="27">
        <f t="shared" si="4"/>
        <v>29748</v>
      </c>
      <c r="D43" s="28" t="str">
        <f t="shared" si="5"/>
        <v>M</v>
      </c>
      <c r="E43" s="29" t="str">
        <f t="shared" si="6"/>
        <v>G.S.R. Ferrero</v>
      </c>
      <c r="J43" s="68">
        <v>43</v>
      </c>
      <c r="K43" s="58" t="s">
        <v>248</v>
      </c>
      <c r="L43" s="58" t="s">
        <v>249</v>
      </c>
      <c r="M43" s="34" t="str">
        <f t="shared" si="3"/>
        <v>DURELLI GUIDO</v>
      </c>
      <c r="N43" s="59">
        <v>29748</v>
      </c>
      <c r="O43" s="59" t="s">
        <v>15</v>
      </c>
      <c r="P43" s="38" t="s">
        <v>16</v>
      </c>
      <c r="Q43" s="38"/>
      <c r="R43" s="37"/>
      <c r="S43" s="40"/>
      <c r="T43" s="62" t="s">
        <v>83</v>
      </c>
    </row>
    <row r="44" spans="1:20">
      <c r="A44" s="63">
        <v>44</v>
      </c>
      <c r="B44" s="26" t="s">
        <v>147</v>
      </c>
      <c r="C44" s="27">
        <f t="shared" si="4"/>
        <v>20528</v>
      </c>
      <c r="D44" s="28" t="str">
        <f t="shared" si="5"/>
        <v>M</v>
      </c>
      <c r="E44" s="29" t="str">
        <f t="shared" si="6"/>
        <v>A.S.D. PAM Mondovì Chiusa Pesio</v>
      </c>
      <c r="J44" s="63">
        <v>44</v>
      </c>
      <c r="K44" s="58" t="s">
        <v>50</v>
      </c>
      <c r="L44" s="58" t="s">
        <v>51</v>
      </c>
      <c r="M44" s="34" t="str">
        <f t="shared" si="3"/>
        <v>GIULIANO SILVIO</v>
      </c>
      <c r="N44" s="59">
        <v>20528</v>
      </c>
      <c r="O44" s="59" t="s">
        <v>15</v>
      </c>
      <c r="P44" s="38" t="s">
        <v>16</v>
      </c>
      <c r="Q44" s="38"/>
      <c r="R44" s="37"/>
      <c r="S44" s="40"/>
      <c r="T44" s="62" t="s">
        <v>42</v>
      </c>
    </row>
    <row r="45" spans="1:20">
      <c r="A45" s="63">
        <v>45</v>
      </c>
      <c r="B45" s="26" t="s">
        <v>335</v>
      </c>
      <c r="C45" s="27">
        <f t="shared" si="4"/>
        <v>26924</v>
      </c>
      <c r="D45" s="28" t="str">
        <f t="shared" si="5"/>
        <v>M</v>
      </c>
      <c r="E45" s="29">
        <f t="shared" si="6"/>
        <v>0</v>
      </c>
      <c r="J45" s="63">
        <v>45</v>
      </c>
      <c r="K45" s="58" t="s">
        <v>251</v>
      </c>
      <c r="L45" s="58" t="s">
        <v>252</v>
      </c>
      <c r="M45" s="34" t="str">
        <f t="shared" si="3"/>
        <v>CAMPERI LUCIANO</v>
      </c>
      <c r="N45" s="59">
        <v>26924</v>
      </c>
      <c r="O45" s="59" t="s">
        <v>15</v>
      </c>
      <c r="P45" s="38" t="s">
        <v>16</v>
      </c>
      <c r="Q45" s="38" t="s">
        <v>101</v>
      </c>
      <c r="R45" s="37"/>
      <c r="S45" s="40"/>
      <c r="T45" s="61"/>
    </row>
    <row r="46" spans="1:20">
      <c r="A46" s="63">
        <v>46</v>
      </c>
      <c r="B46" s="26" t="s">
        <v>187</v>
      </c>
      <c r="C46" s="27">
        <f t="shared" si="4"/>
        <v>24517</v>
      </c>
      <c r="D46" s="28" t="str">
        <f t="shared" si="5"/>
        <v>M</v>
      </c>
      <c r="E46" s="29" t="str">
        <f t="shared" si="6"/>
        <v>A.S.D. PAM Mondovì Chiusa Pesio</v>
      </c>
      <c r="J46" s="63">
        <v>46</v>
      </c>
      <c r="K46" s="58" t="s">
        <v>134</v>
      </c>
      <c r="L46" s="58" t="s">
        <v>135</v>
      </c>
      <c r="M46" s="34" t="str">
        <f t="shared" si="3"/>
        <v>ROGGERO ALDO</v>
      </c>
      <c r="N46" s="59">
        <v>24517</v>
      </c>
      <c r="O46" s="59" t="s">
        <v>15</v>
      </c>
      <c r="P46" s="38" t="s">
        <v>16</v>
      </c>
      <c r="Q46" s="38"/>
      <c r="R46" s="37"/>
      <c r="S46" s="40"/>
      <c r="T46" s="62" t="s">
        <v>42</v>
      </c>
    </row>
    <row r="47" spans="1:20">
      <c r="A47" s="63">
        <v>47</v>
      </c>
      <c r="B47" s="26" t="s">
        <v>336</v>
      </c>
      <c r="C47" s="27">
        <f t="shared" si="4"/>
        <v>25801</v>
      </c>
      <c r="D47" s="28" t="str">
        <f t="shared" si="5"/>
        <v>M</v>
      </c>
      <c r="E47" s="29">
        <f t="shared" si="6"/>
        <v>0</v>
      </c>
      <c r="J47" s="63">
        <v>47</v>
      </c>
      <c r="K47" s="58" t="s">
        <v>253</v>
      </c>
      <c r="L47" s="58" t="s">
        <v>51</v>
      </c>
      <c r="M47" s="34" t="str">
        <f t="shared" si="3"/>
        <v>GASTALDI SILVIO</v>
      </c>
      <c r="N47" s="59">
        <v>25801</v>
      </c>
      <c r="O47" s="59" t="s">
        <v>15</v>
      </c>
      <c r="P47" s="38"/>
      <c r="Q47" s="38"/>
      <c r="R47" s="37"/>
      <c r="S47" s="40"/>
      <c r="T47" s="61"/>
    </row>
    <row r="48" spans="1:20">
      <c r="A48" s="63">
        <v>48</v>
      </c>
      <c r="B48" s="26" t="s">
        <v>337</v>
      </c>
      <c r="C48" s="27">
        <f t="shared" si="4"/>
        <v>34658</v>
      </c>
      <c r="D48" s="28" t="str">
        <f t="shared" si="5"/>
        <v>M</v>
      </c>
      <c r="E48" s="29">
        <f t="shared" si="6"/>
        <v>0</v>
      </c>
      <c r="J48" s="63">
        <v>48</v>
      </c>
      <c r="K48" s="58" t="s">
        <v>254</v>
      </c>
      <c r="L48" s="58" t="s">
        <v>81</v>
      </c>
      <c r="M48" s="34" t="str">
        <f t="shared" si="3"/>
        <v>DE ZEN DAVIDE</v>
      </c>
      <c r="N48" s="59">
        <v>34658</v>
      </c>
      <c r="O48" s="59" t="s">
        <v>15</v>
      </c>
      <c r="P48" s="38" t="s">
        <v>16</v>
      </c>
      <c r="Q48" s="38"/>
      <c r="R48" s="37"/>
      <c r="S48" s="40"/>
      <c r="T48" s="61"/>
    </row>
    <row r="49" spans="1:20">
      <c r="A49" s="63">
        <v>49</v>
      </c>
      <c r="B49" s="26" t="s">
        <v>180</v>
      </c>
      <c r="C49" s="27">
        <f t="shared" si="4"/>
        <v>35538</v>
      </c>
      <c r="D49" s="28" t="str">
        <f t="shared" si="5"/>
        <v>M</v>
      </c>
      <c r="E49" s="29">
        <f t="shared" si="6"/>
        <v>0</v>
      </c>
      <c r="J49" s="63">
        <v>49</v>
      </c>
      <c r="K49" s="58" t="s">
        <v>120</v>
      </c>
      <c r="L49" s="58" t="s">
        <v>92</v>
      </c>
      <c r="M49" s="34" t="str">
        <f t="shared" si="3"/>
        <v>BOETTI  LUCA</v>
      </c>
      <c r="N49" s="59">
        <v>35538</v>
      </c>
      <c r="O49" s="59" t="s">
        <v>15</v>
      </c>
      <c r="P49" s="38" t="s">
        <v>16</v>
      </c>
      <c r="Q49" s="38" t="s">
        <v>16</v>
      </c>
      <c r="R49" s="37"/>
      <c r="S49" s="40"/>
      <c r="T49" s="61"/>
    </row>
    <row r="50" spans="1:20">
      <c r="A50" s="63">
        <v>50</v>
      </c>
      <c r="B50" s="26" t="s">
        <v>181</v>
      </c>
      <c r="C50" s="27">
        <f t="shared" si="4"/>
        <v>35905</v>
      </c>
      <c r="D50" s="28" t="str">
        <f t="shared" si="5"/>
        <v>M</v>
      </c>
      <c r="E50" s="29">
        <f>+T50</f>
        <v>0</v>
      </c>
      <c r="J50" s="63">
        <v>50</v>
      </c>
      <c r="K50" s="58" t="s">
        <v>121</v>
      </c>
      <c r="L50" s="58" t="s">
        <v>122</v>
      </c>
      <c r="M50" s="34" t="str">
        <f t="shared" si="3"/>
        <v>DHO FILIPPO</v>
      </c>
      <c r="N50" s="59">
        <v>35905</v>
      </c>
      <c r="O50" s="59" t="s">
        <v>15</v>
      </c>
      <c r="P50" s="38" t="s">
        <v>16</v>
      </c>
      <c r="Q50" s="38"/>
      <c r="R50" s="37"/>
      <c r="S50" s="40"/>
      <c r="T50" s="61"/>
    </row>
    <row r="51" spans="1:20">
      <c r="A51" s="63">
        <v>51</v>
      </c>
      <c r="B51" s="26" t="s">
        <v>141</v>
      </c>
      <c r="C51" s="27">
        <f t="shared" si="4"/>
        <v>24010</v>
      </c>
      <c r="D51" s="28" t="str">
        <f t="shared" si="5"/>
        <v>M</v>
      </c>
      <c r="E51" s="29" t="str">
        <f t="shared" si="6"/>
        <v>G.S.D. Podistica Buschese</v>
      </c>
      <c r="J51" s="63">
        <v>51</v>
      </c>
      <c r="K51" s="58" t="s">
        <v>30</v>
      </c>
      <c r="L51" s="58" t="s">
        <v>31</v>
      </c>
      <c r="M51" s="34" t="str">
        <f t="shared" si="3"/>
        <v>MOGNA VALERIO</v>
      </c>
      <c r="N51" s="59">
        <v>24010</v>
      </c>
      <c r="O51" s="59" t="s">
        <v>15</v>
      </c>
      <c r="P51" s="38"/>
      <c r="Q51" s="38"/>
      <c r="R51" s="37"/>
      <c r="S51" s="40"/>
      <c r="T51" s="62" t="s">
        <v>32</v>
      </c>
    </row>
    <row r="52" spans="1:20">
      <c r="A52" s="63">
        <v>52</v>
      </c>
      <c r="B52" s="26" t="s">
        <v>167</v>
      </c>
      <c r="C52" s="27">
        <f t="shared" si="4"/>
        <v>31299</v>
      </c>
      <c r="D52" s="28" t="str">
        <f t="shared" si="5"/>
        <v>M</v>
      </c>
      <c r="E52" s="29">
        <f t="shared" si="6"/>
        <v>0</v>
      </c>
      <c r="J52" s="63">
        <v>52</v>
      </c>
      <c r="K52" s="58" t="s">
        <v>95</v>
      </c>
      <c r="L52" s="58" t="s">
        <v>96</v>
      </c>
      <c r="M52" s="34" t="str">
        <f t="shared" si="3"/>
        <v>SCLAVO ELIA</v>
      </c>
      <c r="N52" s="59">
        <v>31299</v>
      </c>
      <c r="O52" s="59" t="s">
        <v>15</v>
      </c>
      <c r="P52" s="38" t="s">
        <v>16</v>
      </c>
      <c r="Q52" s="38"/>
      <c r="R52" s="37"/>
      <c r="S52" s="40"/>
      <c r="T52" s="65"/>
    </row>
    <row r="53" spans="1:20">
      <c r="A53" s="63">
        <v>53</v>
      </c>
      <c r="B53" s="26" t="s">
        <v>177</v>
      </c>
      <c r="C53" s="27">
        <f t="shared" si="4"/>
        <v>26198</v>
      </c>
      <c r="D53" s="28" t="str">
        <f t="shared" si="5"/>
        <v>M</v>
      </c>
      <c r="E53" s="29" t="str">
        <f t="shared" si="6"/>
        <v>A.S.D. PAM Mondovì Chiusa Pesio</v>
      </c>
      <c r="J53" s="63">
        <v>53</v>
      </c>
      <c r="K53" s="58" t="s">
        <v>115</v>
      </c>
      <c r="L53" s="58" t="s">
        <v>116</v>
      </c>
      <c r="M53" s="34" t="str">
        <f t="shared" si="3"/>
        <v>GUIDETTI ALAN</v>
      </c>
      <c r="N53" s="59">
        <v>26198</v>
      </c>
      <c r="O53" s="59" t="s">
        <v>15</v>
      </c>
      <c r="P53" s="38"/>
      <c r="Q53" s="38"/>
      <c r="R53" s="37"/>
      <c r="S53" s="40"/>
      <c r="T53" s="62" t="s">
        <v>42</v>
      </c>
    </row>
    <row r="54" spans="1:20">
      <c r="A54" s="63">
        <v>55</v>
      </c>
      <c r="B54" s="26" t="s">
        <v>143</v>
      </c>
      <c r="C54" s="27">
        <f t="shared" si="4"/>
        <v>30636</v>
      </c>
      <c r="D54" s="28" t="str">
        <f t="shared" si="5"/>
        <v>F</v>
      </c>
      <c r="E54" s="29" t="str">
        <f t="shared" si="6"/>
        <v>G.S.D. Podistica Buschese</v>
      </c>
      <c r="J54" s="63">
        <v>55</v>
      </c>
      <c r="K54" s="58" t="s">
        <v>36</v>
      </c>
      <c r="L54" s="58" t="s">
        <v>37</v>
      </c>
      <c r="M54" s="34" t="str">
        <f t="shared" si="3"/>
        <v>EANDI MARIA CHIARA</v>
      </c>
      <c r="N54" s="59">
        <v>30636</v>
      </c>
      <c r="O54" s="59" t="s">
        <v>21</v>
      </c>
      <c r="P54" s="38" t="s">
        <v>16</v>
      </c>
      <c r="Q54" s="38"/>
      <c r="R54" s="37"/>
      <c r="S54" s="40"/>
      <c r="T54" s="62" t="s">
        <v>32</v>
      </c>
    </row>
    <row r="55" spans="1:20">
      <c r="A55" s="63">
        <v>56</v>
      </c>
      <c r="B55" s="26" t="s">
        <v>338</v>
      </c>
      <c r="C55" s="27">
        <f t="shared" si="4"/>
        <v>18473</v>
      </c>
      <c r="D55" s="28" t="str">
        <f t="shared" si="5"/>
        <v>M</v>
      </c>
      <c r="E55" s="29">
        <f t="shared" si="6"/>
        <v>0</v>
      </c>
      <c r="J55" s="63">
        <v>56</v>
      </c>
      <c r="K55" s="58" t="s">
        <v>256</v>
      </c>
      <c r="L55" s="58" t="s">
        <v>64</v>
      </c>
      <c r="M55" s="34" t="str">
        <f t="shared" si="3"/>
        <v>SOMA' MARIO</v>
      </c>
      <c r="N55" s="59">
        <v>18473</v>
      </c>
      <c r="O55" s="59" t="s">
        <v>15</v>
      </c>
      <c r="P55" s="38"/>
      <c r="Q55" s="38"/>
      <c r="R55" s="37"/>
      <c r="S55" s="40"/>
      <c r="T55" s="61"/>
    </row>
    <row r="56" spans="1:20">
      <c r="A56" s="63">
        <v>57</v>
      </c>
      <c r="B56" s="26" t="s">
        <v>142</v>
      </c>
      <c r="C56" s="27">
        <f t="shared" si="4"/>
        <v>23276</v>
      </c>
      <c r="D56" s="28" t="str">
        <f t="shared" si="5"/>
        <v>F</v>
      </c>
      <c r="E56" s="29" t="str">
        <f t="shared" si="6"/>
        <v>G.S.D. Podistica Buschese</v>
      </c>
      <c r="J56" s="63">
        <v>57</v>
      </c>
      <c r="K56" s="58" t="s">
        <v>33</v>
      </c>
      <c r="L56" s="58" t="s">
        <v>34</v>
      </c>
      <c r="M56" s="34" t="str">
        <f t="shared" si="3"/>
        <v>MONASTEROLO DANIELA</v>
      </c>
      <c r="N56" s="59">
        <v>23276</v>
      </c>
      <c r="O56" s="59" t="s">
        <v>21</v>
      </c>
      <c r="P56" s="38"/>
      <c r="Q56" s="38"/>
      <c r="R56" s="37"/>
      <c r="S56" s="40"/>
      <c r="T56" s="62" t="s">
        <v>32</v>
      </c>
    </row>
    <row r="57" spans="1:20">
      <c r="A57" s="63">
        <v>58</v>
      </c>
      <c r="B57" s="26" t="s">
        <v>339</v>
      </c>
      <c r="C57" s="27">
        <f t="shared" si="4"/>
        <v>23598</v>
      </c>
      <c r="D57" s="28" t="str">
        <f t="shared" si="5"/>
        <v>M</v>
      </c>
      <c r="E57" s="29" t="str">
        <f t="shared" si="6"/>
        <v>G.S.R. Ferrero</v>
      </c>
      <c r="J57" s="63">
        <v>58</v>
      </c>
      <c r="K57" s="58" t="s">
        <v>257</v>
      </c>
      <c r="L57" s="58" t="s">
        <v>258</v>
      </c>
      <c r="M57" s="34" t="str">
        <f t="shared" si="3"/>
        <v>MOUREL GILLES</v>
      </c>
      <c r="N57" s="59">
        <v>23598</v>
      </c>
      <c r="O57" s="59" t="s">
        <v>15</v>
      </c>
      <c r="P57" s="38"/>
      <c r="Q57" s="38"/>
      <c r="R57" s="37"/>
      <c r="S57" s="40"/>
      <c r="T57" s="62" t="s">
        <v>83</v>
      </c>
    </row>
    <row r="58" spans="1:20">
      <c r="A58" s="63">
        <v>59</v>
      </c>
      <c r="B58" s="26" t="s">
        <v>340</v>
      </c>
      <c r="C58" s="27">
        <f t="shared" si="4"/>
        <v>0</v>
      </c>
      <c r="D58" s="28" t="str">
        <f t="shared" si="5"/>
        <v>M</v>
      </c>
      <c r="E58" s="29" t="str">
        <f t="shared" si="6"/>
        <v>A.S.D. PAM Mondovì Chiusa Pesio</v>
      </c>
      <c r="J58" s="63">
        <v>59</v>
      </c>
      <c r="K58" s="58" t="s">
        <v>259</v>
      </c>
      <c r="L58" s="58" t="s">
        <v>66</v>
      </c>
      <c r="M58" s="34" t="str">
        <f t="shared" si="3"/>
        <v>TOSCANO GIUSEPPE</v>
      </c>
      <c r="N58" s="59"/>
      <c r="O58" s="59" t="s">
        <v>15</v>
      </c>
      <c r="P58" s="38"/>
      <c r="Q58" s="38"/>
      <c r="R58" s="37"/>
      <c r="S58" s="40"/>
      <c r="T58" s="62" t="s">
        <v>42</v>
      </c>
    </row>
    <row r="59" spans="1:20">
      <c r="A59" s="63">
        <v>60</v>
      </c>
      <c r="B59" s="26" t="s">
        <v>145</v>
      </c>
      <c r="C59" s="27">
        <f t="shared" si="4"/>
        <v>21589</v>
      </c>
      <c r="D59" s="28" t="str">
        <f t="shared" si="5"/>
        <v>M</v>
      </c>
      <c r="E59" s="29" t="str">
        <f t="shared" si="6"/>
        <v>G.S.D. Podistica Buschese</v>
      </c>
      <c r="J59" s="63">
        <v>60</v>
      </c>
      <c r="K59" s="58" t="s">
        <v>43</v>
      </c>
      <c r="L59" s="58" t="s">
        <v>44</v>
      </c>
      <c r="M59" s="34" t="str">
        <f t="shared" si="3"/>
        <v>BRIGNONE CLAUDIO</v>
      </c>
      <c r="N59" s="59">
        <v>21589</v>
      </c>
      <c r="O59" s="59" t="s">
        <v>15</v>
      </c>
      <c r="P59" s="38"/>
      <c r="Q59" s="38"/>
      <c r="R59" s="37"/>
      <c r="S59" s="40"/>
      <c r="T59" s="62" t="s">
        <v>32</v>
      </c>
    </row>
    <row r="60" spans="1:20">
      <c r="A60" s="63">
        <v>61</v>
      </c>
      <c r="B60" s="26" t="s">
        <v>341</v>
      </c>
      <c r="C60" s="27">
        <f t="shared" si="4"/>
        <v>0</v>
      </c>
      <c r="D60" s="28" t="str">
        <f t="shared" si="5"/>
        <v>M</v>
      </c>
      <c r="E60" s="29" t="str">
        <f t="shared" si="6"/>
        <v>G.S.R. Ferrero</v>
      </c>
      <c r="J60" s="63">
        <v>61</v>
      </c>
      <c r="K60" s="58" t="s">
        <v>110</v>
      </c>
      <c r="L60" s="58" t="s">
        <v>105</v>
      </c>
      <c r="M60" s="34" t="str">
        <f t="shared" si="3"/>
        <v>BAUDINO GIANFRANCO</v>
      </c>
      <c r="N60" s="59"/>
      <c r="O60" s="59" t="s">
        <v>15</v>
      </c>
      <c r="P60" s="38" t="s">
        <v>16</v>
      </c>
      <c r="Q60" s="38"/>
      <c r="R60" s="37"/>
      <c r="S60" s="39" t="s">
        <v>126</v>
      </c>
      <c r="T60" s="62" t="s">
        <v>83</v>
      </c>
    </row>
    <row r="61" spans="1:20">
      <c r="A61" s="63">
        <v>62</v>
      </c>
      <c r="B61" s="26" t="s">
        <v>342</v>
      </c>
      <c r="C61" s="27">
        <f t="shared" si="4"/>
        <v>0</v>
      </c>
      <c r="D61" s="28" t="str">
        <f t="shared" si="5"/>
        <v>F</v>
      </c>
      <c r="E61" s="29" t="str">
        <f t="shared" si="6"/>
        <v>G.S.R. Ferrero</v>
      </c>
      <c r="J61" s="63">
        <v>62</v>
      </c>
      <c r="K61" s="58" t="s">
        <v>260</v>
      </c>
      <c r="L61" s="58" t="s">
        <v>261</v>
      </c>
      <c r="M61" s="34" t="str">
        <f t="shared" si="3"/>
        <v>MIRRA ANNA PIA</v>
      </c>
      <c r="N61" s="59"/>
      <c r="O61" s="59" t="s">
        <v>21</v>
      </c>
      <c r="P61" s="38"/>
      <c r="Q61" s="38"/>
      <c r="R61" s="37"/>
      <c r="S61" s="40"/>
      <c r="T61" s="62" t="s">
        <v>83</v>
      </c>
    </row>
    <row r="62" spans="1:20">
      <c r="A62" s="63">
        <v>63</v>
      </c>
      <c r="B62" s="26" t="s">
        <v>343</v>
      </c>
      <c r="C62" s="27">
        <f t="shared" si="4"/>
        <v>25640</v>
      </c>
      <c r="D62" s="28" t="str">
        <f t="shared" si="5"/>
        <v>M</v>
      </c>
      <c r="E62" s="29" t="str">
        <f t="shared" si="6"/>
        <v>G.S.D. Podistica Buschese</v>
      </c>
      <c r="J62" s="63">
        <v>63</v>
      </c>
      <c r="K62" s="58" t="s">
        <v>262</v>
      </c>
      <c r="L62" s="58" t="s">
        <v>68</v>
      </c>
      <c r="M62" s="34" t="str">
        <f t="shared" si="3"/>
        <v>REVELLI FLAVIO</v>
      </c>
      <c r="N62" s="59">
        <v>25640</v>
      </c>
      <c r="O62" s="59" t="s">
        <v>15</v>
      </c>
      <c r="P62" s="38" t="s">
        <v>16</v>
      </c>
      <c r="Q62" s="38"/>
      <c r="R62" s="37"/>
      <c r="S62" s="40"/>
      <c r="T62" s="62" t="s">
        <v>32</v>
      </c>
    </row>
    <row r="63" spans="1:20">
      <c r="A63" s="63">
        <v>64</v>
      </c>
      <c r="B63" s="26" t="s">
        <v>344</v>
      </c>
      <c r="C63" s="27">
        <f t="shared" si="4"/>
        <v>23143</v>
      </c>
      <c r="D63" s="28" t="str">
        <f t="shared" si="5"/>
        <v>M</v>
      </c>
      <c r="E63" s="29">
        <f t="shared" si="6"/>
        <v>0</v>
      </c>
      <c r="J63" s="63">
        <v>64</v>
      </c>
      <c r="K63" s="71" t="s">
        <v>264</v>
      </c>
      <c r="L63" s="58" t="s">
        <v>265</v>
      </c>
      <c r="M63" s="34" t="str">
        <f t="shared" si="3"/>
        <v>AGLI UGO</v>
      </c>
      <c r="N63" s="59">
        <v>23143</v>
      </c>
      <c r="O63" s="59" t="s">
        <v>15</v>
      </c>
      <c r="P63" s="38" t="s">
        <v>16</v>
      </c>
      <c r="Q63" s="38" t="s">
        <v>16</v>
      </c>
      <c r="R63" s="37"/>
      <c r="S63" s="40"/>
      <c r="T63" s="61"/>
    </row>
    <row r="64" spans="1:20">
      <c r="A64" s="63">
        <v>65</v>
      </c>
      <c r="B64" s="26" t="s">
        <v>345</v>
      </c>
      <c r="C64" s="27">
        <f t="shared" si="4"/>
        <v>26065</v>
      </c>
      <c r="D64" s="28" t="str">
        <f t="shared" si="5"/>
        <v>M</v>
      </c>
      <c r="E64" s="29" t="str">
        <f t="shared" si="6"/>
        <v>rOATA CHIUSANI</v>
      </c>
      <c r="J64" s="63">
        <v>65</v>
      </c>
      <c r="K64" s="58" t="s">
        <v>266</v>
      </c>
      <c r="L64" s="58" t="s">
        <v>267</v>
      </c>
      <c r="M64" s="34" t="str">
        <f t="shared" si="3"/>
        <v>SARALE FRANCO</v>
      </c>
      <c r="N64" s="59">
        <v>26065</v>
      </c>
      <c r="O64" s="59" t="s">
        <v>15</v>
      </c>
      <c r="P64" s="38" t="s">
        <v>16</v>
      </c>
      <c r="Q64" s="38" t="s">
        <v>16</v>
      </c>
      <c r="R64" s="37"/>
      <c r="S64" s="40"/>
      <c r="T64" s="61" t="s">
        <v>269</v>
      </c>
    </row>
    <row r="65" spans="1:20">
      <c r="A65" s="63">
        <v>66</v>
      </c>
      <c r="B65" s="26" t="s">
        <v>346</v>
      </c>
      <c r="C65" s="27" t="str">
        <f t="shared" si="4"/>
        <v>26 09 1994</v>
      </c>
      <c r="D65" s="28" t="str">
        <f t="shared" si="5"/>
        <v>F</v>
      </c>
      <c r="E65" s="29" t="str">
        <f t="shared" si="6"/>
        <v>rOATA CHIUSANI</v>
      </c>
      <c r="J65" s="63">
        <v>66</v>
      </c>
      <c r="K65" s="72" t="s">
        <v>266</v>
      </c>
      <c r="L65" s="72" t="s">
        <v>270</v>
      </c>
      <c r="M65" s="34" t="str">
        <f t="shared" si="3"/>
        <v>SARALE CHIARA</v>
      </c>
      <c r="N65" s="73" t="s">
        <v>271</v>
      </c>
      <c r="O65" s="73" t="s">
        <v>21</v>
      </c>
      <c r="P65" s="38" t="s">
        <v>16</v>
      </c>
      <c r="Q65" s="38" t="s">
        <v>16</v>
      </c>
      <c r="R65" s="37"/>
      <c r="S65" s="40"/>
      <c r="T65" s="75" t="s">
        <v>269</v>
      </c>
    </row>
    <row r="66" spans="1:20">
      <c r="A66" s="63">
        <v>67</v>
      </c>
      <c r="B66" s="26" t="s">
        <v>347</v>
      </c>
      <c r="C66" s="27">
        <f t="shared" si="4"/>
        <v>28861</v>
      </c>
      <c r="D66" s="28" t="str">
        <f t="shared" si="5"/>
        <v>M</v>
      </c>
      <c r="E66" s="29">
        <f t="shared" si="6"/>
        <v>0</v>
      </c>
      <c r="J66" s="63">
        <v>67</v>
      </c>
      <c r="K66" s="58" t="s">
        <v>272</v>
      </c>
      <c r="L66" s="58" t="s">
        <v>273</v>
      </c>
      <c r="M66" s="34" t="str">
        <f t="shared" si="3"/>
        <v>SITO IGOR</v>
      </c>
      <c r="N66" s="59">
        <v>28861</v>
      </c>
      <c r="O66" s="59" t="s">
        <v>15</v>
      </c>
      <c r="P66" s="38" t="s">
        <v>16</v>
      </c>
      <c r="Q66" s="38"/>
      <c r="R66" s="37"/>
      <c r="S66" s="40"/>
      <c r="T66" s="61"/>
    </row>
    <row r="67" spans="1:20">
      <c r="A67" s="63">
        <v>68</v>
      </c>
      <c r="B67" s="26" t="s">
        <v>348</v>
      </c>
      <c r="C67" s="27">
        <f t="shared" si="4"/>
        <v>28716</v>
      </c>
      <c r="D67" s="28" t="str">
        <f t="shared" si="5"/>
        <v>M</v>
      </c>
      <c r="E67" s="29" t="str">
        <f t="shared" si="6"/>
        <v>G.S.D. Brancaleone</v>
      </c>
      <c r="J67" s="63">
        <v>68</v>
      </c>
      <c r="K67" s="58" t="s">
        <v>274</v>
      </c>
      <c r="L67" s="58" t="s">
        <v>92</v>
      </c>
      <c r="M67" s="34" t="str">
        <f t="shared" si="3"/>
        <v>IPPICO LUCA</v>
      </c>
      <c r="N67" s="59">
        <v>28716</v>
      </c>
      <c r="O67" s="59" t="s">
        <v>15</v>
      </c>
      <c r="P67" s="38"/>
      <c r="Q67" s="38"/>
      <c r="R67" s="37"/>
      <c r="S67" s="40"/>
      <c r="T67" s="61" t="s">
        <v>275</v>
      </c>
    </row>
    <row r="68" spans="1:20">
      <c r="A68" s="63">
        <v>69</v>
      </c>
      <c r="B68" s="26" t="s">
        <v>349</v>
      </c>
      <c r="C68" s="27">
        <f t="shared" si="4"/>
        <v>32495</v>
      </c>
      <c r="D68" s="28" t="str">
        <f t="shared" si="5"/>
        <v>M</v>
      </c>
      <c r="E68" s="29">
        <f t="shared" si="6"/>
        <v>0</v>
      </c>
      <c r="J68" s="63">
        <v>69</v>
      </c>
      <c r="K68" s="58" t="s">
        <v>277</v>
      </c>
      <c r="L68" s="58" t="s">
        <v>70</v>
      </c>
      <c r="M68" s="34" t="str">
        <f t="shared" si="3"/>
        <v>ACCAMO PAOLO</v>
      </c>
      <c r="N68" s="59">
        <v>32495</v>
      </c>
      <c r="O68" s="59" t="s">
        <v>15</v>
      </c>
      <c r="P68" s="38"/>
      <c r="Q68" s="38"/>
      <c r="R68" s="37"/>
      <c r="S68" s="40"/>
      <c r="T68" s="61"/>
    </row>
    <row r="69" spans="1:20">
      <c r="A69" s="63">
        <v>70</v>
      </c>
      <c r="B69" s="26" t="s">
        <v>150</v>
      </c>
      <c r="C69" s="27">
        <f t="shared" si="4"/>
        <v>33641</v>
      </c>
      <c r="D69" s="28" t="str">
        <f t="shared" si="5"/>
        <v>M</v>
      </c>
      <c r="E69" s="29" t="str">
        <f t="shared" si="6"/>
        <v>A.S.D. PAM Mondovì Chiusa Pesio</v>
      </c>
      <c r="J69" s="63">
        <v>70</v>
      </c>
      <c r="K69" s="58" t="s">
        <v>58</v>
      </c>
      <c r="L69" s="58" t="s">
        <v>59</v>
      </c>
      <c r="M69" s="34" t="str">
        <f t="shared" ref="M69:M105" si="7">CONCATENATE(K69," ",L69)</f>
        <v>FILIPPI MATTEO</v>
      </c>
      <c r="N69" s="59">
        <v>33641</v>
      </c>
      <c r="O69" s="59" t="s">
        <v>15</v>
      </c>
      <c r="P69" s="38"/>
      <c r="Q69" s="38"/>
      <c r="R69" s="37"/>
      <c r="S69" s="40"/>
      <c r="T69" s="62" t="s">
        <v>42</v>
      </c>
    </row>
    <row r="70" spans="1:20">
      <c r="A70" s="63">
        <v>71</v>
      </c>
      <c r="B70" s="26" t="s">
        <v>350</v>
      </c>
      <c r="C70" s="27">
        <f t="shared" si="4"/>
        <v>28560</v>
      </c>
      <c r="D70" s="28" t="str">
        <f t="shared" si="5"/>
        <v>M</v>
      </c>
      <c r="E70" s="29">
        <f t="shared" si="6"/>
        <v>0</v>
      </c>
      <c r="J70" s="63">
        <v>71</v>
      </c>
      <c r="K70" s="58" t="s">
        <v>278</v>
      </c>
      <c r="L70" s="58" t="s">
        <v>246</v>
      </c>
      <c r="M70" s="34" t="str">
        <f t="shared" si="7"/>
        <v>TARAMAZZO STEFANO</v>
      </c>
      <c r="N70" s="59">
        <v>28560</v>
      </c>
      <c r="O70" s="59" t="s">
        <v>15</v>
      </c>
      <c r="P70" s="38"/>
      <c r="Q70" s="38"/>
      <c r="R70" s="37"/>
      <c r="S70" s="40"/>
      <c r="T70" s="61"/>
    </row>
    <row r="71" spans="1:20">
      <c r="A71" s="63">
        <v>72</v>
      </c>
      <c r="B71" s="26" t="s">
        <v>162</v>
      </c>
      <c r="C71" s="27">
        <f t="shared" si="4"/>
        <v>25036</v>
      </c>
      <c r="D71" s="28" t="str">
        <f t="shared" si="5"/>
        <v>M</v>
      </c>
      <c r="E71" s="29" t="str">
        <f t="shared" si="6"/>
        <v>A.S.D. PAM Mondovì Chiusa Pesio</v>
      </c>
      <c r="J71" s="63">
        <v>72</v>
      </c>
      <c r="K71" s="58" t="s">
        <v>85</v>
      </c>
      <c r="L71" s="58" t="s">
        <v>56</v>
      </c>
      <c r="M71" s="34" t="str">
        <f t="shared" si="7"/>
        <v>BECCOTTO MASSIMO</v>
      </c>
      <c r="N71" s="59">
        <v>25036</v>
      </c>
      <c r="O71" s="59" t="s">
        <v>15</v>
      </c>
      <c r="P71" s="38"/>
      <c r="Q71" s="38"/>
      <c r="R71" s="37"/>
      <c r="S71" s="40"/>
      <c r="T71" s="62" t="s">
        <v>42</v>
      </c>
    </row>
    <row r="72" spans="1:20">
      <c r="A72" s="63">
        <v>73</v>
      </c>
      <c r="B72" s="26" t="s">
        <v>351</v>
      </c>
      <c r="C72" s="27">
        <f t="shared" si="4"/>
        <v>26393</v>
      </c>
      <c r="D72" s="28" t="str">
        <f t="shared" si="5"/>
        <v>M</v>
      </c>
      <c r="E72" s="29">
        <f t="shared" si="6"/>
        <v>0</v>
      </c>
      <c r="J72" s="63">
        <v>73</v>
      </c>
      <c r="K72" s="58" t="s">
        <v>279</v>
      </c>
      <c r="L72" s="58" t="s">
        <v>92</v>
      </c>
      <c r="M72" s="34" t="str">
        <f t="shared" si="7"/>
        <v>CURTI LUCA</v>
      </c>
      <c r="N72" s="59">
        <v>26393</v>
      </c>
      <c r="O72" s="59" t="s">
        <v>15</v>
      </c>
      <c r="P72" s="38"/>
      <c r="Q72" s="38"/>
      <c r="R72" s="37"/>
      <c r="S72" s="40"/>
      <c r="T72" s="61"/>
    </row>
    <row r="73" spans="1:20">
      <c r="A73" s="63">
        <v>74</v>
      </c>
      <c r="B73" s="26" t="s">
        <v>352</v>
      </c>
      <c r="C73" s="27">
        <f t="shared" si="4"/>
        <v>26353</v>
      </c>
      <c r="D73" s="28" t="str">
        <f t="shared" si="5"/>
        <v>F</v>
      </c>
      <c r="E73" s="29" t="str">
        <f t="shared" si="6"/>
        <v>G.S.R. Ferrero</v>
      </c>
      <c r="J73" s="63">
        <v>74</v>
      </c>
      <c r="K73" s="58" t="s">
        <v>280</v>
      </c>
      <c r="L73" s="58" t="s">
        <v>281</v>
      </c>
      <c r="M73" s="34" t="str">
        <f t="shared" si="7"/>
        <v>ALMONTI MORENA</v>
      </c>
      <c r="N73" s="59">
        <v>26353</v>
      </c>
      <c r="O73" s="59" t="s">
        <v>21</v>
      </c>
      <c r="P73" s="38"/>
      <c r="Q73" s="38"/>
      <c r="R73" s="37"/>
      <c r="S73" s="40"/>
      <c r="T73" s="62" t="s">
        <v>83</v>
      </c>
    </row>
    <row r="74" spans="1:20">
      <c r="A74" s="63">
        <v>75</v>
      </c>
      <c r="B74" s="26" t="s">
        <v>353</v>
      </c>
      <c r="C74" s="27">
        <f t="shared" si="4"/>
        <v>0</v>
      </c>
      <c r="D74" s="28" t="str">
        <f t="shared" si="5"/>
        <v>F</v>
      </c>
      <c r="E74" s="29" t="str">
        <f t="shared" si="6"/>
        <v>G.S.R. Ferrero</v>
      </c>
      <c r="J74" s="63">
        <v>75</v>
      </c>
      <c r="K74" s="58" t="s">
        <v>282</v>
      </c>
      <c r="L74" s="58" t="s">
        <v>283</v>
      </c>
      <c r="M74" s="34" t="str">
        <f t="shared" si="7"/>
        <v>NATALICCHIO LUCIA</v>
      </c>
      <c r="N74" s="59"/>
      <c r="O74" s="59" t="s">
        <v>21</v>
      </c>
      <c r="P74" s="38"/>
      <c r="Q74" s="38"/>
      <c r="R74" s="37"/>
      <c r="S74" s="40"/>
      <c r="T74" s="62" t="s">
        <v>83</v>
      </c>
    </row>
    <row r="75" spans="1:20">
      <c r="A75" s="63">
        <v>76</v>
      </c>
      <c r="B75" s="26" t="s">
        <v>354</v>
      </c>
      <c r="C75" s="27">
        <f t="shared" si="4"/>
        <v>20224</v>
      </c>
      <c r="D75" s="28" t="str">
        <f t="shared" si="5"/>
        <v>M</v>
      </c>
      <c r="E75" s="29" t="str">
        <f t="shared" si="6"/>
        <v>G.S.R. Ferrero</v>
      </c>
      <c r="J75" s="63">
        <v>76</v>
      </c>
      <c r="K75" s="58" t="s">
        <v>284</v>
      </c>
      <c r="L75" s="58" t="s">
        <v>62</v>
      </c>
      <c r="M75" s="34" t="str">
        <f t="shared" si="7"/>
        <v>PENNELLA FEDERICO</v>
      </c>
      <c r="N75" s="59">
        <v>20224</v>
      </c>
      <c r="O75" s="59" t="s">
        <v>15</v>
      </c>
      <c r="P75" s="38"/>
      <c r="Q75" s="38"/>
      <c r="R75" s="37"/>
      <c r="S75" s="40"/>
      <c r="T75" s="62" t="s">
        <v>83</v>
      </c>
    </row>
    <row r="76" spans="1:20">
      <c r="A76" s="63">
        <v>77</v>
      </c>
      <c r="B76" s="26" t="s">
        <v>175</v>
      </c>
      <c r="C76" s="27">
        <f t="shared" si="4"/>
        <v>26506</v>
      </c>
      <c r="D76" s="28" t="str">
        <f t="shared" si="5"/>
        <v>F</v>
      </c>
      <c r="E76" s="29" t="str">
        <f t="shared" si="6"/>
        <v>A.S.D. PAM Mondovì Chiusa Pesio</v>
      </c>
      <c r="J76" s="63">
        <v>77</v>
      </c>
      <c r="K76" s="58" t="s">
        <v>112</v>
      </c>
      <c r="L76" s="58" t="s">
        <v>113</v>
      </c>
      <c r="M76" s="34" t="str">
        <f t="shared" si="7"/>
        <v>ORLANDO MARIA</v>
      </c>
      <c r="N76" s="59">
        <v>26506</v>
      </c>
      <c r="O76" s="59" t="s">
        <v>21</v>
      </c>
      <c r="P76" s="38"/>
      <c r="Q76" s="38"/>
      <c r="R76" s="37"/>
      <c r="S76" s="40"/>
      <c r="T76" s="62" t="s">
        <v>42</v>
      </c>
    </row>
    <row r="77" spans="1:20">
      <c r="A77" s="63">
        <v>78</v>
      </c>
      <c r="B77" s="26" t="s">
        <v>176</v>
      </c>
      <c r="C77" s="27">
        <f t="shared" si="4"/>
        <v>0</v>
      </c>
      <c r="D77" s="28" t="str">
        <f t="shared" si="5"/>
        <v>F</v>
      </c>
      <c r="E77" s="29">
        <f t="shared" si="6"/>
        <v>0</v>
      </c>
      <c r="J77" s="63">
        <v>78</v>
      </c>
      <c r="K77" s="58" t="s">
        <v>112</v>
      </c>
      <c r="L77" s="58" t="s">
        <v>114</v>
      </c>
      <c r="M77" s="34" t="str">
        <f t="shared" si="7"/>
        <v>ORLANDO NATASCIA</v>
      </c>
      <c r="N77" s="59"/>
      <c r="O77" s="59" t="s">
        <v>21</v>
      </c>
      <c r="P77" s="38"/>
      <c r="Q77" s="38"/>
      <c r="R77" s="37"/>
      <c r="S77" s="40"/>
      <c r="T77" s="61"/>
    </row>
    <row r="78" spans="1:20">
      <c r="A78" s="63">
        <v>79</v>
      </c>
      <c r="B78" s="26" t="s">
        <v>355</v>
      </c>
      <c r="C78" s="27">
        <f t="shared" ref="C78:C141" si="8">+N78</f>
        <v>26435</v>
      </c>
      <c r="D78" s="28" t="str">
        <f t="shared" ref="D78:D141" si="9">+O78</f>
        <v>M</v>
      </c>
      <c r="E78" s="29">
        <f t="shared" ref="E78:E141" si="10">+T78</f>
        <v>0</v>
      </c>
      <c r="J78" s="63">
        <v>79</v>
      </c>
      <c r="K78" s="58" t="s">
        <v>285</v>
      </c>
      <c r="L78" s="58" t="s">
        <v>286</v>
      </c>
      <c r="M78" s="34" t="str">
        <f t="shared" si="7"/>
        <v>ACCAME ALBINO</v>
      </c>
      <c r="N78" s="59">
        <v>26435</v>
      </c>
      <c r="O78" s="59" t="s">
        <v>15</v>
      </c>
      <c r="P78" s="38"/>
      <c r="Q78" s="38"/>
      <c r="R78" s="37"/>
      <c r="S78" s="40"/>
      <c r="T78" s="61"/>
    </row>
    <row r="79" spans="1:20">
      <c r="A79" s="76">
        <v>80</v>
      </c>
      <c r="B79" s="26" t="s">
        <v>156</v>
      </c>
      <c r="C79" s="27">
        <f t="shared" si="8"/>
        <v>27725</v>
      </c>
      <c r="D79" s="28" t="str">
        <f t="shared" si="9"/>
        <v>M</v>
      </c>
      <c r="E79" s="29" t="str">
        <f t="shared" si="10"/>
        <v>A.S.D. PAM Mondovì Chiusa Pesio</v>
      </c>
      <c r="J79" s="76">
        <v>80</v>
      </c>
      <c r="K79" s="58" t="s">
        <v>69</v>
      </c>
      <c r="L79" s="58" t="s">
        <v>70</v>
      </c>
      <c r="M79" s="34" t="str">
        <f t="shared" si="7"/>
        <v>VIALE PAOLO</v>
      </c>
      <c r="N79" s="59">
        <v>27725</v>
      </c>
      <c r="O79" s="59" t="s">
        <v>15</v>
      </c>
      <c r="P79" s="38"/>
      <c r="Q79" s="38"/>
      <c r="R79" s="37"/>
      <c r="S79" s="40"/>
      <c r="T79" s="62" t="s">
        <v>42</v>
      </c>
    </row>
    <row r="80" spans="1:20">
      <c r="A80" s="63">
        <v>81</v>
      </c>
      <c r="B80" s="26" t="s">
        <v>160</v>
      </c>
      <c r="C80" s="27">
        <f t="shared" si="8"/>
        <v>29273</v>
      </c>
      <c r="D80" s="28" t="str">
        <f t="shared" si="9"/>
        <v>M</v>
      </c>
      <c r="E80" s="29" t="str">
        <f t="shared" si="10"/>
        <v>A.S.D. PAM Mondovì Chiusa Pesio</v>
      </c>
      <c r="J80" s="63">
        <v>81</v>
      </c>
      <c r="K80" s="58" t="s">
        <v>80</v>
      </c>
      <c r="L80" s="58" t="s">
        <v>81</v>
      </c>
      <c r="M80" s="34" t="str">
        <f t="shared" si="7"/>
        <v>ROA' DAVIDE</v>
      </c>
      <c r="N80" s="59">
        <v>29273</v>
      </c>
      <c r="O80" s="59" t="s">
        <v>15</v>
      </c>
      <c r="P80" s="38"/>
      <c r="Q80" s="38"/>
      <c r="R80" s="37"/>
      <c r="S80" s="40"/>
      <c r="T80" s="62" t="s">
        <v>42</v>
      </c>
    </row>
    <row r="81" spans="1:20">
      <c r="A81" s="63">
        <v>82</v>
      </c>
      <c r="B81" s="26" t="s">
        <v>172</v>
      </c>
      <c r="C81" s="27">
        <f t="shared" si="8"/>
        <v>24774</v>
      </c>
      <c r="D81" s="28" t="str">
        <f t="shared" si="9"/>
        <v>M</v>
      </c>
      <c r="E81" s="29" t="str">
        <f t="shared" si="10"/>
        <v>A.S.D. PAM Mondovì Chiusa Pesio</v>
      </c>
      <c r="J81" s="63">
        <v>82</v>
      </c>
      <c r="K81" s="58" t="s">
        <v>104</v>
      </c>
      <c r="L81" s="58" t="s">
        <v>105</v>
      </c>
      <c r="M81" s="34" t="str">
        <f t="shared" si="7"/>
        <v>BILLO' GIANFRANCO</v>
      </c>
      <c r="N81" s="59">
        <v>24774</v>
      </c>
      <c r="O81" s="59" t="s">
        <v>15</v>
      </c>
      <c r="P81" s="38"/>
      <c r="Q81" s="38"/>
      <c r="R81" s="37"/>
      <c r="S81" s="40"/>
      <c r="T81" s="62" t="s">
        <v>42</v>
      </c>
    </row>
    <row r="82" spans="1:20">
      <c r="A82" s="63">
        <v>83</v>
      </c>
      <c r="B82" s="26" t="s">
        <v>171</v>
      </c>
      <c r="C82" s="27">
        <f t="shared" si="8"/>
        <v>35637</v>
      </c>
      <c r="D82" s="28" t="str">
        <f t="shared" si="9"/>
        <v>M</v>
      </c>
      <c r="E82" s="29" t="str">
        <f t="shared" si="10"/>
        <v>A.S.D. PAM Mondovì Chiusa Pesio</v>
      </c>
      <c r="J82" s="63">
        <v>83</v>
      </c>
      <c r="K82" s="58" t="s">
        <v>104</v>
      </c>
      <c r="L82" s="58" t="s">
        <v>62</v>
      </c>
      <c r="M82" s="34" t="str">
        <f t="shared" si="7"/>
        <v>BILLO' FEDERICO</v>
      </c>
      <c r="N82" s="59">
        <v>35637</v>
      </c>
      <c r="O82" s="59" t="s">
        <v>15</v>
      </c>
      <c r="P82" s="38"/>
      <c r="Q82" s="38"/>
      <c r="R82" s="37"/>
      <c r="S82" s="40"/>
      <c r="T82" s="62" t="s">
        <v>42</v>
      </c>
    </row>
    <row r="83" spans="1:20">
      <c r="A83" s="63">
        <v>84</v>
      </c>
      <c r="B83" s="26" t="s">
        <v>356</v>
      </c>
      <c r="C83" s="27">
        <f t="shared" si="8"/>
        <v>32453</v>
      </c>
      <c r="D83" s="28" t="str">
        <f t="shared" si="9"/>
        <v>M</v>
      </c>
      <c r="E83" s="29">
        <f t="shared" si="10"/>
        <v>0</v>
      </c>
      <c r="J83" s="63">
        <v>84</v>
      </c>
      <c r="K83" s="58" t="s">
        <v>287</v>
      </c>
      <c r="L83" s="58" t="s">
        <v>288</v>
      </c>
      <c r="M83" s="34" t="str">
        <f t="shared" si="7"/>
        <v>GALVAN ARRIGO</v>
      </c>
      <c r="N83" s="59">
        <v>32453</v>
      </c>
      <c r="O83" s="59" t="s">
        <v>15</v>
      </c>
      <c r="P83" s="38"/>
      <c r="Q83" s="38"/>
      <c r="R83" s="37"/>
      <c r="S83" s="40"/>
      <c r="T83" s="61"/>
    </row>
    <row r="84" spans="1:20">
      <c r="A84" s="63">
        <v>85</v>
      </c>
      <c r="B84" s="26" t="s">
        <v>182</v>
      </c>
      <c r="C84" s="27">
        <f t="shared" si="8"/>
        <v>36174</v>
      </c>
      <c r="D84" s="28" t="str">
        <f t="shared" si="9"/>
        <v>M</v>
      </c>
      <c r="E84" s="29">
        <f t="shared" si="10"/>
        <v>0</v>
      </c>
      <c r="J84" s="63">
        <v>85</v>
      </c>
      <c r="K84" s="58" t="s">
        <v>123</v>
      </c>
      <c r="L84" s="58" t="s">
        <v>59</v>
      </c>
      <c r="M84" s="34" t="str">
        <f t="shared" si="7"/>
        <v>BOASSO MATTEO</v>
      </c>
      <c r="N84" s="59">
        <v>36174</v>
      </c>
      <c r="O84" s="59" t="s">
        <v>15</v>
      </c>
      <c r="P84" s="38"/>
      <c r="Q84" s="38"/>
      <c r="R84" s="37"/>
      <c r="S84" s="40"/>
      <c r="T84" s="61"/>
    </row>
    <row r="85" spans="1:20">
      <c r="A85" s="63">
        <v>87</v>
      </c>
      <c r="B85" s="26" t="s">
        <v>146</v>
      </c>
      <c r="C85" s="27">
        <f t="shared" si="8"/>
        <v>26141</v>
      </c>
      <c r="D85" s="28" t="str">
        <f t="shared" si="9"/>
        <v>M</v>
      </c>
      <c r="E85" s="29">
        <f t="shared" si="10"/>
        <v>0</v>
      </c>
      <c r="J85" s="63">
        <v>87</v>
      </c>
      <c r="K85" s="58" t="s">
        <v>45</v>
      </c>
      <c r="L85" s="58" t="s">
        <v>46</v>
      </c>
      <c r="M85" s="34" t="str">
        <f t="shared" si="7"/>
        <v>STOMI PETRIT</v>
      </c>
      <c r="N85" s="59">
        <v>26141</v>
      </c>
      <c r="O85" s="59" t="s">
        <v>15</v>
      </c>
      <c r="P85" s="38"/>
      <c r="Q85" s="38"/>
      <c r="R85" s="37"/>
      <c r="S85" s="40"/>
      <c r="T85" s="62"/>
    </row>
    <row r="86" spans="1:20">
      <c r="A86" s="63">
        <v>88</v>
      </c>
      <c r="B86" s="26" t="s">
        <v>166</v>
      </c>
      <c r="C86" s="27">
        <f t="shared" si="8"/>
        <v>24145</v>
      </c>
      <c r="D86" s="28" t="str">
        <f t="shared" si="9"/>
        <v>F</v>
      </c>
      <c r="E86" s="29" t="str">
        <f t="shared" si="10"/>
        <v>G.S.D. Val Tanaro</v>
      </c>
      <c r="J86" s="63">
        <v>88</v>
      </c>
      <c r="K86" s="58" t="s">
        <v>93</v>
      </c>
      <c r="L86" s="58" t="s">
        <v>94</v>
      </c>
      <c r="M86" s="34" t="str">
        <f t="shared" si="7"/>
        <v>CARRARA CRISTINA</v>
      </c>
      <c r="N86" s="59">
        <v>24145</v>
      </c>
      <c r="O86" s="59" t="s">
        <v>21</v>
      </c>
      <c r="P86" s="38"/>
      <c r="Q86" s="38"/>
      <c r="R86" s="37"/>
      <c r="S86" s="40"/>
      <c r="T86" s="62" t="s">
        <v>78</v>
      </c>
    </row>
    <row r="87" spans="1:20">
      <c r="A87" s="63">
        <v>89</v>
      </c>
      <c r="B87" s="26" t="s">
        <v>149</v>
      </c>
      <c r="C87" s="27">
        <f t="shared" si="8"/>
        <v>32106</v>
      </c>
      <c r="D87" s="28" t="str">
        <f t="shared" si="9"/>
        <v>M</v>
      </c>
      <c r="E87" s="29" t="str">
        <f t="shared" si="10"/>
        <v>G.S.D. Podistica Buschese</v>
      </c>
      <c r="J87" s="63">
        <v>89</v>
      </c>
      <c r="K87" s="58" t="s">
        <v>55</v>
      </c>
      <c r="L87" s="58" t="s">
        <v>56</v>
      </c>
      <c r="M87" s="34" t="str">
        <f t="shared" si="7"/>
        <v>RACCA MASSIMO</v>
      </c>
      <c r="N87" s="59">
        <v>32106</v>
      </c>
      <c r="O87" s="59" t="s">
        <v>15</v>
      </c>
      <c r="P87" s="38"/>
      <c r="Q87" s="38"/>
      <c r="R87" s="37"/>
      <c r="S87" s="40"/>
      <c r="T87" s="62" t="s">
        <v>32</v>
      </c>
    </row>
    <row r="88" spans="1:20">
      <c r="A88" s="63">
        <v>90</v>
      </c>
      <c r="B88" s="26" t="s">
        <v>188</v>
      </c>
      <c r="C88" s="27">
        <f t="shared" si="8"/>
        <v>34712</v>
      </c>
      <c r="D88" s="28" t="str">
        <f t="shared" si="9"/>
        <v>M</v>
      </c>
      <c r="E88" s="29" t="str">
        <f t="shared" si="10"/>
        <v>A.S.D. PAM Mondovì Chiusa Pesio</v>
      </c>
      <c r="J88" s="63">
        <v>90</v>
      </c>
      <c r="K88" s="58" t="s">
        <v>136</v>
      </c>
      <c r="L88" s="58" t="s">
        <v>137</v>
      </c>
      <c r="M88" s="34" t="str">
        <f t="shared" si="7"/>
        <v>VIVALDA FRANCESCO</v>
      </c>
      <c r="N88" s="59">
        <v>34712</v>
      </c>
      <c r="O88" s="59" t="s">
        <v>15</v>
      </c>
      <c r="P88" s="38"/>
      <c r="Q88" s="38"/>
      <c r="R88" s="37"/>
      <c r="S88" s="40"/>
      <c r="T88" s="62" t="s">
        <v>42</v>
      </c>
    </row>
    <row r="89" spans="1:20">
      <c r="A89" s="63">
        <v>91</v>
      </c>
      <c r="B89" s="26" t="s">
        <v>144</v>
      </c>
      <c r="C89" s="27">
        <f t="shared" si="8"/>
        <v>21237</v>
      </c>
      <c r="D89" s="28" t="str">
        <f t="shared" si="9"/>
        <v>M</v>
      </c>
      <c r="E89" s="29" t="str">
        <f t="shared" si="10"/>
        <v>A.S.D. PAM Mondovì Chiusa Pesio</v>
      </c>
      <c r="J89" s="63">
        <v>91</v>
      </c>
      <c r="K89" s="58" t="s">
        <v>39</v>
      </c>
      <c r="L89" s="58" t="s">
        <v>40</v>
      </c>
      <c r="M89" s="34" t="str">
        <f t="shared" si="7"/>
        <v>GAIERO ROMANO</v>
      </c>
      <c r="N89" s="59">
        <v>21237</v>
      </c>
      <c r="O89" s="59" t="s">
        <v>15</v>
      </c>
      <c r="P89" s="38"/>
      <c r="Q89" s="38"/>
      <c r="R89" s="37"/>
      <c r="S89" s="40"/>
      <c r="T89" s="62" t="s">
        <v>42</v>
      </c>
    </row>
    <row r="90" spans="1:20">
      <c r="A90" s="63">
        <v>92</v>
      </c>
      <c r="B90" s="26" t="s">
        <v>148</v>
      </c>
      <c r="C90" s="27">
        <f t="shared" si="8"/>
        <v>32939</v>
      </c>
      <c r="D90" s="28" t="str">
        <f t="shared" si="9"/>
        <v>F</v>
      </c>
      <c r="E90" s="29" t="str">
        <f t="shared" si="10"/>
        <v>C.U.S. Venezia</v>
      </c>
      <c r="J90" s="63">
        <v>92</v>
      </c>
      <c r="K90" s="58" t="s">
        <v>50</v>
      </c>
      <c r="L90" s="58" t="s">
        <v>52</v>
      </c>
      <c r="M90" s="34" t="str">
        <f t="shared" si="7"/>
        <v>GIULIANO BEATRICE</v>
      </c>
      <c r="N90" s="59">
        <v>32939</v>
      </c>
      <c r="O90" s="59" t="s">
        <v>21</v>
      </c>
      <c r="P90" s="38"/>
      <c r="Q90" s="38"/>
      <c r="R90" s="37"/>
      <c r="S90" s="40"/>
      <c r="T90" s="62" t="s">
        <v>54</v>
      </c>
    </row>
    <row r="91" spans="1:20">
      <c r="A91" s="63">
        <v>93</v>
      </c>
      <c r="B91" s="26" t="s">
        <v>173</v>
      </c>
      <c r="C91" s="27">
        <f t="shared" si="8"/>
        <v>33986</v>
      </c>
      <c r="D91" s="28" t="str">
        <f t="shared" si="9"/>
        <v>F</v>
      </c>
      <c r="E91" s="29" t="str">
        <f t="shared" si="10"/>
        <v>A.S.D. PAM Mondovì Chiusa Pesio</v>
      </c>
      <c r="J91" s="63">
        <v>93</v>
      </c>
      <c r="K91" s="58" t="s">
        <v>106</v>
      </c>
      <c r="L91" s="58" t="s">
        <v>107</v>
      </c>
      <c r="M91" s="34" t="str">
        <f t="shared" si="7"/>
        <v>AIRALDI CAMILLA</v>
      </c>
      <c r="N91" s="59">
        <v>33986</v>
      </c>
      <c r="O91" s="59" t="s">
        <v>21</v>
      </c>
      <c r="P91" s="38"/>
      <c r="Q91" s="38"/>
      <c r="R91" s="37"/>
      <c r="S91" s="40"/>
      <c r="T91" s="62" t="s">
        <v>42</v>
      </c>
    </row>
    <row r="92" spans="1:20">
      <c r="A92" s="63">
        <v>94</v>
      </c>
      <c r="B92" s="26" t="s">
        <v>163</v>
      </c>
      <c r="C92" s="27">
        <f t="shared" si="8"/>
        <v>27354</v>
      </c>
      <c r="D92" s="28" t="str">
        <f t="shared" si="9"/>
        <v>M</v>
      </c>
      <c r="E92" s="29" t="str">
        <f t="shared" si="10"/>
        <v>A.S.D. PAM Mondovì Chiusa Pesio</v>
      </c>
      <c r="J92" s="63">
        <v>94</v>
      </c>
      <c r="K92" s="58" t="s">
        <v>86</v>
      </c>
      <c r="L92" s="58" t="s">
        <v>87</v>
      </c>
      <c r="M92" s="34" t="str">
        <f t="shared" si="7"/>
        <v>VIGLIONE GIORGIO</v>
      </c>
      <c r="N92" s="59">
        <v>27354</v>
      </c>
      <c r="O92" s="59" t="s">
        <v>15</v>
      </c>
      <c r="P92" s="38"/>
      <c r="Q92" s="38"/>
      <c r="R92" s="37"/>
      <c r="S92" s="40"/>
      <c r="T92" s="62" t="s">
        <v>42</v>
      </c>
    </row>
    <row r="93" spans="1:20">
      <c r="A93" s="63">
        <v>95</v>
      </c>
      <c r="B93" s="26" t="s">
        <v>169</v>
      </c>
      <c r="C93" s="27">
        <f t="shared" si="8"/>
        <v>35729</v>
      </c>
      <c r="D93" s="28" t="str">
        <f t="shared" si="9"/>
        <v>F</v>
      </c>
      <c r="E93" s="29" t="str">
        <f t="shared" si="10"/>
        <v>A.S.D. PAM Mondovì Chiusa Pesio</v>
      </c>
      <c r="J93" s="63">
        <v>95</v>
      </c>
      <c r="K93" s="58" t="s">
        <v>100</v>
      </c>
      <c r="L93" s="58" t="s">
        <v>20</v>
      </c>
      <c r="M93" s="34" t="str">
        <f t="shared" si="7"/>
        <v>ZUCCO FRANCESCA</v>
      </c>
      <c r="N93" s="59">
        <v>35729</v>
      </c>
      <c r="O93" s="59" t="s">
        <v>21</v>
      </c>
      <c r="P93" s="38"/>
      <c r="Q93" s="38"/>
      <c r="R93" s="37"/>
      <c r="S93" s="40"/>
      <c r="T93" s="62" t="s">
        <v>42</v>
      </c>
    </row>
    <row r="94" spans="1:20">
      <c r="A94" s="63">
        <v>96</v>
      </c>
      <c r="B94" s="26" t="s">
        <v>357</v>
      </c>
      <c r="C94" s="27">
        <f t="shared" si="8"/>
        <v>26362</v>
      </c>
      <c r="D94" s="28" t="str">
        <f t="shared" si="9"/>
        <v>M</v>
      </c>
      <c r="E94" s="29" t="str">
        <f t="shared" si="10"/>
        <v>A.S.D. PAM Mondovì Chiusa Pesio</v>
      </c>
      <c r="J94" s="63">
        <v>96</v>
      </c>
      <c r="K94" s="58" t="s">
        <v>292</v>
      </c>
      <c r="L94" s="58" t="s">
        <v>56</v>
      </c>
      <c r="M94" s="34" t="str">
        <f t="shared" si="7"/>
        <v>AVAGNINA  MASSIMO</v>
      </c>
      <c r="N94" s="59">
        <v>26362</v>
      </c>
      <c r="O94" s="59" t="s">
        <v>15</v>
      </c>
      <c r="P94" s="38"/>
      <c r="Q94" s="38"/>
      <c r="R94" s="37"/>
      <c r="S94" s="40"/>
      <c r="T94" s="62" t="s">
        <v>42</v>
      </c>
    </row>
    <row r="95" spans="1:20">
      <c r="A95" s="63">
        <v>97</v>
      </c>
      <c r="B95" s="26" t="s">
        <v>358</v>
      </c>
      <c r="C95" s="27">
        <f t="shared" si="8"/>
        <v>28349</v>
      </c>
      <c r="D95" s="28" t="str">
        <f t="shared" si="9"/>
        <v>M</v>
      </c>
      <c r="E95" s="29">
        <f t="shared" si="10"/>
        <v>0</v>
      </c>
      <c r="J95" s="63">
        <v>97</v>
      </c>
      <c r="K95" s="58" t="s">
        <v>294</v>
      </c>
      <c r="L95" s="58" t="s">
        <v>295</v>
      </c>
      <c r="M95" s="34" t="str">
        <f t="shared" si="7"/>
        <v>FENOGLIO CRISTIANO</v>
      </c>
      <c r="N95" s="59">
        <v>28349</v>
      </c>
      <c r="O95" s="59" t="s">
        <v>15</v>
      </c>
      <c r="P95" s="38"/>
      <c r="Q95" s="38"/>
      <c r="R95" s="37"/>
      <c r="S95" s="40"/>
      <c r="T95" s="61"/>
    </row>
    <row r="96" spans="1:20">
      <c r="A96" s="63">
        <v>98</v>
      </c>
      <c r="B96" s="26" t="s">
        <v>153</v>
      </c>
      <c r="C96" s="27">
        <f t="shared" si="8"/>
        <v>26543</v>
      </c>
      <c r="D96" s="28" t="str">
        <f t="shared" si="9"/>
        <v>M</v>
      </c>
      <c r="E96" s="29" t="str">
        <f t="shared" si="10"/>
        <v>Team Mario</v>
      </c>
      <c r="J96" s="63">
        <v>98</v>
      </c>
      <c r="K96" s="58" t="s">
        <v>63</v>
      </c>
      <c r="L96" s="58" t="s">
        <v>64</v>
      </c>
      <c r="M96" s="34" t="str">
        <f t="shared" si="7"/>
        <v>GHIGLIA MARIO</v>
      </c>
      <c r="N96" s="59">
        <v>26543</v>
      </c>
      <c r="O96" s="59" t="s">
        <v>15</v>
      </c>
      <c r="P96" s="38"/>
      <c r="Q96" s="38"/>
      <c r="R96" s="37"/>
      <c r="S96" s="40"/>
      <c r="T96" s="62" t="s">
        <v>296</v>
      </c>
    </row>
    <row r="97" spans="1:20">
      <c r="A97" s="63">
        <v>99</v>
      </c>
      <c r="B97" s="26" t="s">
        <v>359</v>
      </c>
      <c r="C97" s="27">
        <f t="shared" si="8"/>
        <v>32266</v>
      </c>
      <c r="D97" s="28" t="str">
        <f t="shared" si="9"/>
        <v>M</v>
      </c>
      <c r="E97" s="29">
        <f t="shared" si="10"/>
        <v>0</v>
      </c>
      <c r="J97" s="63">
        <v>99</v>
      </c>
      <c r="K97" s="58" t="s">
        <v>297</v>
      </c>
      <c r="L97" s="58" t="s">
        <v>298</v>
      </c>
      <c r="M97" s="34" t="str">
        <f t="shared" si="7"/>
        <v>HERRANZ MARCOS VICENTE</v>
      </c>
      <c r="N97" s="59">
        <v>32266</v>
      </c>
      <c r="O97" s="59" t="s">
        <v>15</v>
      </c>
      <c r="P97" s="38"/>
      <c r="Q97" s="38"/>
      <c r="R97" s="37"/>
      <c r="S97" s="40"/>
      <c r="T97" s="61"/>
    </row>
    <row r="98" spans="1:20">
      <c r="A98" s="63">
        <v>100</v>
      </c>
      <c r="B98" s="26" t="s">
        <v>360</v>
      </c>
      <c r="C98" s="27">
        <f t="shared" si="8"/>
        <v>25434</v>
      </c>
      <c r="D98" s="28" t="str">
        <f t="shared" si="9"/>
        <v>M</v>
      </c>
      <c r="E98" s="29" t="str">
        <f t="shared" si="10"/>
        <v>A.S.D. PAM Mondovì Chiusa Pesio</v>
      </c>
      <c r="J98" s="63">
        <v>100</v>
      </c>
      <c r="K98" s="58" t="s">
        <v>299</v>
      </c>
      <c r="L98" s="58" t="s">
        <v>300</v>
      </c>
      <c r="M98" s="34" t="str">
        <f t="shared" si="7"/>
        <v>ANSELMA ROBERTO</v>
      </c>
      <c r="N98" s="59">
        <v>25434</v>
      </c>
      <c r="O98" s="59" t="s">
        <v>15</v>
      </c>
      <c r="P98" s="38"/>
      <c r="Q98" s="38"/>
      <c r="R98" s="37"/>
      <c r="S98" s="40"/>
      <c r="T98" s="62" t="s">
        <v>42</v>
      </c>
    </row>
    <row r="99" spans="1:20">
      <c r="A99" s="63">
        <v>101</v>
      </c>
      <c r="B99" s="26" t="s">
        <v>170</v>
      </c>
      <c r="C99" s="27">
        <f t="shared" si="8"/>
        <v>29456</v>
      </c>
      <c r="D99" s="28" t="str">
        <f t="shared" si="9"/>
        <v>M</v>
      </c>
      <c r="E99" s="29">
        <f t="shared" si="10"/>
        <v>0</v>
      </c>
      <c r="J99" s="63">
        <v>101</v>
      </c>
      <c r="K99" s="58" t="s">
        <v>102</v>
      </c>
      <c r="L99" s="58" t="s">
        <v>103</v>
      </c>
      <c r="M99" s="34" t="str">
        <f t="shared" si="7"/>
        <v>GIORDANO RUDI</v>
      </c>
      <c r="N99" s="59">
        <v>29456</v>
      </c>
      <c r="O99" s="59" t="s">
        <v>15</v>
      </c>
      <c r="P99" s="38"/>
      <c r="Q99" s="38"/>
      <c r="R99" s="37"/>
      <c r="S99" s="40"/>
      <c r="T99" s="65"/>
    </row>
    <row r="100" spans="1:20">
      <c r="A100" s="63">
        <v>102</v>
      </c>
      <c r="B100" s="26" t="s">
        <v>361</v>
      </c>
      <c r="C100" s="27">
        <f t="shared" si="8"/>
        <v>31407</v>
      </c>
      <c r="D100" s="28" t="str">
        <f t="shared" si="9"/>
        <v>M</v>
      </c>
      <c r="E100" s="29">
        <f t="shared" si="10"/>
        <v>0</v>
      </c>
      <c r="J100" s="63">
        <v>102</v>
      </c>
      <c r="K100" s="58" t="s">
        <v>301</v>
      </c>
      <c r="L100" s="58" t="s">
        <v>302</v>
      </c>
      <c r="M100" s="34" t="str">
        <f t="shared" si="7"/>
        <v>GIROTTO CHRISTIAN</v>
      </c>
      <c r="N100" s="59">
        <v>31407</v>
      </c>
      <c r="O100" s="59" t="s">
        <v>15</v>
      </c>
      <c r="P100" s="38"/>
      <c r="Q100" s="38"/>
      <c r="R100" s="37"/>
      <c r="S100" s="40"/>
      <c r="T100" s="77"/>
    </row>
    <row r="101" spans="1:20">
      <c r="A101" s="63">
        <v>103</v>
      </c>
      <c r="B101" s="26" t="s">
        <v>362</v>
      </c>
      <c r="C101" s="27">
        <f t="shared" si="8"/>
        <v>25067</v>
      </c>
      <c r="D101" s="28" t="str">
        <f t="shared" si="9"/>
        <v>M</v>
      </c>
      <c r="E101" s="29" t="str">
        <f t="shared" si="10"/>
        <v>A.S.D. PAM Mondovì Chiusa Pesio</v>
      </c>
      <c r="J101" s="63">
        <v>103</v>
      </c>
      <c r="K101" s="58" t="s">
        <v>303</v>
      </c>
      <c r="L101" s="58" t="s">
        <v>304</v>
      </c>
      <c r="M101" s="34" t="str">
        <f t="shared" si="7"/>
        <v>ELLENA CARLO</v>
      </c>
      <c r="N101" s="59">
        <v>25067</v>
      </c>
      <c r="O101" s="59" t="s">
        <v>15</v>
      </c>
      <c r="P101" s="38"/>
      <c r="Q101" s="38"/>
      <c r="R101" s="37"/>
      <c r="S101" s="40"/>
      <c r="T101" s="62" t="s">
        <v>42</v>
      </c>
    </row>
    <row r="102" spans="1:20">
      <c r="A102" s="63">
        <v>104</v>
      </c>
      <c r="B102" s="26" t="s">
        <v>154</v>
      </c>
      <c r="C102" s="27">
        <f t="shared" si="8"/>
        <v>26143</v>
      </c>
      <c r="D102" s="28" t="str">
        <f t="shared" si="9"/>
        <v>M</v>
      </c>
      <c r="E102" s="29" t="str">
        <f t="shared" si="10"/>
        <v>A.S.D. PAM Mondovì Chiusa Pesio</v>
      </c>
      <c r="J102" s="63">
        <v>104</v>
      </c>
      <c r="K102" s="58" t="s">
        <v>65</v>
      </c>
      <c r="L102" s="58" t="s">
        <v>66</v>
      </c>
      <c r="M102" s="34" t="str">
        <f t="shared" si="7"/>
        <v>SASSANO GIUSEPPE</v>
      </c>
      <c r="N102" s="59">
        <v>26143</v>
      </c>
      <c r="O102" s="59" t="s">
        <v>15</v>
      </c>
      <c r="P102" s="38"/>
      <c r="Q102" s="38"/>
      <c r="R102" s="37"/>
      <c r="S102" s="40"/>
      <c r="T102" s="62" t="s">
        <v>42</v>
      </c>
    </row>
    <row r="103" spans="1:20">
      <c r="A103" s="63">
        <v>105</v>
      </c>
      <c r="B103" s="26" t="s">
        <v>363</v>
      </c>
      <c r="C103" s="27">
        <f t="shared" si="8"/>
        <v>30943</v>
      </c>
      <c r="D103" s="28" t="str">
        <f t="shared" si="9"/>
        <v>M</v>
      </c>
      <c r="E103" s="29" t="str">
        <f t="shared" si="10"/>
        <v>Venezia Runners Atl. Murano</v>
      </c>
      <c r="J103" s="63">
        <v>105</v>
      </c>
      <c r="K103" s="58" t="s">
        <v>305</v>
      </c>
      <c r="L103" s="58" t="s">
        <v>76</v>
      </c>
      <c r="M103" s="34" t="str">
        <f t="shared" si="7"/>
        <v>AGOSTINI RICCARDO</v>
      </c>
      <c r="N103" s="59">
        <v>30943</v>
      </c>
      <c r="O103" s="59" t="s">
        <v>15</v>
      </c>
      <c r="P103" s="38"/>
      <c r="Q103" s="38"/>
      <c r="R103" s="37"/>
      <c r="S103" s="40"/>
      <c r="T103" s="62" t="s">
        <v>306</v>
      </c>
    </row>
    <row r="104" spans="1:20">
      <c r="A104" s="56">
        <v>106</v>
      </c>
      <c r="B104" s="26" t="s">
        <v>364</v>
      </c>
      <c r="C104" s="27">
        <f t="shared" si="8"/>
        <v>0</v>
      </c>
      <c r="D104" s="28" t="str">
        <f t="shared" si="9"/>
        <v>M</v>
      </c>
      <c r="E104" s="29">
        <f t="shared" si="10"/>
        <v>0</v>
      </c>
      <c r="J104" s="56">
        <v>106</v>
      </c>
      <c r="K104" s="68" t="s">
        <v>307</v>
      </c>
      <c r="L104" s="78" t="s">
        <v>308</v>
      </c>
      <c r="M104" s="34" t="str">
        <f t="shared" si="7"/>
        <v>CONTENTI TOMMASO</v>
      </c>
      <c r="N104" s="79"/>
      <c r="O104" s="79" t="s">
        <v>15</v>
      </c>
      <c r="P104" s="42"/>
      <c r="Q104" s="42"/>
      <c r="R104" s="41"/>
      <c r="S104" s="43"/>
      <c r="T104" s="67"/>
    </row>
    <row r="105" spans="1:20">
      <c r="A105" s="63">
        <v>107</v>
      </c>
      <c r="B105" s="26" t="s">
        <v>365</v>
      </c>
      <c r="C105" s="27">
        <f t="shared" si="8"/>
        <v>0</v>
      </c>
      <c r="D105" s="28" t="str">
        <f t="shared" si="9"/>
        <v>M</v>
      </c>
      <c r="E105" s="29">
        <f t="shared" si="10"/>
        <v>0</v>
      </c>
      <c r="J105" s="63">
        <v>107</v>
      </c>
      <c r="K105" s="58" t="s">
        <v>309</v>
      </c>
      <c r="L105" s="58" t="s">
        <v>310</v>
      </c>
      <c r="M105" s="34" t="str">
        <f t="shared" si="7"/>
        <v>MAMINO DIEGO</v>
      </c>
      <c r="N105" s="59"/>
      <c r="O105" s="59" t="s">
        <v>15</v>
      </c>
      <c r="T105" s="61"/>
    </row>
    <row r="106" spans="1:20">
      <c r="A106">
        <v>103</v>
      </c>
      <c r="B106" s="26">
        <f t="shared" ref="B78:B141" si="11">+M106</f>
        <v>0</v>
      </c>
      <c r="C106" s="27">
        <f t="shared" si="8"/>
        <v>0</v>
      </c>
      <c r="D106" s="28">
        <f t="shared" si="9"/>
        <v>0</v>
      </c>
      <c r="E106" s="29">
        <f t="shared" si="10"/>
        <v>0</v>
      </c>
    </row>
    <row r="107" spans="1:20">
      <c r="A107">
        <v>104</v>
      </c>
      <c r="B107" s="26">
        <f t="shared" si="11"/>
        <v>0</v>
      </c>
      <c r="C107" s="27">
        <f t="shared" si="8"/>
        <v>0</v>
      </c>
      <c r="D107" s="28">
        <f t="shared" si="9"/>
        <v>0</v>
      </c>
      <c r="E107" s="29">
        <f t="shared" si="10"/>
        <v>0</v>
      </c>
    </row>
    <row r="108" spans="1:20">
      <c r="A108">
        <v>105</v>
      </c>
      <c r="B108" s="26">
        <f t="shared" si="11"/>
        <v>0</v>
      </c>
      <c r="C108" s="27">
        <f t="shared" si="8"/>
        <v>0</v>
      </c>
      <c r="D108" s="28">
        <f t="shared" si="9"/>
        <v>0</v>
      </c>
      <c r="E108" s="29">
        <f t="shared" si="10"/>
        <v>0</v>
      </c>
    </row>
    <row r="109" spans="1:20">
      <c r="A109">
        <v>106</v>
      </c>
      <c r="B109" s="26">
        <f t="shared" si="11"/>
        <v>0</v>
      </c>
      <c r="C109" s="27">
        <f t="shared" si="8"/>
        <v>0</v>
      </c>
      <c r="D109" s="28">
        <f t="shared" si="9"/>
        <v>0</v>
      </c>
      <c r="E109" s="29">
        <f t="shared" si="10"/>
        <v>0</v>
      </c>
    </row>
    <row r="110" spans="1:20">
      <c r="A110">
        <v>107</v>
      </c>
      <c r="B110" s="26">
        <f t="shared" si="11"/>
        <v>0</v>
      </c>
      <c r="C110" s="27">
        <f t="shared" si="8"/>
        <v>0</v>
      </c>
      <c r="D110" s="28">
        <f t="shared" si="9"/>
        <v>0</v>
      </c>
      <c r="E110" s="29">
        <f t="shared" si="10"/>
        <v>0</v>
      </c>
    </row>
    <row r="111" spans="1:20">
      <c r="A111">
        <v>108</v>
      </c>
      <c r="B111" s="26">
        <f t="shared" si="11"/>
        <v>0</v>
      </c>
      <c r="C111" s="27">
        <f t="shared" si="8"/>
        <v>0</v>
      </c>
      <c r="D111" s="28">
        <f t="shared" si="9"/>
        <v>0</v>
      </c>
      <c r="E111" s="29">
        <f t="shared" si="10"/>
        <v>0</v>
      </c>
    </row>
    <row r="112" spans="1:20">
      <c r="A112">
        <v>109</v>
      </c>
      <c r="B112" s="26">
        <f t="shared" si="11"/>
        <v>0</v>
      </c>
      <c r="C112" s="27">
        <f t="shared" si="8"/>
        <v>0</v>
      </c>
      <c r="D112" s="28">
        <f t="shared" si="9"/>
        <v>0</v>
      </c>
      <c r="E112" s="29">
        <f t="shared" si="10"/>
        <v>0</v>
      </c>
    </row>
    <row r="113" spans="1:5">
      <c r="A113">
        <v>110</v>
      </c>
      <c r="B113" s="26">
        <f t="shared" si="11"/>
        <v>0</v>
      </c>
      <c r="C113" s="27">
        <f t="shared" si="8"/>
        <v>0</v>
      </c>
      <c r="D113" s="28">
        <f t="shared" si="9"/>
        <v>0</v>
      </c>
      <c r="E113" s="29">
        <f t="shared" si="10"/>
        <v>0</v>
      </c>
    </row>
    <row r="114" spans="1:5">
      <c r="A114">
        <v>111</v>
      </c>
      <c r="B114" s="26">
        <f t="shared" si="11"/>
        <v>0</v>
      </c>
      <c r="C114" s="27">
        <f t="shared" si="8"/>
        <v>0</v>
      </c>
      <c r="D114" s="28">
        <f t="shared" si="9"/>
        <v>0</v>
      </c>
      <c r="E114" s="29">
        <f t="shared" si="10"/>
        <v>0</v>
      </c>
    </row>
    <row r="115" spans="1:5">
      <c r="A115">
        <v>112</v>
      </c>
      <c r="B115" s="26">
        <f t="shared" si="11"/>
        <v>0</v>
      </c>
      <c r="C115" s="27">
        <f t="shared" si="8"/>
        <v>0</v>
      </c>
      <c r="D115" s="28">
        <f t="shared" si="9"/>
        <v>0</v>
      </c>
      <c r="E115" s="29">
        <f t="shared" si="10"/>
        <v>0</v>
      </c>
    </row>
    <row r="116" spans="1:5">
      <c r="A116">
        <v>113</v>
      </c>
      <c r="B116" s="26">
        <f t="shared" si="11"/>
        <v>0</v>
      </c>
      <c r="C116" s="27">
        <f t="shared" si="8"/>
        <v>0</v>
      </c>
      <c r="D116" s="28">
        <f t="shared" si="9"/>
        <v>0</v>
      </c>
      <c r="E116" s="29">
        <f t="shared" si="10"/>
        <v>0</v>
      </c>
    </row>
    <row r="117" spans="1:5">
      <c r="A117">
        <v>114</v>
      </c>
      <c r="B117" s="26">
        <f t="shared" si="11"/>
        <v>0</v>
      </c>
      <c r="C117" s="27">
        <f t="shared" si="8"/>
        <v>0</v>
      </c>
      <c r="D117" s="28">
        <f t="shared" si="9"/>
        <v>0</v>
      </c>
      <c r="E117" s="29">
        <f t="shared" si="10"/>
        <v>0</v>
      </c>
    </row>
    <row r="118" spans="1:5">
      <c r="A118">
        <v>115</v>
      </c>
      <c r="B118" s="26">
        <f t="shared" si="11"/>
        <v>0</v>
      </c>
      <c r="C118" s="27">
        <f t="shared" si="8"/>
        <v>0</v>
      </c>
      <c r="D118" s="28">
        <f t="shared" si="9"/>
        <v>0</v>
      </c>
      <c r="E118" s="29">
        <f t="shared" si="10"/>
        <v>0</v>
      </c>
    </row>
    <row r="119" spans="1:5">
      <c r="A119">
        <v>116</v>
      </c>
      <c r="B119" s="26">
        <f t="shared" si="11"/>
        <v>0</v>
      </c>
      <c r="C119" s="27">
        <f t="shared" si="8"/>
        <v>0</v>
      </c>
      <c r="D119" s="28">
        <f t="shared" si="9"/>
        <v>0</v>
      </c>
      <c r="E119" s="29">
        <f t="shared" si="10"/>
        <v>0</v>
      </c>
    </row>
    <row r="120" spans="1:5">
      <c r="A120">
        <v>117</v>
      </c>
      <c r="B120" s="26">
        <f t="shared" si="11"/>
        <v>0</v>
      </c>
      <c r="C120" s="27">
        <f t="shared" si="8"/>
        <v>0</v>
      </c>
      <c r="D120" s="28">
        <f t="shared" si="9"/>
        <v>0</v>
      </c>
      <c r="E120" s="29">
        <f t="shared" si="10"/>
        <v>0</v>
      </c>
    </row>
    <row r="121" spans="1:5">
      <c r="A121">
        <v>118</v>
      </c>
      <c r="B121" s="26">
        <f t="shared" si="11"/>
        <v>0</v>
      </c>
      <c r="C121" s="27">
        <f t="shared" si="8"/>
        <v>0</v>
      </c>
      <c r="D121" s="28">
        <f t="shared" si="9"/>
        <v>0</v>
      </c>
      <c r="E121" s="29">
        <f t="shared" si="10"/>
        <v>0</v>
      </c>
    </row>
    <row r="122" spans="1:5">
      <c r="A122">
        <v>119</v>
      </c>
      <c r="B122" s="26">
        <f t="shared" si="11"/>
        <v>0</v>
      </c>
      <c r="C122" s="27">
        <f t="shared" si="8"/>
        <v>0</v>
      </c>
      <c r="D122" s="28">
        <f t="shared" si="9"/>
        <v>0</v>
      </c>
      <c r="E122" s="29">
        <f t="shared" si="10"/>
        <v>0</v>
      </c>
    </row>
    <row r="123" spans="1:5">
      <c r="A123">
        <v>120</v>
      </c>
      <c r="B123" s="26">
        <f t="shared" si="11"/>
        <v>0</v>
      </c>
      <c r="C123" s="27">
        <f t="shared" si="8"/>
        <v>0</v>
      </c>
      <c r="D123" s="28">
        <f t="shared" si="9"/>
        <v>0</v>
      </c>
      <c r="E123" s="29">
        <f t="shared" si="10"/>
        <v>0</v>
      </c>
    </row>
    <row r="124" spans="1:5">
      <c r="A124">
        <v>121</v>
      </c>
      <c r="B124" s="26">
        <f t="shared" si="11"/>
        <v>0</v>
      </c>
      <c r="C124" s="27">
        <f t="shared" si="8"/>
        <v>0</v>
      </c>
      <c r="D124" s="28">
        <f t="shared" si="9"/>
        <v>0</v>
      </c>
      <c r="E124" s="29">
        <f t="shared" si="10"/>
        <v>0</v>
      </c>
    </row>
    <row r="125" spans="1:5">
      <c r="A125">
        <v>122</v>
      </c>
      <c r="B125" s="26">
        <f t="shared" si="11"/>
        <v>0</v>
      </c>
      <c r="C125" s="27">
        <f t="shared" si="8"/>
        <v>0</v>
      </c>
      <c r="D125" s="28">
        <f t="shared" si="9"/>
        <v>0</v>
      </c>
      <c r="E125" s="29">
        <f t="shared" si="10"/>
        <v>0</v>
      </c>
    </row>
    <row r="126" spans="1:5">
      <c r="A126">
        <v>123</v>
      </c>
      <c r="B126" s="26">
        <f t="shared" si="11"/>
        <v>0</v>
      </c>
      <c r="C126" s="27">
        <f t="shared" si="8"/>
        <v>0</v>
      </c>
      <c r="D126" s="28">
        <f t="shared" si="9"/>
        <v>0</v>
      </c>
      <c r="E126" s="29">
        <f t="shared" si="10"/>
        <v>0</v>
      </c>
    </row>
    <row r="127" spans="1:5">
      <c r="A127">
        <v>124</v>
      </c>
      <c r="B127" s="26">
        <f t="shared" si="11"/>
        <v>0</v>
      </c>
      <c r="C127" s="27">
        <f t="shared" si="8"/>
        <v>0</v>
      </c>
      <c r="D127" s="28">
        <f t="shared" si="9"/>
        <v>0</v>
      </c>
      <c r="E127" s="29">
        <f t="shared" si="10"/>
        <v>0</v>
      </c>
    </row>
    <row r="128" spans="1:5">
      <c r="A128">
        <v>125</v>
      </c>
      <c r="B128" s="26">
        <f t="shared" si="11"/>
        <v>0</v>
      </c>
      <c r="C128" s="27">
        <f t="shared" si="8"/>
        <v>0</v>
      </c>
      <c r="D128" s="28">
        <f t="shared" si="9"/>
        <v>0</v>
      </c>
      <c r="E128" s="29">
        <f t="shared" si="10"/>
        <v>0</v>
      </c>
    </row>
    <row r="129" spans="1:5">
      <c r="A129">
        <v>126</v>
      </c>
      <c r="B129" s="26">
        <f t="shared" si="11"/>
        <v>0</v>
      </c>
      <c r="C129" s="27">
        <f t="shared" si="8"/>
        <v>0</v>
      </c>
      <c r="D129" s="28">
        <f t="shared" si="9"/>
        <v>0</v>
      </c>
      <c r="E129" s="29">
        <f t="shared" si="10"/>
        <v>0</v>
      </c>
    </row>
    <row r="130" spans="1:5">
      <c r="A130">
        <v>127</v>
      </c>
      <c r="B130" s="26">
        <f t="shared" si="11"/>
        <v>0</v>
      </c>
      <c r="C130" s="27">
        <f t="shared" si="8"/>
        <v>0</v>
      </c>
      <c r="D130" s="28">
        <f t="shared" si="9"/>
        <v>0</v>
      </c>
      <c r="E130" s="29">
        <f t="shared" si="10"/>
        <v>0</v>
      </c>
    </row>
    <row r="131" spans="1:5">
      <c r="A131">
        <v>128</v>
      </c>
      <c r="B131" s="26">
        <f t="shared" si="11"/>
        <v>0</v>
      </c>
      <c r="C131" s="27">
        <f t="shared" si="8"/>
        <v>0</v>
      </c>
      <c r="D131" s="28">
        <f t="shared" si="9"/>
        <v>0</v>
      </c>
      <c r="E131" s="29">
        <f t="shared" si="10"/>
        <v>0</v>
      </c>
    </row>
    <row r="132" spans="1:5">
      <c r="A132">
        <v>129</v>
      </c>
      <c r="B132" s="26">
        <f t="shared" si="11"/>
        <v>0</v>
      </c>
      <c r="C132" s="27">
        <f t="shared" si="8"/>
        <v>0</v>
      </c>
      <c r="D132" s="28">
        <f t="shared" si="9"/>
        <v>0</v>
      </c>
      <c r="E132" s="29">
        <f t="shared" si="10"/>
        <v>0</v>
      </c>
    </row>
    <row r="133" spans="1:5">
      <c r="A133">
        <v>130</v>
      </c>
      <c r="B133" s="26">
        <f t="shared" si="11"/>
        <v>0</v>
      </c>
      <c r="C133" s="27">
        <f t="shared" si="8"/>
        <v>0</v>
      </c>
      <c r="D133" s="28">
        <f t="shared" si="9"/>
        <v>0</v>
      </c>
      <c r="E133" s="29">
        <f t="shared" si="10"/>
        <v>0</v>
      </c>
    </row>
    <row r="134" spans="1:5">
      <c r="A134">
        <v>131</v>
      </c>
      <c r="B134" s="26">
        <f t="shared" si="11"/>
        <v>0</v>
      </c>
      <c r="C134" s="27">
        <f t="shared" si="8"/>
        <v>0</v>
      </c>
      <c r="D134" s="28">
        <f t="shared" si="9"/>
        <v>0</v>
      </c>
      <c r="E134" s="29">
        <f t="shared" si="10"/>
        <v>0</v>
      </c>
    </row>
    <row r="135" spans="1:5">
      <c r="A135">
        <v>132</v>
      </c>
      <c r="B135" s="26">
        <f t="shared" si="11"/>
        <v>0</v>
      </c>
      <c r="C135" s="27">
        <f t="shared" si="8"/>
        <v>0</v>
      </c>
      <c r="D135" s="28">
        <f t="shared" si="9"/>
        <v>0</v>
      </c>
      <c r="E135" s="29">
        <f t="shared" si="10"/>
        <v>0</v>
      </c>
    </row>
    <row r="136" spans="1:5">
      <c r="A136">
        <v>133</v>
      </c>
      <c r="B136" s="26">
        <f t="shared" si="11"/>
        <v>0</v>
      </c>
      <c r="C136" s="27">
        <f t="shared" si="8"/>
        <v>0</v>
      </c>
      <c r="D136" s="28">
        <f t="shared" si="9"/>
        <v>0</v>
      </c>
      <c r="E136" s="29">
        <f t="shared" si="10"/>
        <v>0</v>
      </c>
    </row>
    <row r="137" spans="1:5">
      <c r="A137">
        <v>134</v>
      </c>
      <c r="B137" s="26">
        <f t="shared" si="11"/>
        <v>0</v>
      </c>
      <c r="C137" s="27">
        <f t="shared" si="8"/>
        <v>0</v>
      </c>
      <c r="D137" s="28">
        <f t="shared" si="9"/>
        <v>0</v>
      </c>
      <c r="E137" s="29">
        <f t="shared" si="10"/>
        <v>0</v>
      </c>
    </row>
    <row r="138" spans="1:5">
      <c r="A138">
        <v>135</v>
      </c>
      <c r="B138" s="26">
        <f t="shared" si="11"/>
        <v>0</v>
      </c>
      <c r="C138" s="27">
        <f t="shared" si="8"/>
        <v>0</v>
      </c>
      <c r="D138" s="28">
        <f t="shared" si="9"/>
        <v>0</v>
      </c>
      <c r="E138" s="29">
        <f t="shared" si="10"/>
        <v>0</v>
      </c>
    </row>
    <row r="139" spans="1:5">
      <c r="A139">
        <v>136</v>
      </c>
      <c r="B139" s="26">
        <f t="shared" si="11"/>
        <v>0</v>
      </c>
      <c r="C139" s="27">
        <f t="shared" si="8"/>
        <v>0</v>
      </c>
      <c r="D139" s="28">
        <f t="shared" si="9"/>
        <v>0</v>
      </c>
      <c r="E139" s="29">
        <f t="shared" si="10"/>
        <v>0</v>
      </c>
    </row>
    <row r="140" spans="1:5">
      <c r="A140">
        <v>137</v>
      </c>
      <c r="B140" s="26">
        <f t="shared" si="11"/>
        <v>0</v>
      </c>
      <c r="C140" s="27">
        <f t="shared" si="8"/>
        <v>0</v>
      </c>
      <c r="D140" s="28">
        <f t="shared" si="9"/>
        <v>0</v>
      </c>
      <c r="E140" s="29">
        <f t="shared" si="10"/>
        <v>0</v>
      </c>
    </row>
    <row r="141" spans="1:5">
      <c r="A141">
        <v>138</v>
      </c>
      <c r="B141" s="26">
        <f t="shared" si="11"/>
        <v>0</v>
      </c>
      <c r="C141" s="27">
        <f t="shared" si="8"/>
        <v>0</v>
      </c>
      <c r="D141" s="28">
        <f t="shared" si="9"/>
        <v>0</v>
      </c>
      <c r="E141" s="29">
        <f t="shared" si="10"/>
        <v>0</v>
      </c>
    </row>
    <row r="142" spans="1:5">
      <c r="A142">
        <v>139</v>
      </c>
      <c r="B142" s="26">
        <f t="shared" ref="B142:B153" si="12">+M142</f>
        <v>0</v>
      </c>
      <c r="C142" s="27">
        <f t="shared" ref="C142:C153" si="13">+N142</f>
        <v>0</v>
      </c>
      <c r="D142" s="28">
        <f t="shared" ref="D142:D153" si="14">+O142</f>
        <v>0</v>
      </c>
      <c r="E142" s="29">
        <f t="shared" ref="E142:E153" si="15">+T142</f>
        <v>0</v>
      </c>
    </row>
    <row r="143" spans="1:5">
      <c r="A143">
        <v>140</v>
      </c>
      <c r="B143" s="26">
        <f t="shared" si="12"/>
        <v>0</v>
      </c>
      <c r="C143" s="27">
        <f t="shared" si="13"/>
        <v>0</v>
      </c>
      <c r="D143" s="28">
        <f t="shared" si="14"/>
        <v>0</v>
      </c>
      <c r="E143" s="29">
        <f t="shared" si="15"/>
        <v>0</v>
      </c>
    </row>
    <row r="144" spans="1:5">
      <c r="A144">
        <v>141</v>
      </c>
      <c r="B144" s="26">
        <f t="shared" si="12"/>
        <v>0</v>
      </c>
      <c r="C144" s="27">
        <f t="shared" si="13"/>
        <v>0</v>
      </c>
      <c r="D144" s="28">
        <f t="shared" si="14"/>
        <v>0</v>
      </c>
      <c r="E144" s="29">
        <f t="shared" si="15"/>
        <v>0</v>
      </c>
    </row>
    <row r="145" spans="1:5">
      <c r="A145">
        <v>142</v>
      </c>
      <c r="B145" s="26">
        <f t="shared" si="12"/>
        <v>0</v>
      </c>
      <c r="C145" s="27">
        <f t="shared" si="13"/>
        <v>0</v>
      </c>
      <c r="D145" s="28">
        <f t="shared" si="14"/>
        <v>0</v>
      </c>
      <c r="E145" s="29">
        <f t="shared" si="15"/>
        <v>0</v>
      </c>
    </row>
    <row r="146" spans="1:5">
      <c r="A146">
        <v>143</v>
      </c>
      <c r="B146" s="26">
        <f t="shared" si="12"/>
        <v>0</v>
      </c>
      <c r="C146" s="27">
        <f t="shared" si="13"/>
        <v>0</v>
      </c>
      <c r="D146" s="28">
        <f t="shared" si="14"/>
        <v>0</v>
      </c>
      <c r="E146" s="29">
        <f t="shared" si="15"/>
        <v>0</v>
      </c>
    </row>
    <row r="147" spans="1:5">
      <c r="A147">
        <v>144</v>
      </c>
      <c r="B147" s="26">
        <f t="shared" si="12"/>
        <v>0</v>
      </c>
      <c r="C147" s="27">
        <f t="shared" si="13"/>
        <v>0</v>
      </c>
      <c r="D147" s="28">
        <f t="shared" si="14"/>
        <v>0</v>
      </c>
      <c r="E147" s="29">
        <f t="shared" si="15"/>
        <v>0</v>
      </c>
    </row>
    <row r="148" spans="1:5">
      <c r="A148">
        <v>145</v>
      </c>
      <c r="B148" s="26">
        <f t="shared" si="12"/>
        <v>0</v>
      </c>
      <c r="C148" s="27">
        <f t="shared" si="13"/>
        <v>0</v>
      </c>
      <c r="D148" s="28">
        <f t="shared" si="14"/>
        <v>0</v>
      </c>
      <c r="E148" s="29">
        <f t="shared" si="15"/>
        <v>0</v>
      </c>
    </row>
    <row r="149" spans="1:5">
      <c r="A149">
        <v>146</v>
      </c>
      <c r="B149" s="26">
        <f t="shared" si="12"/>
        <v>0</v>
      </c>
      <c r="C149" s="27">
        <f t="shared" si="13"/>
        <v>0</v>
      </c>
      <c r="D149" s="28">
        <f t="shared" si="14"/>
        <v>0</v>
      </c>
      <c r="E149" s="29">
        <f t="shared" si="15"/>
        <v>0</v>
      </c>
    </row>
    <row r="150" spans="1:5">
      <c r="A150">
        <v>147</v>
      </c>
      <c r="B150" s="26">
        <f t="shared" si="12"/>
        <v>0</v>
      </c>
      <c r="C150" s="27">
        <f t="shared" si="13"/>
        <v>0</v>
      </c>
      <c r="D150" s="28">
        <f t="shared" si="14"/>
        <v>0</v>
      </c>
      <c r="E150" s="29">
        <f t="shared" si="15"/>
        <v>0</v>
      </c>
    </row>
    <row r="151" spans="1:5">
      <c r="A151">
        <v>148</v>
      </c>
      <c r="B151" s="26">
        <f t="shared" si="12"/>
        <v>0</v>
      </c>
      <c r="C151" s="27">
        <f t="shared" si="13"/>
        <v>0</v>
      </c>
      <c r="D151" s="28">
        <f t="shared" si="14"/>
        <v>0</v>
      </c>
      <c r="E151" s="29">
        <f t="shared" si="15"/>
        <v>0</v>
      </c>
    </row>
    <row r="152" spans="1:5">
      <c r="A152">
        <v>149</v>
      </c>
      <c r="B152" s="26">
        <f t="shared" si="12"/>
        <v>0</v>
      </c>
      <c r="C152" s="27">
        <f t="shared" si="13"/>
        <v>0</v>
      </c>
      <c r="D152" s="28">
        <f t="shared" si="14"/>
        <v>0</v>
      </c>
      <c r="E152" s="29">
        <f t="shared" si="15"/>
        <v>0</v>
      </c>
    </row>
    <row r="153" spans="1:5">
      <c r="A153">
        <v>150</v>
      </c>
      <c r="B153" s="26">
        <f t="shared" si="12"/>
        <v>0</v>
      </c>
      <c r="C153" s="27">
        <f t="shared" si="13"/>
        <v>0</v>
      </c>
      <c r="D153" s="28">
        <f t="shared" si="14"/>
        <v>0</v>
      </c>
      <c r="E153" s="29">
        <f t="shared" si="15"/>
        <v>0</v>
      </c>
    </row>
  </sheetData>
  <autoFilter ref="A3:T3"/>
  <mergeCells count="1">
    <mergeCell ref="A1:E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04"/>
  <sheetViews>
    <sheetView tabSelected="1" view="pageLayout" zoomScaleNormal="90" workbookViewId="0">
      <selection activeCell="D105" sqref="D105"/>
    </sheetView>
  </sheetViews>
  <sheetFormatPr defaultRowHeight="15"/>
  <cols>
    <col min="1" max="1" width="4.42578125" style="2" bestFit="1" customWidth="1"/>
    <col min="2" max="2" width="5.42578125" bestFit="1" customWidth="1"/>
    <col min="3" max="3" width="27" bestFit="1" customWidth="1"/>
    <col min="4" max="4" width="6.7109375" bestFit="1" customWidth="1"/>
    <col min="5" max="5" width="5.7109375" bestFit="1" customWidth="1"/>
    <col min="6" max="6" width="33.85546875" bestFit="1" customWidth="1"/>
    <col min="7" max="8" width="9.28515625" style="3" customWidth="1"/>
    <col min="9" max="9" width="10" style="3" bestFit="1" customWidth="1"/>
    <col min="10" max="10" width="9.5703125" style="3" bestFit="1" customWidth="1"/>
  </cols>
  <sheetData>
    <row r="1" spans="1:10" s="1" customFormat="1" ht="15.75" thickBot="1">
      <c r="A1" s="47" t="s">
        <v>6</v>
      </c>
      <c r="B1" s="47" t="s">
        <v>7</v>
      </c>
      <c r="C1" s="47" t="s">
        <v>2</v>
      </c>
      <c r="D1" s="47" t="s">
        <v>3</v>
      </c>
      <c r="E1" s="47" t="s">
        <v>4</v>
      </c>
      <c r="F1" s="48" t="s">
        <v>5</v>
      </c>
      <c r="G1" s="47" t="s">
        <v>8</v>
      </c>
      <c r="H1" s="47"/>
      <c r="I1" s="47"/>
      <c r="J1" s="47"/>
    </row>
    <row r="2" spans="1:10" s="1" customFormat="1" ht="30.75" thickBot="1">
      <c r="A2" s="47"/>
      <c r="B2" s="47"/>
      <c r="C2" s="47"/>
      <c r="D2" s="47"/>
      <c r="E2" s="47"/>
      <c r="F2" s="48"/>
      <c r="G2" s="44" t="s">
        <v>9</v>
      </c>
      <c r="H2" s="44" t="s">
        <v>10</v>
      </c>
      <c r="I2" s="44" t="s">
        <v>11</v>
      </c>
      <c r="J2" s="45" t="s">
        <v>12</v>
      </c>
    </row>
    <row r="3" spans="1:10">
      <c r="A3" s="4">
        <v>1</v>
      </c>
      <c r="B3" s="5">
        <v>1</v>
      </c>
      <c r="C3" s="6" t="str">
        <f>+VLOOKUP($B3,Concorrenti!$A$4:$E$153,2)</f>
        <v>PEYRACCHIA SIMONE</v>
      </c>
      <c r="D3" s="30">
        <f>+VLOOKUP(B3,Concorrenti!$A$4:$E$153,3)</f>
        <v>31655</v>
      </c>
      <c r="E3" s="6" t="str">
        <f>+VLOOKUP(B3,Concorrenti!$A$4:$E$153,4)</f>
        <v>M</v>
      </c>
      <c r="F3" s="7" t="str">
        <f>+VLOOKUP(B3,Concorrenti!$A$4:$E$153,5)</f>
        <v>A.S.D. Podistica Valle Varaita</v>
      </c>
      <c r="G3" s="8">
        <v>6.9652777777777772E-2</v>
      </c>
      <c r="H3" s="9"/>
      <c r="I3" s="9"/>
      <c r="J3" s="10">
        <f>+G3/17</f>
        <v>4.0972222222222217E-3</v>
      </c>
    </row>
    <row r="4" spans="1:10">
      <c r="A4" s="11">
        <v>2</v>
      </c>
      <c r="B4" s="12">
        <v>10</v>
      </c>
      <c r="C4" s="13" t="str">
        <f>+VLOOKUP($B4,Concorrenti!$A$4:$E$153,2)</f>
        <v>BONGIOANNI FABRIZIO</v>
      </c>
      <c r="D4" s="31">
        <f>+VLOOKUP(B4,Concorrenti!$A$4:$E$153,3)</f>
        <v>32653</v>
      </c>
      <c r="E4" s="13" t="str">
        <f>+VLOOKUP(B4,Concorrenti!$A$4:$E$153,4)</f>
        <v>M</v>
      </c>
      <c r="F4" s="14" t="str">
        <f>+VLOOKUP(B4,Concorrenti!$A$4:$E$153,5)</f>
        <v>A.S.D. PAM Mondovì Chiusa Pesio</v>
      </c>
      <c r="G4" s="15">
        <v>7.2789351851851855E-2</v>
      </c>
      <c r="H4" s="16">
        <f>+G4-$G$3</f>
        <v>3.1365740740740833E-3</v>
      </c>
      <c r="I4" s="16">
        <f>+G4-G3</f>
        <v>3.1365740740740833E-3</v>
      </c>
      <c r="J4" s="17">
        <f>+G4/17</f>
        <v>4.2817265795206975E-3</v>
      </c>
    </row>
    <row r="5" spans="1:10">
      <c r="A5" s="11">
        <v>3</v>
      </c>
      <c r="B5" s="12">
        <v>3</v>
      </c>
      <c r="C5" s="13" t="str">
        <f>+VLOOKUP($B5,Concorrenti!$A$4:$E$153,2)</f>
        <v>ARNAUDO ALESSANDRO</v>
      </c>
      <c r="D5" s="31">
        <f>+VLOOKUP(B5,Concorrenti!$A$4:$E$153,3)</f>
        <v>29941</v>
      </c>
      <c r="E5" s="13" t="str">
        <f>+VLOOKUP(B5,Concorrenti!$A$4:$E$153,4)</f>
        <v>M</v>
      </c>
      <c r="F5" s="14"/>
      <c r="G5" s="15">
        <v>7.3124999999999996E-2</v>
      </c>
      <c r="H5" s="16">
        <f>+G5-$G$3</f>
        <v>3.4722222222222238E-3</v>
      </c>
      <c r="I5" s="16">
        <f>+G5-G4</f>
        <v>3.3564814814814048E-4</v>
      </c>
      <c r="J5" s="17">
        <f>+G5/17</f>
        <v>4.3014705882352938E-3</v>
      </c>
    </row>
    <row r="6" spans="1:10">
      <c r="A6" s="11">
        <v>4</v>
      </c>
      <c r="B6" s="12">
        <v>4</v>
      </c>
      <c r="C6" s="13" t="str">
        <f>+VLOOKUP($B6,Concorrenti!$A$4:$E$153,2)</f>
        <v>FAZIO ALBERTO</v>
      </c>
      <c r="D6" s="31"/>
      <c r="E6" s="13" t="str">
        <f>+VLOOKUP(B6,Concorrenti!$A$4:$E$153,4)</f>
        <v>M</v>
      </c>
      <c r="F6" s="14"/>
      <c r="G6" s="15">
        <v>7.5995370370370366E-2</v>
      </c>
      <c r="H6" s="16">
        <f t="shared" ref="H6:H70" si="0">+G6-$G$3</f>
        <v>6.3425925925925941E-3</v>
      </c>
      <c r="I6" s="16">
        <f t="shared" ref="I6:I70" si="1">+G6-G5</f>
        <v>2.8703703703703703E-3</v>
      </c>
      <c r="J6" s="17">
        <f t="shared" ref="J6:J70" si="2">+G6/17</f>
        <v>4.4703159041394333E-3</v>
      </c>
    </row>
    <row r="7" spans="1:10">
      <c r="A7" s="11">
        <v>5</v>
      </c>
      <c r="B7" s="12">
        <v>24</v>
      </c>
      <c r="C7" s="13" t="str">
        <f>+VLOOKUP($B7,Concorrenti!$A$4:$E$153,2)</f>
        <v>DALMASSO MARCO</v>
      </c>
      <c r="D7" s="31">
        <f>+VLOOKUP(B7,Concorrenti!$A$4:$E$153,3)</f>
        <v>26049</v>
      </c>
      <c r="E7" s="13" t="str">
        <f>+VLOOKUP(B7,Concorrenti!$A$4:$E$153,4)</f>
        <v>M</v>
      </c>
      <c r="F7" s="14" t="str">
        <f>+VLOOKUP(B7,Concorrenti!$A$4:$E$153,5)</f>
        <v>A.S.D. Boves Run</v>
      </c>
      <c r="G7" s="15">
        <v>7.706018518518519E-2</v>
      </c>
      <c r="H7" s="16">
        <f t="shared" si="0"/>
        <v>7.4074074074074181E-3</v>
      </c>
      <c r="I7" s="16">
        <f t="shared" si="1"/>
        <v>1.064814814814824E-3</v>
      </c>
      <c r="J7" s="17">
        <f t="shared" si="2"/>
        <v>4.5329520697167756E-3</v>
      </c>
    </row>
    <row r="8" spans="1:10">
      <c r="A8" s="11">
        <v>6</v>
      </c>
      <c r="B8" s="12">
        <v>96</v>
      </c>
      <c r="C8" s="13" t="str">
        <f>+VLOOKUP($B8,Concorrenti!$A$4:$E$253,2)</f>
        <v>AVAGNINA  MASSIMO</v>
      </c>
      <c r="D8" s="31">
        <f>+VLOOKUP(B8,Concorrenti!$A$4:$E$153,3)</f>
        <v>26362</v>
      </c>
      <c r="E8" s="13" t="str">
        <f>+VLOOKUP(B8,Concorrenti!$A$4:$E$153,4)</f>
        <v>M</v>
      </c>
      <c r="F8" s="14" t="str">
        <f>+VLOOKUP(B8,Concorrenti!$A$4:$E$153,5)</f>
        <v>A.S.D. PAM Mondovì Chiusa Pesio</v>
      </c>
      <c r="G8" s="15">
        <v>7.7141203703703712E-2</v>
      </c>
      <c r="H8" s="16">
        <f t="shared" si="0"/>
        <v>7.48842592592594E-3</v>
      </c>
      <c r="I8" s="16">
        <f t="shared" si="1"/>
        <v>8.1018518518521931E-5</v>
      </c>
      <c r="J8" s="17">
        <f t="shared" si="2"/>
        <v>4.5377178649237473E-3</v>
      </c>
    </row>
    <row r="9" spans="1:10">
      <c r="A9" s="11">
        <v>7</v>
      </c>
      <c r="B9" s="12">
        <v>107</v>
      </c>
      <c r="C9" s="13" t="s">
        <v>365</v>
      </c>
      <c r="D9" s="31"/>
      <c r="E9" s="13" t="s">
        <v>15</v>
      </c>
      <c r="F9" s="14"/>
      <c r="G9" s="15">
        <v>7.9201388888888891E-2</v>
      </c>
      <c r="H9" s="16">
        <f t="shared" si="0"/>
        <v>9.5486111111111188E-3</v>
      </c>
      <c r="I9" s="16">
        <f t="shared" si="1"/>
        <v>2.0601851851851788E-3</v>
      </c>
      <c r="J9" s="17">
        <f t="shared" si="2"/>
        <v>4.65890522875817E-3</v>
      </c>
    </row>
    <row r="10" spans="1:10">
      <c r="A10" s="11">
        <v>8</v>
      </c>
      <c r="B10" s="12">
        <v>2</v>
      </c>
      <c r="C10" s="13" t="str">
        <f>+VLOOKUP($B10,Concorrenti!$A$4:$E$153,2)</f>
        <v>PESCE IVAN</v>
      </c>
      <c r="D10" s="31">
        <f>+VLOOKUP(B10,Concorrenti!$A$4:$E$153,3)</f>
        <v>28170</v>
      </c>
      <c r="E10" s="13" t="str">
        <f>+VLOOKUP(B10,Concorrenti!$A$4:$E$153,4)</f>
        <v>M</v>
      </c>
      <c r="F10" s="14"/>
      <c r="G10" s="15">
        <v>7.9490740740740737E-2</v>
      </c>
      <c r="H10" s="25">
        <f t="shared" si="0"/>
        <v>9.837962962962965E-3</v>
      </c>
      <c r="I10" s="16">
        <f t="shared" si="1"/>
        <v>2.893518518518462E-4</v>
      </c>
      <c r="J10" s="17">
        <f t="shared" si="2"/>
        <v>4.6759259259259254E-3</v>
      </c>
    </row>
    <row r="11" spans="1:10">
      <c r="A11" s="11">
        <v>9</v>
      </c>
      <c r="B11" s="12">
        <v>48</v>
      </c>
      <c r="C11" s="13" t="str">
        <f>+VLOOKUP($B11,Concorrenti!$A$4:$E$153,2)</f>
        <v>DE ZEN DAVIDE</v>
      </c>
      <c r="D11" s="31">
        <f>+VLOOKUP(B11,Concorrenti!$A$4:$E$153,3)</f>
        <v>34658</v>
      </c>
      <c r="E11" s="13" t="str">
        <f>+VLOOKUP(B11,Concorrenti!$A$4:$E$153,4)</f>
        <v>M</v>
      </c>
      <c r="F11" s="14"/>
      <c r="G11" s="15">
        <v>8.0196759259259259E-2</v>
      </c>
      <c r="H11" s="16">
        <f t="shared" si="0"/>
        <v>1.0543981481481488E-2</v>
      </c>
      <c r="I11" s="16">
        <f t="shared" si="1"/>
        <v>7.0601851851852249E-4</v>
      </c>
      <c r="J11" s="17">
        <f t="shared" si="2"/>
        <v>4.7174564270152505E-3</v>
      </c>
    </row>
    <row r="12" spans="1:10">
      <c r="A12" s="11">
        <v>10</v>
      </c>
      <c r="B12" s="12">
        <v>90</v>
      </c>
      <c r="C12" s="13" t="str">
        <f>+VLOOKUP($B12,Concorrenti!$A$4:$E$153,2)</f>
        <v>VIVALDA FRANCESCO</v>
      </c>
      <c r="D12" s="31">
        <f>+VLOOKUP(B12,Concorrenti!$A$4:$E$153,3)</f>
        <v>34712</v>
      </c>
      <c r="E12" s="13" t="str">
        <f>+VLOOKUP(B12,Concorrenti!$A$4:$E$153,4)</f>
        <v>M</v>
      </c>
      <c r="F12" s="14" t="str">
        <f>+VLOOKUP(B12,Concorrenti!$A$4:$E$153,5)</f>
        <v>A.S.D. PAM Mondovì Chiusa Pesio</v>
      </c>
      <c r="G12" s="15">
        <v>8.0509259259259267E-2</v>
      </c>
      <c r="H12" s="16">
        <f t="shared" si="0"/>
        <v>1.0856481481481495E-2</v>
      </c>
      <c r="I12" s="16">
        <f t="shared" si="1"/>
        <v>3.1250000000000722E-4</v>
      </c>
      <c r="J12" s="17">
        <f t="shared" si="2"/>
        <v>4.7358387799564276E-3</v>
      </c>
    </row>
    <row r="13" spans="1:10">
      <c r="A13" s="11">
        <v>11</v>
      </c>
      <c r="B13" s="12">
        <v>23</v>
      </c>
      <c r="C13" s="13" t="str">
        <f>+VLOOKUP($B13,Concorrenti!$A$4:$E$153,2)</f>
        <v>NASO RICCARDO</v>
      </c>
      <c r="D13" s="31">
        <f>+VLOOKUP(B13,Concorrenti!$A$4:$E$153,3)</f>
        <v>33567</v>
      </c>
      <c r="E13" s="13" t="str">
        <f>+VLOOKUP(B13,Concorrenti!$A$4:$E$153,4)</f>
        <v>M</v>
      </c>
      <c r="F13" s="14" t="str">
        <f>+VLOOKUP(B13,Concorrenti!$A$4:$E$153,5)</f>
        <v>G.S.D. Val Tanaro</v>
      </c>
      <c r="G13" s="15">
        <v>8.0590277777777775E-2</v>
      </c>
      <c r="H13" s="16">
        <f t="shared" si="0"/>
        <v>1.0937500000000003E-2</v>
      </c>
      <c r="I13" s="16">
        <f t="shared" si="1"/>
        <v>8.1018518518508054E-5</v>
      </c>
      <c r="J13" s="17">
        <f t="shared" si="2"/>
        <v>4.7406045751633985E-3</v>
      </c>
    </row>
    <row r="14" spans="1:10">
      <c r="A14" s="11">
        <v>12</v>
      </c>
      <c r="B14" s="12">
        <v>76</v>
      </c>
      <c r="C14" s="13" t="str">
        <f>+VLOOKUP($B14,Concorrenti!$A$4:$E$153,2)</f>
        <v>PENNELLA FEDERICO</v>
      </c>
      <c r="D14" s="31">
        <f>+VLOOKUP(B14,Concorrenti!$A$4:$E$153,3)</f>
        <v>20224</v>
      </c>
      <c r="E14" s="13" t="str">
        <f>+VLOOKUP(B14,Concorrenti!$A$4:$E$153,4)</f>
        <v>M</v>
      </c>
      <c r="F14" s="14" t="str">
        <f>+VLOOKUP(B14,Concorrenti!$A$4:$E$153,5)</f>
        <v>G.S.R. Ferrero</v>
      </c>
      <c r="G14" s="15">
        <v>8.324074074074074E-2</v>
      </c>
      <c r="H14" s="16">
        <f t="shared" si="0"/>
        <v>1.3587962962962968E-2</v>
      </c>
      <c r="I14" s="16">
        <f t="shared" si="1"/>
        <v>2.6504629629629656E-3</v>
      </c>
      <c r="J14" s="17">
        <f t="shared" si="2"/>
        <v>4.8965141612200436E-3</v>
      </c>
    </row>
    <row r="15" spans="1:10">
      <c r="A15" s="11">
        <v>13</v>
      </c>
      <c r="B15" s="12">
        <v>26</v>
      </c>
      <c r="C15" s="13" t="str">
        <f>+VLOOKUP($B15,Concorrenti!$A$4:$E$153,2)</f>
        <v>BERTORA DAVIDE</v>
      </c>
      <c r="D15" s="31">
        <f>+VLOOKUP(B15,Concorrenti!$A$4:$E$153,3)</f>
        <v>35030</v>
      </c>
      <c r="E15" s="13" t="str">
        <f>+VLOOKUP(B15,Concorrenti!$A$4:$E$153,4)</f>
        <v>M</v>
      </c>
      <c r="F15" s="14"/>
      <c r="G15" s="15">
        <v>8.3715277777777777E-2</v>
      </c>
      <c r="H15" s="16">
        <f t="shared" si="0"/>
        <v>1.4062500000000006E-2</v>
      </c>
      <c r="I15" s="16">
        <f t="shared" si="1"/>
        <v>4.745370370370372E-4</v>
      </c>
      <c r="J15" s="17">
        <f t="shared" si="2"/>
        <v>4.9244281045751634E-3</v>
      </c>
    </row>
    <row r="16" spans="1:10">
      <c r="A16" s="11">
        <v>14</v>
      </c>
      <c r="B16" s="12">
        <v>101</v>
      </c>
      <c r="C16" s="13" t="str">
        <f>+VLOOKUP($B16,Concorrenti!$A$4:$E$153,2)</f>
        <v>GIORDANO RUDI</v>
      </c>
      <c r="D16" s="31">
        <f>+VLOOKUP(B16,Concorrenti!$A$4:$E$153,3)</f>
        <v>29456</v>
      </c>
      <c r="E16" s="13" t="str">
        <f>+VLOOKUP(B16,Concorrenti!$A$4:$E$153,4)</f>
        <v>M</v>
      </c>
      <c r="F16" s="14"/>
      <c r="G16" s="15">
        <v>8.4618055555555557E-2</v>
      </c>
      <c r="H16" s="16">
        <f t="shared" si="0"/>
        <v>1.4965277777777786E-2</v>
      </c>
      <c r="I16" s="16">
        <f t="shared" si="1"/>
        <v>9.0277777777778012E-4</v>
      </c>
      <c r="J16" s="17">
        <f t="shared" si="2"/>
        <v>4.9775326797385621E-3</v>
      </c>
    </row>
    <row r="17" spans="1:10">
      <c r="A17" s="11">
        <v>15</v>
      </c>
      <c r="B17" s="12">
        <v>70</v>
      </c>
      <c r="C17" s="13" t="str">
        <f>+VLOOKUP($B17,Concorrenti!$A$4:$E$153,2)</f>
        <v>FILIPPI MATTEO</v>
      </c>
      <c r="D17" s="31">
        <f>+VLOOKUP(B17,Concorrenti!$A$4:$E$153,3)</f>
        <v>33641</v>
      </c>
      <c r="E17" s="13" t="str">
        <f>+VLOOKUP(B17,Concorrenti!$A$4:$E$153,4)</f>
        <v>M</v>
      </c>
      <c r="F17" s="14" t="str">
        <f>+VLOOKUP(B17,Concorrenti!$A$4:$E$153,5)</f>
        <v>A.S.D. PAM Mondovì Chiusa Pesio</v>
      </c>
      <c r="G17" s="15">
        <v>8.4803240740740748E-2</v>
      </c>
      <c r="H17" s="16">
        <f t="shared" si="0"/>
        <v>1.5150462962962977E-2</v>
      </c>
      <c r="I17" s="16">
        <f t="shared" si="1"/>
        <v>1.85185185185191E-4</v>
      </c>
      <c r="J17" s="17">
        <f t="shared" si="2"/>
        <v>4.9884259259259265E-3</v>
      </c>
    </row>
    <row r="18" spans="1:10">
      <c r="A18" s="11">
        <v>16</v>
      </c>
      <c r="B18" s="12">
        <v>25</v>
      </c>
      <c r="C18" s="13" t="str">
        <f>+VLOOKUP($B18,Concorrenti!$A$4:$E$153,2)</f>
        <v>ODASSO GRAZIANO</v>
      </c>
      <c r="D18" s="31">
        <f>+VLOOKUP(B18,Concorrenti!$A$4:$E$153,3)</f>
        <v>22346</v>
      </c>
      <c r="E18" s="13" t="str">
        <f>+VLOOKUP(B18,Concorrenti!$A$4:$E$153,4)</f>
        <v>M</v>
      </c>
      <c r="F18" s="14"/>
      <c r="G18" s="15">
        <v>8.4930555555555551E-2</v>
      </c>
      <c r="H18" s="16">
        <f t="shared" si="0"/>
        <v>1.5277777777777779E-2</v>
      </c>
      <c r="I18" s="16">
        <f t="shared" si="1"/>
        <v>1.2731481481480234E-4</v>
      </c>
      <c r="J18" s="17">
        <f t="shared" si="2"/>
        <v>4.9959150326797383E-3</v>
      </c>
    </row>
    <row r="19" spans="1:10">
      <c r="A19" s="11">
        <v>17</v>
      </c>
      <c r="B19" s="12">
        <v>32</v>
      </c>
      <c r="C19" s="13" t="str">
        <f>+VLOOKUP($B19,Concorrenti!$A$4:$E$153,2)</f>
        <v>BRUNO FEDERICO</v>
      </c>
      <c r="D19" s="31"/>
      <c r="E19" s="13" t="str">
        <f>+VLOOKUP(B19,Concorrenti!$A$4:$E$153,4)</f>
        <v>M</v>
      </c>
      <c r="F19" s="14" t="str">
        <f>+VLOOKUP(B19,Concorrenti!$A$4:$E$153,5)</f>
        <v>A.S.D. PAM Mondovì Chiusa Pesio</v>
      </c>
      <c r="G19" s="15">
        <v>8.519675925925925E-2</v>
      </c>
      <c r="H19" s="16">
        <f t="shared" si="0"/>
        <v>1.5543981481481478E-2</v>
      </c>
      <c r="I19" s="16">
        <f t="shared" si="1"/>
        <v>2.6620370370369906E-4</v>
      </c>
      <c r="J19" s="17">
        <f t="shared" si="2"/>
        <v>5.0115740740740737E-3</v>
      </c>
    </row>
    <row r="20" spans="1:10">
      <c r="A20" s="11">
        <v>18</v>
      </c>
      <c r="B20" s="12">
        <v>73</v>
      </c>
      <c r="C20" s="13" t="str">
        <f>+VLOOKUP($B20,Concorrenti!$A$4:$E$153,2)</f>
        <v>CURTI LUCA</v>
      </c>
      <c r="D20" s="31">
        <f>+VLOOKUP(B20,Concorrenti!$A$4:$E$153,3)</f>
        <v>26393</v>
      </c>
      <c r="E20" s="13" t="str">
        <f>+VLOOKUP(B20,Concorrenti!$A$4:$E$153,4)</f>
        <v>M</v>
      </c>
      <c r="F20" s="14"/>
      <c r="G20" s="15">
        <v>8.5393518518518521E-2</v>
      </c>
      <c r="H20" s="16">
        <f t="shared" si="0"/>
        <v>1.574074074074075E-2</v>
      </c>
      <c r="I20" s="16">
        <f t="shared" si="1"/>
        <v>1.9675925925927151E-4</v>
      </c>
      <c r="J20" s="17">
        <f t="shared" si="2"/>
        <v>5.0231481481481481E-3</v>
      </c>
    </row>
    <row r="21" spans="1:10">
      <c r="A21" s="11">
        <v>19</v>
      </c>
      <c r="B21" s="12">
        <v>72</v>
      </c>
      <c r="C21" s="13" t="str">
        <f>+VLOOKUP($B21,Concorrenti!$A$4:$E$153,2)</f>
        <v>BECCOTTO MASSIMO</v>
      </c>
      <c r="D21" s="31">
        <f>+VLOOKUP(B21,Concorrenti!$A$4:$E$153,3)</f>
        <v>25036</v>
      </c>
      <c r="E21" s="13" t="str">
        <f>+VLOOKUP(B21,Concorrenti!$A$4:$E$153,4)</f>
        <v>M</v>
      </c>
      <c r="F21" s="14" t="str">
        <f>+VLOOKUP(B21,Concorrenti!$A$4:$E$153,5)</f>
        <v>A.S.D. PAM Mondovì Chiusa Pesio</v>
      </c>
      <c r="G21" s="15">
        <v>8.7141203703703707E-2</v>
      </c>
      <c r="H21" s="16">
        <f t="shared" si="0"/>
        <v>1.7488425925925935E-2</v>
      </c>
      <c r="I21" s="16">
        <f t="shared" si="1"/>
        <v>1.7476851851851855E-3</v>
      </c>
      <c r="J21" s="17">
        <f t="shared" si="2"/>
        <v>5.1259531590413946E-3</v>
      </c>
    </row>
    <row r="22" spans="1:10">
      <c r="A22" s="11">
        <v>20</v>
      </c>
      <c r="B22" s="12">
        <v>21</v>
      </c>
      <c r="C22" s="13" t="str">
        <f>+VLOOKUP($B22,Concorrenti!$A$4:$E$153,2)</f>
        <v>NASO RENATO</v>
      </c>
      <c r="D22" s="31">
        <f>+VLOOKUP(B22,Concorrenti!$A$4:$E$153,3)</f>
        <v>22291</v>
      </c>
      <c r="E22" s="13" t="str">
        <f>+VLOOKUP(B22,Concorrenti!$A$4:$E$153,4)</f>
        <v>M</v>
      </c>
      <c r="F22" s="14" t="str">
        <f>+VLOOKUP(B22,Concorrenti!$A$4:$E$153,5)</f>
        <v>G.S.D. Val Tanaro</v>
      </c>
      <c r="G22" s="15">
        <v>8.7268518518518523E-2</v>
      </c>
      <c r="H22" s="16">
        <f t="shared" si="0"/>
        <v>1.7615740740740751E-2</v>
      </c>
      <c r="I22" s="16">
        <f t="shared" si="1"/>
        <v>1.2731481481481621E-4</v>
      </c>
      <c r="J22" s="17">
        <f t="shared" si="2"/>
        <v>5.1334422657952072E-3</v>
      </c>
    </row>
    <row r="23" spans="1:10">
      <c r="A23" s="11">
        <v>21</v>
      </c>
      <c r="B23" s="12">
        <v>5</v>
      </c>
      <c r="C23" s="13" t="s">
        <v>155</v>
      </c>
      <c r="D23" s="31"/>
      <c r="E23" s="13" t="str">
        <f>+VLOOKUP(B23,Concorrenti!$A$4:$E$153,4)</f>
        <v>M</v>
      </c>
      <c r="F23" s="14"/>
      <c r="G23" s="15">
        <v>8.8275462962962958E-2</v>
      </c>
      <c r="H23" s="16">
        <f t="shared" si="0"/>
        <v>1.8622685185185187E-2</v>
      </c>
      <c r="I23" s="16">
        <f t="shared" si="1"/>
        <v>1.0069444444444353E-3</v>
      </c>
      <c r="J23" s="17">
        <f t="shared" si="2"/>
        <v>5.1926742919389977E-3</v>
      </c>
    </row>
    <row r="24" spans="1:10">
      <c r="A24" s="11">
        <v>22</v>
      </c>
      <c r="B24" s="12">
        <v>30</v>
      </c>
      <c r="C24" s="13" t="str">
        <f>+VLOOKUP($B24,Concorrenti!$A$4:$E$153,2)</f>
        <v>BRUNO VITTORIO</v>
      </c>
      <c r="D24" s="31"/>
      <c r="E24" s="13" t="str">
        <f>+VLOOKUP(B24,Concorrenti!$A$4:$E$153,4)</f>
        <v>M</v>
      </c>
      <c r="F24" s="14" t="str">
        <f>+VLOOKUP(B24,Concorrenti!$A$4:$E$153,5)</f>
        <v>A.S.D. PAM Mondovì Chiusa Pesio</v>
      </c>
      <c r="G24" s="15">
        <v>8.8530092592592591E-2</v>
      </c>
      <c r="H24" s="16">
        <f t="shared" si="0"/>
        <v>1.8877314814814819E-2</v>
      </c>
      <c r="I24" s="16">
        <f t="shared" si="1"/>
        <v>2.5462962962963243E-4</v>
      </c>
      <c r="J24" s="17">
        <f t="shared" si="2"/>
        <v>5.207652505446623E-3</v>
      </c>
    </row>
    <row r="25" spans="1:10">
      <c r="A25" s="11">
        <v>23</v>
      </c>
      <c r="B25" s="12">
        <v>103</v>
      </c>
      <c r="C25" s="13" t="s">
        <v>366</v>
      </c>
      <c r="D25" s="31"/>
      <c r="E25" s="13" t="s">
        <v>15</v>
      </c>
      <c r="F25" s="14" t="s">
        <v>42</v>
      </c>
      <c r="G25" s="15">
        <v>8.9467592592592585E-2</v>
      </c>
      <c r="H25" s="16">
        <f t="shared" si="0"/>
        <v>1.9814814814814813E-2</v>
      </c>
      <c r="I25" s="16">
        <f t="shared" si="1"/>
        <v>9.3749999999999389E-4</v>
      </c>
      <c r="J25" s="17">
        <f t="shared" si="2"/>
        <v>5.2627995642701517E-3</v>
      </c>
    </row>
    <row r="26" spans="1:10">
      <c r="A26" s="11">
        <v>24</v>
      </c>
      <c r="B26" s="12">
        <v>53</v>
      </c>
      <c r="C26" s="13" t="str">
        <f>+VLOOKUP($B26,Concorrenti!$A$4:$E$153,2)</f>
        <v>GUIDETTI ALAN</v>
      </c>
      <c r="D26" s="31">
        <f>+VLOOKUP(B26,Concorrenti!$A$4:$E$153,3)</f>
        <v>26198</v>
      </c>
      <c r="E26" s="13" t="str">
        <f>+VLOOKUP(B26,Concorrenti!$A$4:$E$153,4)</f>
        <v>M</v>
      </c>
      <c r="F26" s="14" t="str">
        <f>+VLOOKUP(B26,Concorrenti!$A$4:$E$153,5)</f>
        <v>A.S.D. PAM Mondovì Chiusa Pesio</v>
      </c>
      <c r="G26" s="15">
        <v>9.0023148148148144E-2</v>
      </c>
      <c r="H26" s="16">
        <f t="shared" si="0"/>
        <v>2.0370370370370372E-2</v>
      </c>
      <c r="I26" s="16">
        <f t="shared" si="1"/>
        <v>5.5555555555555913E-4</v>
      </c>
      <c r="J26" s="17">
        <f t="shared" si="2"/>
        <v>5.2954793028322442E-3</v>
      </c>
    </row>
    <row r="27" spans="1:10">
      <c r="A27" s="11">
        <v>25</v>
      </c>
      <c r="B27" s="12">
        <v>16</v>
      </c>
      <c r="C27" s="13" t="str">
        <f>+VLOOKUP($B27,Concorrenti!$A$4:$E$153,2)</f>
        <v>GALLIANO SAVIO</v>
      </c>
      <c r="D27" s="31"/>
      <c r="E27" s="13" t="str">
        <f>+VLOOKUP(B27,Concorrenti!$A$4:$E$153,4)</f>
        <v>M</v>
      </c>
      <c r="F27" s="14" t="str">
        <f>+VLOOKUP(B27,Concorrenti!$A$4:$E$153,5)</f>
        <v>G.S.R. Ferrero</v>
      </c>
      <c r="G27" s="15">
        <v>9.0162037037037027E-2</v>
      </c>
      <c r="H27" s="16">
        <f t="shared" si="0"/>
        <v>2.0509259259259255E-2</v>
      </c>
      <c r="I27" s="16">
        <f t="shared" si="1"/>
        <v>1.3888888888888284E-4</v>
      </c>
      <c r="J27" s="17">
        <f t="shared" si="2"/>
        <v>5.303649237472766E-3</v>
      </c>
    </row>
    <row r="28" spans="1:10">
      <c r="A28" s="11">
        <v>26</v>
      </c>
      <c r="B28" s="12">
        <v>94</v>
      </c>
      <c r="C28" s="13" t="str">
        <f>+VLOOKUP($B28,Concorrenti!$A$4:$E$153,2)</f>
        <v>VIGLIONE GIORGIO</v>
      </c>
      <c r="D28" s="31">
        <f>+VLOOKUP(B28,Concorrenti!$A$4:$E$153,3)</f>
        <v>27354</v>
      </c>
      <c r="E28" s="13" t="str">
        <f>+VLOOKUP(B28,Concorrenti!$A$4:$E$153,4)</f>
        <v>M</v>
      </c>
      <c r="F28" s="14" t="str">
        <f>+VLOOKUP(B28,Concorrenti!$A$4:$E$153,5)</f>
        <v>A.S.D. PAM Mondovì Chiusa Pesio</v>
      </c>
      <c r="G28" s="15">
        <v>9.0208333333333335E-2</v>
      </c>
      <c r="H28" s="16">
        <f t="shared" si="0"/>
        <v>2.0555555555555563E-2</v>
      </c>
      <c r="I28" s="16">
        <f t="shared" si="1"/>
        <v>4.6296296296308159E-5</v>
      </c>
      <c r="J28" s="17">
        <f t="shared" si="2"/>
        <v>5.3063725490196077E-3</v>
      </c>
    </row>
    <row r="29" spans="1:10">
      <c r="A29" s="11">
        <v>27</v>
      </c>
      <c r="B29" s="12">
        <v>27</v>
      </c>
      <c r="C29" s="13" t="str">
        <f>+VLOOKUP($B29,Concorrenti!$A$4:$E$153,2)</f>
        <v>ALIFREDI MARCO</v>
      </c>
      <c r="D29" s="31">
        <f>+VLOOKUP(B29,Concorrenti!$A$4:$E$153,3)</f>
        <v>36736</v>
      </c>
      <c r="E29" s="13" t="str">
        <f>+VLOOKUP(B29,Concorrenti!$A$4:$E$153,4)</f>
        <v>M</v>
      </c>
      <c r="F29" s="14"/>
      <c r="G29" s="15">
        <v>9.0300925925925923E-2</v>
      </c>
      <c r="H29" s="16">
        <f t="shared" si="0"/>
        <v>2.0648148148148152E-2</v>
      </c>
      <c r="I29" s="16">
        <f t="shared" si="1"/>
        <v>9.2592592592588563E-5</v>
      </c>
      <c r="J29" s="17">
        <f t="shared" si="2"/>
        <v>5.3118191721132895E-3</v>
      </c>
    </row>
    <row r="30" spans="1:10">
      <c r="A30" s="11">
        <v>28</v>
      </c>
      <c r="B30" s="12">
        <v>8</v>
      </c>
      <c r="C30" s="13" t="str">
        <f>+VLOOKUP($B30,Concorrenti!$A$4:$E$153,2)</f>
        <v>TOMATIS CINZIA</v>
      </c>
      <c r="D30" s="31">
        <f>+VLOOKUP(B30,Concorrenti!$A$4:$E$153,3)</f>
        <v>31018</v>
      </c>
      <c r="E30" s="13" t="str">
        <f>+VLOOKUP(B30,Concorrenti!$A$4:$E$153,4)</f>
        <v>M</v>
      </c>
      <c r="F30" s="14" t="s">
        <v>42</v>
      </c>
      <c r="G30" s="15">
        <v>9.0474537037037048E-2</v>
      </c>
      <c r="H30" s="16">
        <f t="shared" si="0"/>
        <v>2.0821759259259276E-2</v>
      </c>
      <c r="I30" s="16">
        <f t="shared" si="1"/>
        <v>1.7361111111112437E-4</v>
      </c>
      <c r="J30" s="17">
        <f t="shared" si="2"/>
        <v>5.3220315904139439E-3</v>
      </c>
    </row>
    <row r="31" spans="1:10">
      <c r="A31" s="11">
        <v>29</v>
      </c>
      <c r="B31" s="12">
        <v>7</v>
      </c>
      <c r="C31" s="13" t="str">
        <f>+VLOOKUP($B31,Concorrenti!$A$4:$E$153,2)</f>
        <v>ENRICI MAURIZIO</v>
      </c>
      <c r="D31" s="31">
        <f>+VLOOKUP(B31,Concorrenti!$A$4:$E$153,3)</f>
        <v>28595</v>
      </c>
      <c r="E31" s="13" t="str">
        <f>+VLOOKUP(B31,Concorrenti!$A$4:$E$153,4)</f>
        <v>M</v>
      </c>
      <c r="F31" s="14"/>
      <c r="G31" s="15">
        <v>9.0486111111111114E-2</v>
      </c>
      <c r="H31" s="16">
        <f t="shared" si="0"/>
        <v>2.0833333333333343E-2</v>
      </c>
      <c r="I31" s="16">
        <f t="shared" si="1"/>
        <v>1.1574074074066631E-5</v>
      </c>
      <c r="J31" s="17">
        <f t="shared" si="2"/>
        <v>5.3227124183006539E-3</v>
      </c>
    </row>
    <row r="32" spans="1:10">
      <c r="A32" s="11">
        <v>30</v>
      </c>
      <c r="B32" s="12">
        <v>82</v>
      </c>
      <c r="C32" s="13" t="str">
        <f>+VLOOKUP($B32,Concorrenti!$A$4:$E$153,2)</f>
        <v>BILLO' GIANFRANCO</v>
      </c>
      <c r="D32" s="31">
        <f>+VLOOKUP(B32,Concorrenti!$A$4:$E$153,3)</f>
        <v>24774</v>
      </c>
      <c r="E32" s="13" t="str">
        <f>+VLOOKUP(B32,Concorrenti!$A$4:$E$153,4)</f>
        <v>M</v>
      </c>
      <c r="F32" s="14" t="str">
        <f>+VLOOKUP(B32,Concorrenti!$A$4:$E$153,5)</f>
        <v>A.S.D. PAM Mondovì Chiusa Pesio</v>
      </c>
      <c r="G32" s="15">
        <v>9.0509259259259248E-2</v>
      </c>
      <c r="H32" s="16">
        <f t="shared" si="0"/>
        <v>2.0856481481481476E-2</v>
      </c>
      <c r="I32" s="16">
        <f t="shared" si="1"/>
        <v>2.3148148148133263E-5</v>
      </c>
      <c r="J32" s="17">
        <f t="shared" si="2"/>
        <v>5.3240740740740731E-3</v>
      </c>
    </row>
    <row r="33" spans="1:10">
      <c r="A33" s="11">
        <v>31</v>
      </c>
      <c r="B33" s="12">
        <v>33</v>
      </c>
      <c r="C33" s="13" t="str">
        <f>+VLOOKUP($B33,Concorrenti!$A$4:$E$153,2)</f>
        <v>GERBINO FABRIZIO</v>
      </c>
      <c r="D33" s="31">
        <f>+VLOOKUP(B33,Concorrenti!$A$4:$E$153,3)</f>
        <v>27419</v>
      </c>
      <c r="E33" s="13" t="str">
        <f>+VLOOKUP(B33,Concorrenti!$A$4:$E$153,4)</f>
        <v>M</v>
      </c>
      <c r="F33" s="14" t="str">
        <f>+VLOOKUP(B33,Concorrenti!$A$4:$E$153,5)</f>
        <v>A.S.D. PAM Mondovì Chiusa Pesio</v>
      </c>
      <c r="G33" s="15">
        <v>9.1331018518518506E-2</v>
      </c>
      <c r="H33" s="16">
        <f t="shared" si="0"/>
        <v>2.1678240740740734E-2</v>
      </c>
      <c r="I33" s="16">
        <f t="shared" si="1"/>
        <v>8.2175925925925819E-4</v>
      </c>
      <c r="J33" s="17">
        <f t="shared" si="2"/>
        <v>5.3724128540305E-3</v>
      </c>
    </row>
    <row r="34" spans="1:10">
      <c r="A34" s="11">
        <v>32</v>
      </c>
      <c r="B34" s="12">
        <v>52</v>
      </c>
      <c r="C34" s="13" t="str">
        <f>+VLOOKUP($B34,Concorrenti!$A$4:$E$153,2)</f>
        <v>SCLAVO ELIA</v>
      </c>
      <c r="D34" s="31">
        <f>+VLOOKUP(B34,Concorrenti!$A$4:$E$153,3)</f>
        <v>31299</v>
      </c>
      <c r="E34" s="13" t="str">
        <f>+VLOOKUP(B34,Concorrenti!$A$4:$E$153,4)</f>
        <v>M</v>
      </c>
      <c r="F34" s="14"/>
      <c r="G34" s="15">
        <v>9.1388888888888895E-2</v>
      </c>
      <c r="H34" s="16">
        <f t="shared" si="0"/>
        <v>2.1736111111111123E-2</v>
      </c>
      <c r="I34" s="16">
        <f t="shared" si="1"/>
        <v>5.7870370370388668E-5</v>
      </c>
      <c r="J34" s="17">
        <f t="shared" si="2"/>
        <v>5.3758169934640526E-3</v>
      </c>
    </row>
    <row r="35" spans="1:10">
      <c r="A35" s="11">
        <v>33</v>
      </c>
      <c r="B35" s="12">
        <v>69</v>
      </c>
      <c r="C35" s="13" t="str">
        <f>+VLOOKUP($B35,Concorrenti!$A$4:$E$153,2)</f>
        <v>ACCAMO PAOLO</v>
      </c>
      <c r="D35" s="31">
        <f>+VLOOKUP(B35,Concorrenti!$A$4:$E$153,3)</f>
        <v>32495</v>
      </c>
      <c r="E35" s="13" t="str">
        <f>+VLOOKUP(B35,Concorrenti!$A$4:$E$153,4)</f>
        <v>M</v>
      </c>
      <c r="F35" s="14"/>
      <c r="G35" s="15">
        <v>9.1990740740740748E-2</v>
      </c>
      <c r="H35" s="16">
        <f t="shared" si="0"/>
        <v>2.2337962962962976E-2</v>
      </c>
      <c r="I35" s="16">
        <f t="shared" si="1"/>
        <v>6.0185185185185341E-4</v>
      </c>
      <c r="J35" s="17">
        <f t="shared" si="2"/>
        <v>5.4112200435729851E-3</v>
      </c>
    </row>
    <row r="36" spans="1:10">
      <c r="A36" s="11">
        <v>34</v>
      </c>
      <c r="B36" s="12">
        <v>75</v>
      </c>
      <c r="C36" s="13" t="str">
        <f>+VLOOKUP($B36,Concorrenti!$A$4:$E$153,2)</f>
        <v>NATALICCHIO LUCIA</v>
      </c>
      <c r="D36" s="31"/>
      <c r="E36" s="13" t="str">
        <f>+VLOOKUP(B36,Concorrenti!$A$4:$E$153,4)</f>
        <v>F</v>
      </c>
      <c r="F36" s="14" t="str">
        <f>+VLOOKUP(B36,Concorrenti!$A$4:$E$153,5)</f>
        <v>G.S.R. Ferrero</v>
      </c>
      <c r="G36" s="15">
        <v>9.2291666666666661E-2</v>
      </c>
      <c r="H36" s="16">
        <f t="shared" si="0"/>
        <v>2.2638888888888889E-2</v>
      </c>
      <c r="I36" s="16">
        <f t="shared" si="1"/>
        <v>3.0092592592591283E-4</v>
      </c>
      <c r="J36" s="17">
        <f t="shared" si="2"/>
        <v>5.4289215686274504E-3</v>
      </c>
    </row>
    <row r="37" spans="1:10">
      <c r="A37" s="11">
        <v>35</v>
      </c>
      <c r="B37" s="12">
        <v>9</v>
      </c>
      <c r="C37" s="13" t="str">
        <f>+VLOOKUP($B37,Concorrenti!$A$4:$E$153,2)</f>
        <v>DOTTO VALERIO</v>
      </c>
      <c r="D37" s="31">
        <f>+VLOOKUP(B37,Concorrenti!$A$4:$E$153,3)</f>
        <v>27707</v>
      </c>
      <c r="E37" s="13" t="str">
        <f>+VLOOKUP(B37,Concorrenti!$A$4:$E$153,4)</f>
        <v>M</v>
      </c>
      <c r="F37" s="14" t="str">
        <f>+VLOOKUP(B37,Concorrenti!$A$4:$E$153,5)</f>
        <v>A.S.D. PAM Mondovì Chiusa Pesio</v>
      </c>
      <c r="G37" s="15">
        <v>9.2314814814814808E-2</v>
      </c>
      <c r="H37" s="16">
        <f t="shared" si="0"/>
        <v>2.2662037037037036E-2</v>
      </c>
      <c r="I37" s="16">
        <f t="shared" si="1"/>
        <v>2.3148148148147141E-5</v>
      </c>
      <c r="J37" s="17">
        <f t="shared" si="2"/>
        <v>5.4302832244008713E-3</v>
      </c>
    </row>
    <row r="38" spans="1:10">
      <c r="A38" s="11">
        <v>36</v>
      </c>
      <c r="B38" s="12">
        <v>64</v>
      </c>
      <c r="C38" s="13" t="str">
        <f>+VLOOKUP($B38,Concorrenti!$A$4:$E$153,2)</f>
        <v>AGLI UGO</v>
      </c>
      <c r="D38" s="31">
        <f>+VLOOKUP(B38,Concorrenti!$A$4:$E$153,3)</f>
        <v>23143</v>
      </c>
      <c r="E38" s="13" t="str">
        <f>+VLOOKUP(B38,Concorrenti!$A$4:$E$153,4)</f>
        <v>M</v>
      </c>
      <c r="F38" s="14"/>
      <c r="G38" s="15">
        <v>9.2476851851851852E-2</v>
      </c>
      <c r="H38" s="16">
        <f t="shared" si="0"/>
        <v>2.282407407407408E-2</v>
      </c>
      <c r="I38" s="16">
        <f t="shared" si="1"/>
        <v>1.6203703703704386E-4</v>
      </c>
      <c r="J38" s="17">
        <f t="shared" si="2"/>
        <v>5.4398148148148149E-3</v>
      </c>
    </row>
    <row r="39" spans="1:10">
      <c r="A39" s="11">
        <v>37</v>
      </c>
      <c r="B39" s="12">
        <v>66</v>
      </c>
      <c r="C39" s="13" t="str">
        <f>+VLOOKUP($B39,Concorrenti!$A$4:$E$153,2)</f>
        <v>SARALE CHIARA</v>
      </c>
      <c r="D39" s="31">
        <v>34335</v>
      </c>
      <c r="E39" s="13" t="str">
        <f>+VLOOKUP(B39,Concorrenti!$A$4:$E$153,4)</f>
        <v>F</v>
      </c>
      <c r="F39" s="14" t="str">
        <f>+VLOOKUP(B39,Concorrenti!$A$4:$E$153,5)</f>
        <v>rOATA CHIUSANI</v>
      </c>
      <c r="G39" s="15">
        <v>9.2939814814814822E-2</v>
      </c>
      <c r="H39" s="16">
        <f t="shared" ref="H39" si="3">+G39-$G$3</f>
        <v>2.3287037037037051E-2</v>
      </c>
      <c r="I39" s="16">
        <f t="shared" ref="I39" si="4">+G39-G38</f>
        <v>4.6296296296297057E-4</v>
      </c>
      <c r="J39" s="17">
        <f t="shared" ref="J39" si="5">+G39/17</f>
        <v>5.4670479302832246E-3</v>
      </c>
    </row>
    <row r="40" spans="1:10">
      <c r="A40" s="11">
        <v>38</v>
      </c>
      <c r="B40" s="12">
        <v>81</v>
      </c>
      <c r="C40" s="13" t="str">
        <f>+VLOOKUP($B40,Concorrenti!$A$4:$E$153,2)</f>
        <v>ROA' DAVIDE</v>
      </c>
      <c r="D40" s="31">
        <f>+VLOOKUP(B40,Concorrenti!$A$4:$E$153,3)</f>
        <v>29273</v>
      </c>
      <c r="E40" s="13" t="str">
        <f>+VLOOKUP(B40,Concorrenti!$A$4:$E$153,4)</f>
        <v>M</v>
      </c>
      <c r="F40" s="14" t="str">
        <f>+VLOOKUP(B40,Concorrenti!$A$4:$E$153,5)</f>
        <v>A.S.D. PAM Mondovì Chiusa Pesio</v>
      </c>
      <c r="G40" s="15">
        <v>9.3101851851851838E-2</v>
      </c>
      <c r="H40" s="16">
        <f t="shared" si="0"/>
        <v>2.3449074074074067E-2</v>
      </c>
      <c r="I40" s="16">
        <f>+G40-G38</f>
        <v>6.2499999999998668E-4</v>
      </c>
      <c r="J40" s="17">
        <f t="shared" si="2"/>
        <v>5.4765795206971673E-3</v>
      </c>
    </row>
    <row r="41" spans="1:10">
      <c r="A41" s="11">
        <v>39</v>
      </c>
      <c r="B41" s="12">
        <v>80</v>
      </c>
      <c r="C41" s="13" t="str">
        <f>+VLOOKUP($B41,Concorrenti!$A$4:$E$153,2)</f>
        <v>VIALE PAOLO</v>
      </c>
      <c r="D41" s="31">
        <f>+VLOOKUP(B41,Concorrenti!$A$4:$E$153,3)</f>
        <v>27725</v>
      </c>
      <c r="E41" s="13" t="str">
        <f>+VLOOKUP(B41,Concorrenti!$A$4:$E$153,4)</f>
        <v>M</v>
      </c>
      <c r="F41" s="14" t="str">
        <f>+VLOOKUP(B41,Concorrenti!$A$4:$E$153,5)</f>
        <v>A.S.D. PAM Mondovì Chiusa Pesio</v>
      </c>
      <c r="G41" s="15">
        <v>9.402777777777778E-2</v>
      </c>
      <c r="H41" s="16">
        <f t="shared" si="0"/>
        <v>2.4375000000000008E-2</v>
      </c>
      <c r="I41" s="16">
        <f t="shared" si="1"/>
        <v>9.2592592592594114E-4</v>
      </c>
      <c r="J41" s="17">
        <f t="shared" si="2"/>
        <v>5.5310457516339869E-3</v>
      </c>
    </row>
    <row r="42" spans="1:10">
      <c r="A42" s="11">
        <v>40</v>
      </c>
      <c r="B42" s="12">
        <v>91</v>
      </c>
      <c r="C42" s="13" t="str">
        <f>+VLOOKUP($B42,Concorrenti!$A$4:$E$153,2)</f>
        <v>GAIERO ROMANO</v>
      </c>
      <c r="D42" s="31">
        <f>+VLOOKUP(B42,Concorrenti!$A$4:$E$153,3)</f>
        <v>21237</v>
      </c>
      <c r="E42" s="13" t="str">
        <f>+VLOOKUP(B42,Concorrenti!$A$4:$E$153,4)</f>
        <v>M</v>
      </c>
      <c r="F42" s="14" t="str">
        <f>+VLOOKUP(B42,Concorrenti!$A$4:$E$153,5)</f>
        <v>A.S.D. PAM Mondovì Chiusa Pesio</v>
      </c>
      <c r="G42" s="15">
        <v>9.4363425925925934E-2</v>
      </c>
      <c r="H42" s="16">
        <f t="shared" si="0"/>
        <v>2.4710648148148162E-2</v>
      </c>
      <c r="I42" s="16">
        <f t="shared" si="1"/>
        <v>3.3564814814815436E-4</v>
      </c>
      <c r="J42" s="17">
        <f t="shared" si="2"/>
        <v>5.550789760348584E-3</v>
      </c>
    </row>
    <row r="43" spans="1:10">
      <c r="A43" s="11">
        <v>41</v>
      </c>
      <c r="B43" s="12">
        <v>74</v>
      </c>
      <c r="C43" s="13" t="str">
        <f>+VLOOKUP($B43,Concorrenti!$A$4:$E$153,2)</f>
        <v>ALMONTI MORENA</v>
      </c>
      <c r="D43" s="31">
        <f>+VLOOKUP(B43,Concorrenti!$A$4:$E$153,3)</f>
        <v>26353</v>
      </c>
      <c r="E43" s="13" t="str">
        <f>+VLOOKUP(B43,Concorrenti!$A$4:$E$153,4)</f>
        <v>F</v>
      </c>
      <c r="F43" s="14" t="str">
        <f>+VLOOKUP(B43,Concorrenti!$A$4:$E$153,5)</f>
        <v>G.S.R. Ferrero</v>
      </c>
      <c r="G43" s="15">
        <v>9.4571759259259258E-2</v>
      </c>
      <c r="H43" s="16">
        <f t="shared" si="0"/>
        <v>2.4918981481481486E-2</v>
      </c>
      <c r="I43" s="16">
        <f t="shared" si="1"/>
        <v>2.0833333333332427E-4</v>
      </c>
      <c r="J43" s="17">
        <f t="shared" si="2"/>
        <v>5.5630446623093684E-3</v>
      </c>
    </row>
    <row r="44" spans="1:10">
      <c r="A44" s="11">
        <v>42</v>
      </c>
      <c r="B44" s="12">
        <v>6</v>
      </c>
      <c r="C44" s="13" t="s">
        <v>367</v>
      </c>
      <c r="D44" s="31"/>
      <c r="E44" s="13" t="str">
        <f>+VLOOKUP(B44,Concorrenti!$A$4:$E$153,4)</f>
        <v>M</v>
      </c>
      <c r="F44" s="14"/>
      <c r="G44" s="15">
        <v>9.4756944444444449E-2</v>
      </c>
      <c r="H44" s="16">
        <f t="shared" si="0"/>
        <v>2.5104166666666677E-2</v>
      </c>
      <c r="I44" s="16">
        <f t="shared" si="1"/>
        <v>1.85185185185191E-4</v>
      </c>
      <c r="J44" s="17">
        <f t="shared" si="2"/>
        <v>5.573937908496732E-3</v>
      </c>
    </row>
    <row r="45" spans="1:10">
      <c r="A45" s="11">
        <v>43</v>
      </c>
      <c r="B45" s="12">
        <v>85</v>
      </c>
      <c r="C45" s="13" t="str">
        <f>+VLOOKUP($B45,Concorrenti!$A$4:$E$153,2)</f>
        <v>BOASSO MATTEO</v>
      </c>
      <c r="D45" s="31">
        <f>+VLOOKUP(B45,Concorrenti!$A$4:$E$153,3)</f>
        <v>36174</v>
      </c>
      <c r="E45" s="13" t="str">
        <f>+VLOOKUP(B45,Concorrenti!$A$4:$E$153,4)</f>
        <v>M</v>
      </c>
      <c r="F45" s="14"/>
      <c r="G45" s="15">
        <v>9.481481481481481E-2</v>
      </c>
      <c r="H45" s="16">
        <f t="shared" si="0"/>
        <v>2.5162037037037038E-2</v>
      </c>
      <c r="I45" s="16">
        <f t="shared" si="1"/>
        <v>5.7870370370360913E-5</v>
      </c>
      <c r="J45" s="17">
        <f t="shared" si="2"/>
        <v>5.5773420479302829E-3</v>
      </c>
    </row>
    <row r="46" spans="1:10">
      <c r="A46" s="11">
        <v>44</v>
      </c>
      <c r="B46" s="12">
        <v>89</v>
      </c>
      <c r="C46" s="13" t="str">
        <f>+VLOOKUP($B46,Concorrenti!$A$4:$E$153,2)</f>
        <v>RACCA MASSIMO</v>
      </c>
      <c r="D46" s="31">
        <f>+VLOOKUP(B46,Concorrenti!$A$4:$E$153,3)</f>
        <v>32106</v>
      </c>
      <c r="E46" s="13" t="str">
        <f>+VLOOKUP(B46,Concorrenti!$A$4:$E$153,4)</f>
        <v>M</v>
      </c>
      <c r="F46" s="14" t="str">
        <f>+VLOOKUP(B46,Concorrenti!$A$4:$E$153,5)</f>
        <v>G.S.D. Podistica Buschese</v>
      </c>
      <c r="G46" s="15">
        <v>9.481481481481481E-2</v>
      </c>
      <c r="H46" s="16">
        <f t="shared" si="0"/>
        <v>2.5162037037037038E-2</v>
      </c>
      <c r="I46" s="16">
        <f t="shared" si="1"/>
        <v>0</v>
      </c>
      <c r="J46" s="17">
        <f t="shared" si="2"/>
        <v>5.5773420479302829E-3</v>
      </c>
    </row>
    <row r="47" spans="1:10">
      <c r="A47" s="11">
        <v>45</v>
      </c>
      <c r="B47" s="12">
        <v>63</v>
      </c>
      <c r="C47" s="13" t="str">
        <f>+VLOOKUP($B47,Concorrenti!$A$4:$E$153,2)</f>
        <v>REVELLI FLAVIO</v>
      </c>
      <c r="D47" s="31">
        <f>+VLOOKUP(B47,Concorrenti!$A$4:$E$153,3)</f>
        <v>25640</v>
      </c>
      <c r="E47" s="13" t="str">
        <f>+VLOOKUP(B47,Concorrenti!$A$4:$E$153,4)</f>
        <v>M</v>
      </c>
      <c r="F47" s="14" t="str">
        <f>+VLOOKUP(B47,Concorrenti!$A$4:$E$153,5)</f>
        <v>G.S.D. Podistica Buschese</v>
      </c>
      <c r="G47" s="15">
        <v>9.6284722222222216E-2</v>
      </c>
      <c r="H47" s="16">
        <f t="shared" si="0"/>
        <v>2.6631944444444444E-2</v>
      </c>
      <c r="I47" s="16">
        <f t="shared" si="1"/>
        <v>1.4699074074074059E-3</v>
      </c>
      <c r="J47" s="17">
        <f t="shared" si="2"/>
        <v>5.6638071895424831E-3</v>
      </c>
    </row>
    <row r="48" spans="1:10">
      <c r="A48" s="11">
        <v>46</v>
      </c>
      <c r="B48" s="12">
        <v>42</v>
      </c>
      <c r="C48" s="13" t="str">
        <f>+VLOOKUP($B48,Concorrenti!$A$4:$E$153,2)</f>
        <v>MARTA STEFANO</v>
      </c>
      <c r="D48" s="31"/>
      <c r="E48" s="13" t="str">
        <f>+VLOOKUP(B48,Concorrenti!$A$4:$E$153,4)</f>
        <v>M</v>
      </c>
      <c r="F48" s="14" t="str">
        <f>+VLOOKUP(B48,Concorrenti!$A$4:$E$153,5)</f>
        <v>LA SPORTIVA TEAM</v>
      </c>
      <c r="G48" s="15">
        <v>9.6469907407407407E-2</v>
      </c>
      <c r="H48" s="16">
        <f t="shared" si="0"/>
        <v>2.6817129629629635E-2</v>
      </c>
      <c r="I48" s="16">
        <f t="shared" si="1"/>
        <v>1.85185185185191E-4</v>
      </c>
      <c r="J48" s="17">
        <f t="shared" si="2"/>
        <v>5.6747004357298476E-3</v>
      </c>
    </row>
    <row r="49" spans="1:10">
      <c r="A49" s="11">
        <v>47</v>
      </c>
      <c r="B49" s="12">
        <v>79</v>
      </c>
      <c r="C49" s="13" t="str">
        <f>+VLOOKUP($B49,Concorrenti!$A$4:$E$153,2)</f>
        <v>ACCAME ALBINO</v>
      </c>
      <c r="D49" s="31">
        <f>+VLOOKUP(B49,Concorrenti!$A$4:$E$153,3)</f>
        <v>26435</v>
      </c>
      <c r="E49" s="13" t="str">
        <f>+VLOOKUP(B49,Concorrenti!$A$4:$E$153,4)</f>
        <v>M</v>
      </c>
      <c r="F49" s="14"/>
      <c r="G49" s="15">
        <v>9.6759259259259253E-2</v>
      </c>
      <c r="H49" s="16">
        <f t="shared" si="0"/>
        <v>2.7106481481481481E-2</v>
      </c>
      <c r="I49" s="16">
        <f t="shared" si="1"/>
        <v>2.893518518518462E-4</v>
      </c>
      <c r="J49" s="17">
        <f t="shared" si="2"/>
        <v>5.6917211328976029E-3</v>
      </c>
    </row>
    <row r="50" spans="1:10">
      <c r="A50" s="11">
        <v>48</v>
      </c>
      <c r="B50" s="12">
        <v>50</v>
      </c>
      <c r="C50" s="13" t="str">
        <f>+VLOOKUP($B50,Concorrenti!$A$4:$E$153,2)</f>
        <v>DHO FILIPPO</v>
      </c>
      <c r="D50" s="31">
        <f>+VLOOKUP(B50,Concorrenti!$A$4:$E$153,3)</f>
        <v>35905</v>
      </c>
      <c r="E50" s="13" t="str">
        <f>+VLOOKUP(B50,Concorrenti!$A$4:$E$153,4)</f>
        <v>M</v>
      </c>
      <c r="F50" s="14" t="s">
        <v>42</v>
      </c>
      <c r="G50" s="15">
        <v>9.7893518518518519E-2</v>
      </c>
      <c r="H50" s="16">
        <f t="shared" si="0"/>
        <v>2.8240740740740747E-2</v>
      </c>
      <c r="I50" s="16">
        <f t="shared" si="1"/>
        <v>1.1342592592592654E-3</v>
      </c>
      <c r="J50" s="17">
        <f t="shared" si="2"/>
        <v>5.7584422657952069E-3</v>
      </c>
    </row>
    <row r="51" spans="1:10">
      <c r="A51" s="11">
        <v>49</v>
      </c>
      <c r="B51" s="12">
        <v>18</v>
      </c>
      <c r="C51" s="13" t="str">
        <f>+VLOOKUP($B51,Concorrenti!$A$4:$E$153,2)</f>
        <v>SIRIGU MARTINA</v>
      </c>
      <c r="D51" s="31">
        <f>+VLOOKUP(B51,Concorrenti!$A$4:$E$153,3)</f>
        <v>35338</v>
      </c>
      <c r="E51" s="13" t="str">
        <f>+VLOOKUP(B51,Concorrenti!$A$4:$E$153,4)</f>
        <v>F</v>
      </c>
      <c r="F51" s="14" t="str">
        <f>+VLOOKUP(B51,Concorrenti!$A$4:$E$153,5)</f>
        <v>A.S.D. G.S. Roata Chiusani</v>
      </c>
      <c r="G51" s="15">
        <v>9.8182870370370365E-2</v>
      </c>
      <c r="H51" s="16">
        <f t="shared" si="0"/>
        <v>2.8530092592592593E-2</v>
      </c>
      <c r="I51" s="16">
        <f t="shared" si="1"/>
        <v>2.893518518518462E-4</v>
      </c>
      <c r="J51" s="17">
        <f t="shared" si="2"/>
        <v>5.7754629629629623E-3</v>
      </c>
    </row>
    <row r="52" spans="1:10">
      <c r="A52" s="11">
        <v>50</v>
      </c>
      <c r="B52" s="12">
        <v>98</v>
      </c>
      <c r="C52" s="13" t="str">
        <f>+VLOOKUP($B52,Concorrenti!$A$4:$E$153,2)</f>
        <v>GHIGLIA MARIO</v>
      </c>
      <c r="D52" s="31">
        <f>+VLOOKUP(B52,Concorrenti!$A$4:$E$153,3)</f>
        <v>26543</v>
      </c>
      <c r="E52" s="13" t="str">
        <f>+VLOOKUP(B52,Concorrenti!$A$4:$E$153,4)</f>
        <v>M</v>
      </c>
      <c r="F52" s="14" t="str">
        <f>+VLOOKUP(B52,Concorrenti!$A$4:$E$153,5)</f>
        <v>Team Mario</v>
      </c>
      <c r="G52" s="15">
        <v>9.8344907407407409E-2</v>
      </c>
      <c r="H52" s="16">
        <f t="shared" si="0"/>
        <v>2.8692129629629637E-2</v>
      </c>
      <c r="I52" s="16">
        <f t="shared" si="1"/>
        <v>1.6203703703704386E-4</v>
      </c>
      <c r="J52" s="17">
        <f t="shared" si="2"/>
        <v>5.7849945533769067E-3</v>
      </c>
    </row>
    <row r="53" spans="1:10">
      <c r="A53" s="11">
        <v>51</v>
      </c>
      <c r="B53" s="12">
        <v>99</v>
      </c>
      <c r="C53" s="13" t="str">
        <f>+VLOOKUP($B53,Concorrenti!$A$4:$E$153,2)</f>
        <v>HERRANZ MARCOS VICENTE</v>
      </c>
      <c r="D53" s="31">
        <f>+VLOOKUP(B53,Concorrenti!$A$4:$E$153,3)</f>
        <v>32266</v>
      </c>
      <c r="E53" s="13" t="str">
        <f>+VLOOKUP(B53,Concorrenti!$A$4:$E$153,4)</f>
        <v>M</v>
      </c>
      <c r="F53" s="14"/>
      <c r="G53" s="15">
        <v>9.869212962962963E-2</v>
      </c>
      <c r="H53" s="16">
        <f t="shared" si="0"/>
        <v>2.9039351851851858E-2</v>
      </c>
      <c r="I53" s="16">
        <f t="shared" si="1"/>
        <v>3.4722222222222099E-4</v>
      </c>
      <c r="J53" s="17">
        <f t="shared" si="2"/>
        <v>5.8054193899782138E-3</v>
      </c>
    </row>
    <row r="54" spans="1:10">
      <c r="A54" s="11">
        <v>52</v>
      </c>
      <c r="B54" s="12">
        <v>100</v>
      </c>
      <c r="C54" s="13" t="str">
        <f>+VLOOKUP($B54,Concorrenti!$A$4:$E$153,2)</f>
        <v>ANSELMA ROBERTO</v>
      </c>
      <c r="D54" s="31">
        <f>+VLOOKUP(B54,Concorrenti!$A$4:$E$153,3)</f>
        <v>25434</v>
      </c>
      <c r="E54" s="13" t="str">
        <f>+VLOOKUP(B54,Concorrenti!$A$4:$E$153,4)</f>
        <v>M</v>
      </c>
      <c r="F54" s="14" t="str">
        <f>+VLOOKUP(B54,Concorrenti!$A$4:$E$153,5)</f>
        <v>A.S.D. PAM Mondovì Chiusa Pesio</v>
      </c>
      <c r="G54" s="15">
        <v>9.886574074074074E-2</v>
      </c>
      <c r="H54" s="16">
        <f t="shared" si="0"/>
        <v>2.9212962962962968E-2</v>
      </c>
      <c r="I54" s="16">
        <f t="shared" si="1"/>
        <v>1.7361111111111049E-4</v>
      </c>
      <c r="J54" s="17">
        <f t="shared" si="2"/>
        <v>5.8156318082788674E-3</v>
      </c>
    </row>
    <row r="55" spans="1:10">
      <c r="A55" s="11">
        <v>53</v>
      </c>
      <c r="B55" s="12">
        <v>104</v>
      </c>
      <c r="C55" s="13" t="s">
        <v>154</v>
      </c>
      <c r="D55" s="31">
        <v>26143</v>
      </c>
      <c r="E55" s="81" t="s">
        <v>15</v>
      </c>
      <c r="F55" s="14" t="s">
        <v>42</v>
      </c>
      <c r="G55" s="15">
        <v>9.9641203703703704E-2</v>
      </c>
      <c r="H55" s="16">
        <f t="shared" si="0"/>
        <v>2.9988425925925932E-2</v>
      </c>
      <c r="I55" s="16">
        <f t="shared" si="1"/>
        <v>7.7546296296296391E-4</v>
      </c>
      <c r="J55" s="17">
        <f t="shared" si="2"/>
        <v>5.8612472766884534E-3</v>
      </c>
    </row>
    <row r="56" spans="1:10">
      <c r="A56" s="11">
        <v>54</v>
      </c>
      <c r="B56" s="12">
        <v>13</v>
      </c>
      <c r="C56" s="13" t="str">
        <f>+VLOOKUP($B56,Concorrenti!$A$4:$E$153,2)</f>
        <v>MADONNO MAURO</v>
      </c>
      <c r="D56" s="31">
        <f>+VLOOKUP(B56,Concorrenti!$A$4:$E$153,3)</f>
        <v>27585</v>
      </c>
      <c r="E56" s="13" t="str">
        <f>+VLOOKUP(B56,Concorrenti!$A$4:$E$153,4)</f>
        <v>M</v>
      </c>
      <c r="F56" s="14"/>
      <c r="G56" s="15">
        <v>9.975694444444444E-2</v>
      </c>
      <c r="H56" s="16">
        <f t="shared" si="0"/>
        <v>3.0104166666666668E-2</v>
      </c>
      <c r="I56" s="16">
        <f t="shared" si="1"/>
        <v>1.157407407407357E-4</v>
      </c>
      <c r="J56" s="17">
        <f t="shared" si="2"/>
        <v>5.8680555555555552E-3</v>
      </c>
    </row>
    <row r="57" spans="1:10">
      <c r="A57" s="11">
        <v>55</v>
      </c>
      <c r="B57" s="12">
        <v>83</v>
      </c>
      <c r="C57" s="13" t="str">
        <f>+VLOOKUP($B57,Concorrenti!$A$4:$E$153,2)</f>
        <v>BILLO' FEDERICO</v>
      </c>
      <c r="D57" s="31">
        <f>+VLOOKUP(B57,Concorrenti!$A$4:$E$153,3)</f>
        <v>35637</v>
      </c>
      <c r="E57" s="13" t="str">
        <f>+VLOOKUP(B57,Concorrenti!$A$4:$E$153,4)</f>
        <v>M</v>
      </c>
      <c r="F57" s="14" t="str">
        <f>+VLOOKUP(B57,Concorrenti!$A$4:$E$153,5)</f>
        <v>A.S.D. PAM Mondovì Chiusa Pesio</v>
      </c>
      <c r="G57" s="15">
        <v>0.10037037037037037</v>
      </c>
      <c r="H57" s="16">
        <f t="shared" si="0"/>
        <v>3.0717592592592602E-2</v>
      </c>
      <c r="I57" s="16">
        <f t="shared" si="1"/>
        <v>6.1342592592593392E-4</v>
      </c>
      <c r="J57" s="17">
        <f t="shared" si="2"/>
        <v>5.9041394335511985E-3</v>
      </c>
    </row>
    <row r="58" spans="1:10">
      <c r="A58" s="11">
        <v>56</v>
      </c>
      <c r="B58" s="12">
        <v>58</v>
      </c>
      <c r="C58" s="13" t="str">
        <f>+VLOOKUP($B58,Concorrenti!$A$4:$E$153,2)</f>
        <v>MOUREL GILLES</v>
      </c>
      <c r="D58" s="31">
        <f>+VLOOKUP(B58,Concorrenti!$A$4:$E$153,3)</f>
        <v>23598</v>
      </c>
      <c r="E58" s="13" t="str">
        <f>+VLOOKUP(B58,Concorrenti!$A$4:$E$153,4)</f>
        <v>M</v>
      </c>
      <c r="F58" s="14" t="str">
        <f>+VLOOKUP(B58,Concorrenti!$A$4:$E$153,5)</f>
        <v>G.S.R. Ferrero</v>
      </c>
      <c r="G58" s="15">
        <v>0.10049768518518519</v>
      </c>
      <c r="H58" s="16">
        <f t="shared" si="0"/>
        <v>3.0844907407407418E-2</v>
      </c>
      <c r="I58" s="16">
        <f t="shared" si="1"/>
        <v>1.2731481481481621E-4</v>
      </c>
      <c r="J58" s="17">
        <f t="shared" si="2"/>
        <v>5.9116285403050112E-3</v>
      </c>
    </row>
    <row r="59" spans="1:10">
      <c r="A59" s="11">
        <v>57</v>
      </c>
      <c r="B59" s="12">
        <v>37</v>
      </c>
      <c r="C59" s="13" t="str">
        <f>+VLOOKUP($B59,Concorrenti!$A$4:$E$153,2)</f>
        <v>BOASSO EMILIANO</v>
      </c>
      <c r="D59" s="31"/>
      <c r="E59" s="13" t="str">
        <f>+VLOOKUP(B59,Concorrenti!$A$4:$E$153,4)</f>
        <v>M</v>
      </c>
      <c r="F59" s="14" t="str">
        <f>+VLOOKUP(B59,Concorrenti!$A$4:$E$153,5)</f>
        <v>A.S.D. Millone Accornero</v>
      </c>
      <c r="G59" s="15">
        <v>0.10121527777777778</v>
      </c>
      <c r="H59" s="16">
        <f t="shared" si="0"/>
        <v>3.1562500000000007E-2</v>
      </c>
      <c r="I59" s="16">
        <f t="shared" si="1"/>
        <v>7.1759259259258912E-4</v>
      </c>
      <c r="J59" s="17">
        <f t="shared" si="2"/>
        <v>5.9538398692810454E-3</v>
      </c>
    </row>
    <row r="60" spans="1:10">
      <c r="A60" s="11">
        <v>58</v>
      </c>
      <c r="B60" s="12">
        <v>43</v>
      </c>
      <c r="C60" s="13" t="str">
        <f>+VLOOKUP($B60,Concorrenti!$A$4:$E$153,2)</f>
        <v>DURELLI GUIDO</v>
      </c>
      <c r="D60" s="31">
        <f>+VLOOKUP(B60,Concorrenti!$A$4:$E$153,3)</f>
        <v>29748</v>
      </c>
      <c r="E60" s="13" t="str">
        <f>+VLOOKUP(B60,Concorrenti!$A$4:$E$153,4)</f>
        <v>M</v>
      </c>
      <c r="F60" s="14" t="str">
        <f>+VLOOKUP(B60,Concorrenti!$A$4:$E$153,5)</f>
        <v>G.S.R. Ferrero</v>
      </c>
      <c r="G60" s="15">
        <v>0.10181712962962963</v>
      </c>
      <c r="H60" s="16">
        <f t="shared" si="0"/>
        <v>3.2164351851851861E-2</v>
      </c>
      <c r="I60" s="16">
        <f t="shared" si="1"/>
        <v>6.0185185185185341E-4</v>
      </c>
      <c r="J60" s="17">
        <f t="shared" si="2"/>
        <v>5.9892429193899787E-3</v>
      </c>
    </row>
    <row r="61" spans="1:10">
      <c r="A61" s="11">
        <v>59</v>
      </c>
      <c r="B61" s="12">
        <v>49</v>
      </c>
      <c r="C61" s="13" t="str">
        <f>+VLOOKUP($B61,Concorrenti!$A$4:$E$153,2)</f>
        <v>BOETTI  LUCA</v>
      </c>
      <c r="D61" s="31">
        <f>+VLOOKUP(B61,Concorrenti!$A$4:$E$153,3)</f>
        <v>35538</v>
      </c>
      <c r="E61" s="13" t="str">
        <f>+VLOOKUP(B61,Concorrenti!$A$4:$E$153,4)</f>
        <v>M</v>
      </c>
      <c r="F61" s="14" t="s">
        <v>42</v>
      </c>
      <c r="G61" s="15">
        <v>0.10188657407407407</v>
      </c>
      <c r="H61" s="16">
        <f t="shared" si="0"/>
        <v>3.2233796296296302E-2</v>
      </c>
      <c r="I61" s="16">
        <f t="shared" si="1"/>
        <v>6.9444444444441422E-5</v>
      </c>
      <c r="J61" s="17">
        <f t="shared" si="2"/>
        <v>5.9933278867102396E-3</v>
      </c>
    </row>
    <row r="62" spans="1:10">
      <c r="A62" s="11">
        <v>60</v>
      </c>
      <c r="B62" s="12">
        <v>59</v>
      </c>
      <c r="C62" s="13" t="str">
        <f>+VLOOKUP($B62,Concorrenti!$A$4:$E$153,2)</f>
        <v>TOSCANO GIUSEPPE</v>
      </c>
      <c r="D62" s="31"/>
      <c r="E62" s="13" t="str">
        <f>+VLOOKUP(B62,Concorrenti!$A$4:$E$153,4)</f>
        <v>M</v>
      </c>
      <c r="F62" s="14" t="str">
        <f>+VLOOKUP(B62,Concorrenti!$A$4:$E$153,5)</f>
        <v>A.S.D. PAM Mondovì Chiusa Pesio</v>
      </c>
      <c r="G62" s="15">
        <v>0.10262731481481481</v>
      </c>
      <c r="H62" s="16">
        <f t="shared" si="0"/>
        <v>3.2974537037037038E-2</v>
      </c>
      <c r="I62" s="16">
        <f t="shared" si="1"/>
        <v>7.4074074074073626E-4</v>
      </c>
      <c r="J62" s="17">
        <f t="shared" si="2"/>
        <v>6.0369008714596948E-3</v>
      </c>
    </row>
    <row r="63" spans="1:10">
      <c r="A63" s="11">
        <v>61</v>
      </c>
      <c r="B63" s="12">
        <v>15</v>
      </c>
      <c r="C63" s="13" t="str">
        <f>+VLOOKUP($B63,Concorrenti!$A$4:$E$153,2)</f>
        <v>GROSSO FLAVIO</v>
      </c>
      <c r="D63" s="31"/>
      <c r="E63" s="13" t="str">
        <f>+VLOOKUP(B63,Concorrenti!$A$4:$E$153,4)</f>
        <v>M</v>
      </c>
      <c r="F63" s="14" t="str">
        <f>+VLOOKUP(B63,Concorrenti!$A$4:$E$153,5)</f>
        <v>Podistica Valvermenagna</v>
      </c>
      <c r="G63" s="15">
        <v>0.10313657407407407</v>
      </c>
      <c r="H63" s="16">
        <f t="shared" si="0"/>
        <v>3.3483796296296303E-2</v>
      </c>
      <c r="I63" s="16">
        <f t="shared" si="1"/>
        <v>5.0925925925926485E-4</v>
      </c>
      <c r="J63" s="17">
        <f t="shared" si="2"/>
        <v>6.0668572984749454E-3</v>
      </c>
    </row>
    <row r="64" spans="1:10">
      <c r="A64" s="11">
        <v>62</v>
      </c>
      <c r="B64" s="12">
        <v>19</v>
      </c>
      <c r="C64" s="13" t="str">
        <f>+VLOOKUP($B64,Concorrenti!$A$4:$E$153,2)</f>
        <v>PITZALIS SERGIO</v>
      </c>
      <c r="D64" s="31">
        <f>+VLOOKUP(B64,Concorrenti!$A$4:$E$153,3)</f>
        <v>25807</v>
      </c>
      <c r="E64" s="13" t="str">
        <f>+VLOOKUP(B64,Concorrenti!$A$4:$E$153,4)</f>
        <v>M</v>
      </c>
      <c r="F64" s="14" t="str">
        <f>+VLOOKUP(B64,Concorrenti!$A$4:$E$153,5)</f>
        <v>A.S.D. Albenga Runners</v>
      </c>
      <c r="G64" s="15">
        <v>0.10583333333333333</v>
      </c>
      <c r="H64" s="16">
        <f t="shared" si="0"/>
        <v>3.6180555555555563E-2</v>
      </c>
      <c r="I64" s="16">
        <f t="shared" si="1"/>
        <v>2.6967592592592599E-3</v>
      </c>
      <c r="J64" s="17">
        <f t="shared" si="2"/>
        <v>6.2254901960784315E-3</v>
      </c>
    </row>
    <row r="65" spans="1:10">
      <c r="A65" s="11">
        <v>63</v>
      </c>
      <c r="B65" s="12">
        <v>77</v>
      </c>
      <c r="C65" s="13" t="str">
        <f>+VLOOKUP($B65,Concorrenti!$A$4:$E$153,2)</f>
        <v>ORLANDO MARIA</v>
      </c>
      <c r="D65" s="31">
        <f>+VLOOKUP(B65,Concorrenti!$A$4:$E$153,3)</f>
        <v>26506</v>
      </c>
      <c r="E65" s="13" t="str">
        <f>+VLOOKUP(B65,Concorrenti!$A$4:$E$153,4)</f>
        <v>F</v>
      </c>
      <c r="F65" s="14" t="str">
        <f>+VLOOKUP(B65,Concorrenti!$A$4:$E$153,5)</f>
        <v>A.S.D. PAM Mondovì Chiusa Pesio</v>
      </c>
      <c r="G65" s="15">
        <v>0.10759259259259259</v>
      </c>
      <c r="H65" s="16">
        <f t="shared" si="0"/>
        <v>3.7939814814814815E-2</v>
      </c>
      <c r="I65" s="16">
        <f t="shared" si="1"/>
        <v>1.7592592592592521E-3</v>
      </c>
      <c r="J65" s="17">
        <f t="shared" si="2"/>
        <v>6.3289760348583871E-3</v>
      </c>
    </row>
    <row r="66" spans="1:10">
      <c r="A66" s="11">
        <v>64</v>
      </c>
      <c r="B66" s="12">
        <v>28</v>
      </c>
      <c r="C66" s="13" t="str">
        <f>+VLOOKUP($B66,Concorrenti!$A$4:$E$153,2)</f>
        <v>BERTOLINO GIUSEPPE</v>
      </c>
      <c r="D66" s="31">
        <f>+VLOOKUP(B66,Concorrenti!$A$4:$E$153,3)</f>
        <v>23691</v>
      </c>
      <c r="E66" s="13" t="str">
        <f>+VLOOKUP(B66,Concorrenti!$A$4:$E$153,4)</f>
        <v>M</v>
      </c>
      <c r="F66" s="14" t="str">
        <f>+VLOOKUP(B66,Concorrenti!$A$4:$E$153,5)</f>
        <v>A.S.D. PAM Mondovì Chiusa Pesio</v>
      </c>
      <c r="G66" s="15">
        <v>0.10814814814814815</v>
      </c>
      <c r="H66" s="16">
        <f t="shared" si="0"/>
        <v>3.8495370370370374E-2</v>
      </c>
      <c r="I66" s="16">
        <f t="shared" si="1"/>
        <v>5.5555555555555913E-4</v>
      </c>
      <c r="J66" s="17">
        <f t="shared" si="2"/>
        <v>6.3616557734204795E-3</v>
      </c>
    </row>
    <row r="67" spans="1:10">
      <c r="A67" s="11">
        <v>65</v>
      </c>
      <c r="B67" s="12">
        <v>51</v>
      </c>
      <c r="C67" s="13" t="str">
        <f>+VLOOKUP($B67,Concorrenti!$A$4:$E$153,2)</f>
        <v>MOGNA VALERIO</v>
      </c>
      <c r="D67" s="31">
        <f>+VLOOKUP(B67,Concorrenti!$A$4:$E$153,3)</f>
        <v>24010</v>
      </c>
      <c r="E67" s="13" t="str">
        <f>+VLOOKUP(B67,Concorrenti!$A$4:$E$153,4)</f>
        <v>M</v>
      </c>
      <c r="F67" s="14" t="str">
        <f>+VLOOKUP(B67,Concorrenti!$A$4:$E$153,5)</f>
        <v>G.S.D. Podistica Buschese</v>
      </c>
      <c r="G67" s="15">
        <v>0.10913194444444445</v>
      </c>
      <c r="H67" s="16">
        <f t="shared" si="0"/>
        <v>3.9479166666666676E-2</v>
      </c>
      <c r="I67" s="16">
        <f t="shared" si="1"/>
        <v>9.8379629629630205E-4</v>
      </c>
      <c r="J67" s="17">
        <f t="shared" si="2"/>
        <v>6.4195261437908499E-3</v>
      </c>
    </row>
    <row r="68" spans="1:10">
      <c r="A68" s="11">
        <v>66</v>
      </c>
      <c r="B68" s="12">
        <v>84</v>
      </c>
      <c r="C68" s="13" t="str">
        <f>+VLOOKUP($B68,Concorrenti!$A$4:$E$153,2)</f>
        <v>GALVAN ARRIGO</v>
      </c>
      <c r="D68" s="31">
        <f>+VLOOKUP(B68,Concorrenti!$A$4:$E$153,3)</f>
        <v>32453</v>
      </c>
      <c r="E68" s="13" t="str">
        <f>+VLOOKUP(B68,Concorrenti!$A$4:$E$153,4)</f>
        <v>M</v>
      </c>
      <c r="F68" s="14"/>
      <c r="G68" s="15">
        <v>0.10938657407407408</v>
      </c>
      <c r="H68" s="16">
        <f t="shared" si="0"/>
        <v>3.9733796296296309E-2</v>
      </c>
      <c r="I68" s="16">
        <f t="shared" si="1"/>
        <v>2.5462962962963243E-4</v>
      </c>
      <c r="J68" s="17">
        <f t="shared" si="2"/>
        <v>6.4345043572984753E-3</v>
      </c>
    </row>
    <row r="69" spans="1:10">
      <c r="A69" s="11">
        <v>67</v>
      </c>
      <c r="B69" s="12">
        <v>38</v>
      </c>
      <c r="C69" s="13" t="str">
        <f>+VLOOKUP($B69,Concorrenti!$A$4:$E$153,2)</f>
        <v>RUATTA GIOVANNI</v>
      </c>
      <c r="D69" s="31"/>
      <c r="E69" s="13" t="str">
        <f>+VLOOKUP(B69,Concorrenti!$A$4:$E$153,4)</f>
        <v>M</v>
      </c>
      <c r="F69" s="14" t="str">
        <f>+VLOOKUP(B69,Concorrenti!$A$4:$E$153,5)</f>
        <v>A.S.D. Millone Accornero</v>
      </c>
      <c r="G69" s="15">
        <v>0.1095949074074074</v>
      </c>
      <c r="H69" s="16">
        <f t="shared" si="0"/>
        <v>3.9942129629629633E-2</v>
      </c>
      <c r="I69" s="16">
        <f t="shared" si="1"/>
        <v>2.0833333333332427E-4</v>
      </c>
      <c r="J69" s="17">
        <f t="shared" si="2"/>
        <v>6.4467592592592588E-3</v>
      </c>
    </row>
    <row r="70" spans="1:10">
      <c r="A70" s="11">
        <v>68</v>
      </c>
      <c r="B70" s="12">
        <v>46</v>
      </c>
      <c r="C70" s="13" t="str">
        <f>+VLOOKUP($B70,Concorrenti!$A$4:$E$153,2)</f>
        <v>ROGGERO ALDO</v>
      </c>
      <c r="D70" s="31">
        <f>+VLOOKUP(B70,Concorrenti!$A$4:$E$153,3)</f>
        <v>24517</v>
      </c>
      <c r="E70" s="13" t="str">
        <f>+VLOOKUP(B70,Concorrenti!$A$4:$E$153,4)</f>
        <v>M</v>
      </c>
      <c r="F70" s="14" t="str">
        <f>+VLOOKUP(B70,Concorrenti!$A$4:$E$153,5)</f>
        <v>A.S.D. PAM Mondovì Chiusa Pesio</v>
      </c>
      <c r="G70" s="15">
        <v>0.10971064814814814</v>
      </c>
      <c r="H70" s="16">
        <f t="shared" si="0"/>
        <v>4.0057870370370369E-2</v>
      </c>
      <c r="I70" s="16">
        <f t="shared" si="1"/>
        <v>1.157407407407357E-4</v>
      </c>
      <c r="J70" s="17">
        <f t="shared" si="2"/>
        <v>6.4535675381263615E-3</v>
      </c>
    </row>
    <row r="71" spans="1:10">
      <c r="A71" s="11">
        <v>69</v>
      </c>
      <c r="B71" s="12">
        <v>61</v>
      </c>
      <c r="C71" s="13" t="str">
        <f>+VLOOKUP($B71,Concorrenti!$A$4:$E$153,2)</f>
        <v>BAUDINO GIANFRANCO</v>
      </c>
      <c r="D71" s="31"/>
      <c r="E71" s="13" t="str">
        <f>+VLOOKUP(B71,Concorrenti!$A$4:$E$153,4)</f>
        <v>M</v>
      </c>
      <c r="F71" s="14" t="str">
        <f>+VLOOKUP(B71,Concorrenti!$A$4:$E$153,5)</f>
        <v>G.S.R. Ferrero</v>
      </c>
      <c r="G71" s="15">
        <v>0.10976851851851853</v>
      </c>
      <c r="H71" s="16">
        <f t="shared" ref="H71:H104" si="6">+G71-$G$3</f>
        <v>4.0115740740740757E-2</v>
      </c>
      <c r="I71" s="16">
        <f t="shared" ref="I71:I104" si="7">+G71-G70</f>
        <v>5.7870370370388668E-5</v>
      </c>
      <c r="J71" s="17">
        <f t="shared" ref="J71:J104" si="8">+G71/17</f>
        <v>6.4569716775599133E-3</v>
      </c>
    </row>
    <row r="72" spans="1:10">
      <c r="A72" s="11">
        <v>70</v>
      </c>
      <c r="B72" s="12">
        <v>41</v>
      </c>
      <c r="C72" s="13" t="str">
        <f>+VLOOKUP($B72,Concorrenti!$A$4:$E$153,2)</f>
        <v>MARTA STEFANO</v>
      </c>
      <c r="D72" s="31"/>
      <c r="E72" s="13" t="str">
        <f>+VLOOKUP(B72,Concorrenti!$A$4:$E$153,4)</f>
        <v>M</v>
      </c>
      <c r="F72" s="14" t="str">
        <f>+VLOOKUP(B72,Concorrenti!$A$4:$E$153,5)</f>
        <v>LA SPORTIVA TEAM</v>
      </c>
      <c r="G72" s="15">
        <v>0.10980324074074073</v>
      </c>
      <c r="H72" s="16">
        <f t="shared" si="6"/>
        <v>4.0150462962962957E-2</v>
      </c>
      <c r="I72" s="16">
        <f t="shared" si="7"/>
        <v>3.4722222222199894E-5</v>
      </c>
      <c r="J72" s="17">
        <f t="shared" si="8"/>
        <v>6.4590141612200433E-3</v>
      </c>
    </row>
    <row r="73" spans="1:10">
      <c r="A73" s="11">
        <v>71</v>
      </c>
      <c r="B73" s="12">
        <v>93</v>
      </c>
      <c r="C73" s="13" t="str">
        <f>+VLOOKUP($B73,Concorrenti!$A$4:$E$153,2)</f>
        <v>AIRALDI CAMILLA</v>
      </c>
      <c r="D73" s="31">
        <f>+VLOOKUP(B73,Concorrenti!$A$4:$E$153,3)</f>
        <v>33986</v>
      </c>
      <c r="E73" s="13" t="str">
        <f>+VLOOKUP(B73,Concorrenti!$A$4:$E$153,4)</f>
        <v>F</v>
      </c>
      <c r="F73" s="14" t="str">
        <f>+VLOOKUP(B73,Concorrenti!$A$4:$E$153,5)</f>
        <v>A.S.D. PAM Mondovì Chiusa Pesio</v>
      </c>
      <c r="G73" s="15">
        <v>0.10982638888888889</v>
      </c>
      <c r="H73" s="16">
        <f t="shared" si="6"/>
        <v>4.0173611111111118E-2</v>
      </c>
      <c r="I73" s="16">
        <f t="shared" si="7"/>
        <v>2.3148148148161019E-5</v>
      </c>
      <c r="J73" s="17">
        <f t="shared" si="8"/>
        <v>6.4603758169934642E-3</v>
      </c>
    </row>
    <row r="74" spans="1:10">
      <c r="A74" s="11">
        <v>72</v>
      </c>
      <c r="B74" s="12">
        <v>71</v>
      </c>
      <c r="C74" s="13" t="str">
        <f>+VLOOKUP($B74,Concorrenti!$A$4:$E$153,2)</f>
        <v>TARAMAZZO STEFANO</v>
      </c>
      <c r="D74" s="31">
        <f>+VLOOKUP(B74,Concorrenti!$A$4:$E$153,3)</f>
        <v>28560</v>
      </c>
      <c r="E74" s="13" t="str">
        <f>+VLOOKUP(B74,Concorrenti!$A$4:$E$153,4)</f>
        <v>M</v>
      </c>
      <c r="F74" s="14"/>
      <c r="G74" s="15">
        <v>0.11064814814814815</v>
      </c>
      <c r="H74" s="16">
        <f t="shared" si="6"/>
        <v>4.0995370370370376E-2</v>
      </c>
      <c r="I74" s="16">
        <f t="shared" si="7"/>
        <v>8.2175925925925819E-4</v>
      </c>
      <c r="J74" s="17">
        <f t="shared" si="8"/>
        <v>6.5087145969498911E-3</v>
      </c>
    </row>
    <row r="75" spans="1:10">
      <c r="A75" s="11">
        <v>73</v>
      </c>
      <c r="B75" s="12">
        <v>60</v>
      </c>
      <c r="C75" s="13" t="str">
        <f>+VLOOKUP($B75,Concorrenti!$A$4:$E$153,2)</f>
        <v>BRIGNONE CLAUDIO</v>
      </c>
      <c r="D75" s="31">
        <f>+VLOOKUP(B75,Concorrenti!$A$4:$E$153,3)</f>
        <v>21589</v>
      </c>
      <c r="E75" s="13" t="str">
        <f>+VLOOKUP(B75,Concorrenti!$A$4:$E$153,4)</f>
        <v>M</v>
      </c>
      <c r="F75" s="14" t="str">
        <f>+VLOOKUP(B75,Concorrenti!$A$4:$E$153,5)</f>
        <v>G.S.D. Podistica Buschese</v>
      </c>
      <c r="G75" s="15">
        <v>0.11091435185185185</v>
      </c>
      <c r="H75" s="16">
        <f t="shared" si="6"/>
        <v>4.1261574074074076E-2</v>
      </c>
      <c r="I75" s="16">
        <f t="shared" si="7"/>
        <v>2.6620370370369906E-4</v>
      </c>
      <c r="J75" s="17">
        <f t="shared" si="8"/>
        <v>6.5243736383442264E-3</v>
      </c>
    </row>
    <row r="76" spans="1:10">
      <c r="A76" s="11">
        <v>74</v>
      </c>
      <c r="B76" s="12">
        <v>56</v>
      </c>
      <c r="C76" s="13" t="str">
        <f>+VLOOKUP($B76,Concorrenti!$A$4:$E$153,2)</f>
        <v>SOMA' MARIO</v>
      </c>
      <c r="D76" s="31">
        <f>+VLOOKUP(B76,Concorrenti!$A$4:$E$153,3)</f>
        <v>18473</v>
      </c>
      <c r="E76" s="13" t="str">
        <f>+VLOOKUP(B76,Concorrenti!$A$4:$E$153,4)</f>
        <v>M</v>
      </c>
      <c r="F76" s="14"/>
      <c r="G76" s="15">
        <v>0.11443287037037037</v>
      </c>
      <c r="H76" s="16">
        <f t="shared" si="6"/>
        <v>4.4780092592592594E-2</v>
      </c>
      <c r="I76" s="16">
        <f t="shared" si="7"/>
        <v>3.518518518518518E-3</v>
      </c>
      <c r="J76" s="17">
        <f t="shared" si="8"/>
        <v>6.7313453159041393E-3</v>
      </c>
    </row>
    <row r="77" spans="1:10">
      <c r="A77" s="11">
        <v>75</v>
      </c>
      <c r="B77" s="12">
        <v>12</v>
      </c>
      <c r="C77" s="13" t="str">
        <f>+VLOOKUP($B77,Concorrenti!$A$4:$E$153,2)</f>
        <v>SCABBIA MASSIMO</v>
      </c>
      <c r="D77" s="31">
        <f>+VLOOKUP(B77,Concorrenti!$A$4:$E$153,3)</f>
        <v>25283</v>
      </c>
      <c r="E77" s="13" t="str">
        <f>+VLOOKUP(B77,Concorrenti!$A$4:$E$153,4)</f>
        <v>M</v>
      </c>
      <c r="F77" s="14" t="str">
        <f>+VLOOKUP(B77,Concorrenti!$A$4:$E$153,5)</f>
        <v>A.S.D. PAM Mondovì Chiusa Pesio</v>
      </c>
      <c r="G77" s="15">
        <v>0.11569444444444445</v>
      </c>
      <c r="H77" s="16">
        <f t="shared" si="6"/>
        <v>4.6041666666666675E-2</v>
      </c>
      <c r="I77" s="16">
        <f t="shared" si="7"/>
        <v>1.2615740740740816E-3</v>
      </c>
      <c r="J77" s="17">
        <f t="shared" si="8"/>
        <v>6.805555555555556E-3</v>
      </c>
    </row>
    <row r="78" spans="1:10">
      <c r="A78" s="11">
        <v>76</v>
      </c>
      <c r="B78" s="12">
        <v>34</v>
      </c>
      <c r="C78" s="13" t="str">
        <f>+VLOOKUP($B78,Concorrenti!$A$4:$E$153,2)</f>
        <v>LUBATTO PIERO</v>
      </c>
      <c r="D78" s="31">
        <f>+VLOOKUP(B78,Concorrenti!$A$4:$E$153,3)</f>
        <v>18802</v>
      </c>
      <c r="E78" s="13" t="str">
        <f>+VLOOKUP(B78,Concorrenti!$A$4:$E$153,4)</f>
        <v>M</v>
      </c>
      <c r="F78" s="14" t="str">
        <f>+VLOOKUP(B78,Concorrenti!$A$4:$E$153,5)</f>
        <v>A.S.D. PAM Mondovì Chiusa Pesio</v>
      </c>
      <c r="G78" s="15">
        <v>0.11638888888888889</v>
      </c>
      <c r="H78" s="16">
        <f t="shared" si="6"/>
        <v>4.6736111111111117E-2</v>
      </c>
      <c r="I78" s="16">
        <f t="shared" si="7"/>
        <v>6.9444444444444198E-4</v>
      </c>
      <c r="J78" s="17">
        <f t="shared" si="8"/>
        <v>6.8464052287581702E-3</v>
      </c>
    </row>
    <row r="79" spans="1:10">
      <c r="A79" s="11">
        <v>77</v>
      </c>
      <c r="B79" s="12">
        <v>88</v>
      </c>
      <c r="C79" s="13" t="str">
        <f>+VLOOKUP($B79,Concorrenti!$A$4:$E$153,2)</f>
        <v>CARRARA CRISTINA</v>
      </c>
      <c r="D79" s="31">
        <f>+VLOOKUP(B79,Concorrenti!$A$4:$E$153,3)</f>
        <v>24145</v>
      </c>
      <c r="E79" s="13" t="str">
        <f>+VLOOKUP(B79,Concorrenti!$A$4:$E$153,4)</f>
        <v>F</v>
      </c>
      <c r="F79" s="14" t="str">
        <f>+VLOOKUP(B79,Concorrenti!$A$4:$E$153,5)</f>
        <v>G.S.D. Val Tanaro</v>
      </c>
      <c r="G79" s="15">
        <v>0.11664351851851852</v>
      </c>
      <c r="H79" s="16">
        <f t="shared" si="6"/>
        <v>4.699074074074075E-2</v>
      </c>
      <c r="I79" s="16">
        <f t="shared" si="7"/>
        <v>2.5462962962963243E-4</v>
      </c>
      <c r="J79" s="17">
        <f t="shared" si="8"/>
        <v>6.8613834422657956E-3</v>
      </c>
    </row>
    <row r="80" spans="1:10">
      <c r="A80" s="11">
        <v>78</v>
      </c>
      <c r="B80" s="12">
        <v>97</v>
      </c>
      <c r="C80" s="13" t="str">
        <f>+VLOOKUP($B80,Concorrenti!$A$4:$E$153,2)</f>
        <v>FENOGLIO CRISTIANO</v>
      </c>
      <c r="D80" s="31">
        <f>+VLOOKUP(B80,Concorrenti!$A$4:$E$153,3)</f>
        <v>28349</v>
      </c>
      <c r="E80" s="13" t="str">
        <f>+VLOOKUP(B80,Concorrenti!$A$4:$E$153,4)</f>
        <v>M</v>
      </c>
      <c r="F80" s="14"/>
      <c r="G80" s="15">
        <v>0.11714120370370369</v>
      </c>
      <c r="H80" s="16">
        <f t="shared" si="6"/>
        <v>4.748842592592592E-2</v>
      </c>
      <c r="I80" s="16">
        <f t="shared" si="7"/>
        <v>4.9768518518517046E-4</v>
      </c>
      <c r="J80" s="17">
        <f t="shared" si="8"/>
        <v>6.8906590413943345E-3</v>
      </c>
    </row>
    <row r="81" spans="1:10">
      <c r="A81" s="11">
        <v>79</v>
      </c>
      <c r="B81" s="12">
        <v>65</v>
      </c>
      <c r="C81" s="13" t="str">
        <f>+VLOOKUP($B81,Concorrenti!$A$4:$E$153,2)</f>
        <v>SARALE FRANCO</v>
      </c>
      <c r="D81" s="31">
        <f>+VLOOKUP(B81,Concorrenti!$A$4:$E$153,3)</f>
        <v>26065</v>
      </c>
      <c r="E81" s="13" t="str">
        <f>+VLOOKUP(B81,Concorrenti!$A$4:$E$153,4)</f>
        <v>M</v>
      </c>
      <c r="F81" s="14" t="str">
        <f>+VLOOKUP(B81,Concorrenti!$A$4:$E$153,5)</f>
        <v>rOATA CHIUSANI</v>
      </c>
      <c r="G81" s="15">
        <v>0.11827546296296297</v>
      </c>
      <c r="H81" s="16">
        <f t="shared" si="6"/>
        <v>4.8622685185185199E-2</v>
      </c>
      <c r="I81" s="16">
        <f t="shared" si="7"/>
        <v>1.1342592592592793E-3</v>
      </c>
      <c r="J81" s="17">
        <f t="shared" si="8"/>
        <v>6.9573801742919394E-3</v>
      </c>
    </row>
    <row r="82" spans="1:10">
      <c r="A82" s="11">
        <v>80</v>
      </c>
      <c r="B82" s="12">
        <v>44</v>
      </c>
      <c r="C82" s="13" t="str">
        <f>+VLOOKUP($B82,Concorrenti!$A$4:$E$153,2)</f>
        <v>GIULIANO SILVIO</v>
      </c>
      <c r="D82" s="31">
        <f>+VLOOKUP(B82,Concorrenti!$A$4:$E$153,3)</f>
        <v>20528</v>
      </c>
      <c r="E82" s="13" t="str">
        <f>+VLOOKUP(B82,Concorrenti!$A$4:$E$153,4)</f>
        <v>M</v>
      </c>
      <c r="F82" s="14" t="str">
        <f>+VLOOKUP(B82,Concorrenti!$A$4:$E$153,5)</f>
        <v>A.S.D. PAM Mondovì Chiusa Pesio</v>
      </c>
      <c r="G82" s="15">
        <v>0.1208449074074074</v>
      </c>
      <c r="H82" s="16">
        <f t="shared" si="6"/>
        <v>5.1192129629629629E-2</v>
      </c>
      <c r="I82" s="16">
        <f t="shared" si="7"/>
        <v>2.5694444444444298E-3</v>
      </c>
      <c r="J82" s="17">
        <f t="shared" si="8"/>
        <v>7.1085239651416119E-3</v>
      </c>
    </row>
    <row r="83" spans="1:10">
      <c r="A83" s="11">
        <v>81</v>
      </c>
      <c r="B83" s="12">
        <v>29</v>
      </c>
      <c r="C83" s="13" t="str">
        <f>+VLOOKUP($B83,Concorrenti!$A$4:$E$153,2)</f>
        <v>TEALDI MARIA PIA</v>
      </c>
      <c r="D83" s="31">
        <f>+VLOOKUP(B83,Concorrenti!$A$4:$E$153,3)</f>
        <v>30433</v>
      </c>
      <c r="E83" s="13" t="str">
        <f>+VLOOKUP(B83,Concorrenti!$A$4:$E$153,4)</f>
        <v>F</v>
      </c>
      <c r="F83" s="14" t="str">
        <f>+VLOOKUP(B83,Concorrenti!$A$4:$E$153,5)</f>
        <v>A.S.D. PAM Mondovì Chiusa Pesio</v>
      </c>
      <c r="G83" s="15">
        <v>0.1241087962962963</v>
      </c>
      <c r="H83" s="16">
        <f t="shared" si="6"/>
        <v>5.4456018518518529E-2</v>
      </c>
      <c r="I83" s="16">
        <f t="shared" si="7"/>
        <v>3.2638888888888995E-3</v>
      </c>
      <c r="J83" s="17">
        <f t="shared" si="8"/>
        <v>7.3005174291939003E-3</v>
      </c>
    </row>
    <row r="84" spans="1:10">
      <c r="A84" s="11">
        <v>82</v>
      </c>
      <c r="B84" s="12">
        <v>22</v>
      </c>
      <c r="C84" s="13" t="str">
        <f>+VLOOKUP($B84,Concorrenti!$A$4:$E$153,2)</f>
        <v>AMATEIS ANDRA</v>
      </c>
      <c r="D84" s="31">
        <f>+VLOOKUP(B84,Concorrenti!$A$4:$E$153,3)</f>
        <v>28575</v>
      </c>
      <c r="E84" s="13" t="str">
        <f>+VLOOKUP(B84,Concorrenti!$A$4:$E$153,4)</f>
        <v>M</v>
      </c>
      <c r="F84" s="14"/>
      <c r="G84" s="15">
        <v>0.12425925925925925</v>
      </c>
      <c r="H84" s="16">
        <f t="shared" si="6"/>
        <v>5.4606481481481478E-2</v>
      </c>
      <c r="I84" s="16">
        <f t="shared" si="7"/>
        <v>1.5046296296294948E-4</v>
      </c>
      <c r="J84" s="17">
        <f t="shared" si="8"/>
        <v>7.3093681917211321E-3</v>
      </c>
    </row>
    <row r="85" spans="1:10">
      <c r="A85" s="11">
        <v>83</v>
      </c>
      <c r="B85" s="12">
        <v>106</v>
      </c>
      <c r="C85" s="13" t="s">
        <v>364</v>
      </c>
      <c r="D85" s="31"/>
      <c r="E85" s="13" t="s">
        <v>15</v>
      </c>
      <c r="F85" s="14"/>
      <c r="G85" s="15">
        <v>0.12881944444444446</v>
      </c>
      <c r="H85" s="16">
        <f t="shared" si="6"/>
        <v>5.9166666666666687E-2</v>
      </c>
      <c r="I85" s="16">
        <f t="shared" si="7"/>
        <v>4.5601851851852088E-3</v>
      </c>
      <c r="J85" s="17">
        <f t="shared" si="8"/>
        <v>7.5776143790849682E-3</v>
      </c>
    </row>
    <row r="86" spans="1:10">
      <c r="A86" s="11">
        <v>84</v>
      </c>
      <c r="B86" s="12">
        <v>36</v>
      </c>
      <c r="C86" s="13" t="str">
        <f>+VLOOKUP($B86,Concorrenti!$A$4:$E$153,2)</f>
        <v>BARBERO ALESSANDRA</v>
      </c>
      <c r="D86" s="31"/>
      <c r="E86" s="13" t="str">
        <f>+VLOOKUP(B86,Concorrenti!$A$4:$E$153,4)</f>
        <v>F</v>
      </c>
      <c r="F86" s="14" t="str">
        <f>+VLOOKUP(B86,Concorrenti!$A$4:$E$153,5)</f>
        <v>Superrunners</v>
      </c>
      <c r="G86" s="15">
        <v>0.13226851851851854</v>
      </c>
      <c r="H86" s="16">
        <f t="shared" si="6"/>
        <v>6.2615740740740763E-2</v>
      </c>
      <c r="I86" s="16">
        <f t="shared" si="7"/>
        <v>3.4490740740740766E-3</v>
      </c>
      <c r="J86" s="17">
        <f t="shared" si="8"/>
        <v>7.7805010893246193E-3</v>
      </c>
    </row>
    <row r="87" spans="1:10">
      <c r="A87" s="11">
        <v>85</v>
      </c>
      <c r="B87" s="12">
        <v>57</v>
      </c>
      <c r="C87" s="13" t="str">
        <f>+VLOOKUP($B87,Concorrenti!$A$4:$E$153,2)</f>
        <v>MONASTEROLO DANIELA</v>
      </c>
      <c r="D87" s="31">
        <f>+VLOOKUP(B87,Concorrenti!$A$4:$E$153,3)</f>
        <v>23276</v>
      </c>
      <c r="E87" s="13" t="str">
        <f>+VLOOKUP(B87,Concorrenti!$A$4:$E$153,4)</f>
        <v>F</v>
      </c>
      <c r="F87" s="14" t="str">
        <f>+VLOOKUP(B87,Concorrenti!$A$4:$E$153,5)</f>
        <v>G.S.D. Podistica Buschese</v>
      </c>
      <c r="G87" s="15">
        <v>0.13548611111111111</v>
      </c>
      <c r="H87" s="16">
        <f t="shared" si="6"/>
        <v>6.5833333333333341E-2</v>
      </c>
      <c r="I87" s="16">
        <f t="shared" si="7"/>
        <v>3.2175925925925775E-3</v>
      </c>
      <c r="J87" s="17">
        <f t="shared" si="8"/>
        <v>7.9697712418300651E-3</v>
      </c>
    </row>
    <row r="88" spans="1:10">
      <c r="A88" s="11">
        <v>86</v>
      </c>
      <c r="B88" s="12">
        <v>92</v>
      </c>
      <c r="C88" s="13" t="str">
        <f>+VLOOKUP($B88,Concorrenti!$A$4:$E$153,2)</f>
        <v>GIULIANO BEATRICE</v>
      </c>
      <c r="D88" s="31">
        <f>+VLOOKUP(B88,Concorrenti!$A$4:$E$153,3)</f>
        <v>32939</v>
      </c>
      <c r="E88" s="13" t="str">
        <f>+VLOOKUP(B88,Concorrenti!$A$4:$E$153,4)</f>
        <v>F</v>
      </c>
      <c r="F88" s="14" t="str">
        <f>+VLOOKUP(B88,Concorrenti!$A$4:$E$153,5)</f>
        <v>C.U.S. Venezia</v>
      </c>
      <c r="G88" s="15">
        <v>0.13550925925925925</v>
      </c>
      <c r="H88" s="16">
        <f t="shared" si="6"/>
        <v>6.5856481481481474E-2</v>
      </c>
      <c r="I88" s="16">
        <f t="shared" si="7"/>
        <v>2.3148148148133263E-5</v>
      </c>
      <c r="J88" s="17">
        <f t="shared" si="8"/>
        <v>7.9711328976034852E-3</v>
      </c>
    </row>
    <row r="89" spans="1:10">
      <c r="A89" s="11">
        <v>87</v>
      </c>
      <c r="B89" s="12">
        <v>68</v>
      </c>
      <c r="C89" s="13" t="str">
        <f>+VLOOKUP($B89,Concorrenti!$A$4:$E$153,2)</f>
        <v>IPPICO LUCA</v>
      </c>
      <c r="D89" s="31">
        <f>+VLOOKUP(B89,Concorrenti!$A$4:$E$153,3)</f>
        <v>28716</v>
      </c>
      <c r="E89" s="13" t="str">
        <f>+VLOOKUP(B89,Concorrenti!$A$4:$E$153,4)</f>
        <v>M</v>
      </c>
      <c r="F89" s="14" t="str">
        <f>+VLOOKUP(B89,Concorrenti!$A$4:$E$153,5)</f>
        <v>G.S.D. Brancaleone</v>
      </c>
      <c r="G89" s="15">
        <v>0.13701388888888888</v>
      </c>
      <c r="H89" s="16">
        <f t="shared" si="6"/>
        <v>6.7361111111111108E-2</v>
      </c>
      <c r="I89" s="16">
        <f t="shared" si="7"/>
        <v>1.5046296296296335E-3</v>
      </c>
      <c r="J89" s="17">
        <f t="shared" si="8"/>
        <v>8.0596405228758172E-3</v>
      </c>
    </row>
    <row r="90" spans="1:10">
      <c r="A90" s="11">
        <v>88</v>
      </c>
      <c r="B90" s="12">
        <v>11</v>
      </c>
      <c r="C90" s="13" t="str">
        <f>+VLOOKUP($B90,Concorrenti!$A$4:$E$153,2)</f>
        <v>FILIPPI ANDREA</v>
      </c>
      <c r="D90" s="31">
        <f>+VLOOKUP(B90,Concorrenti!$A$4:$E$153,3)</f>
        <v>27508</v>
      </c>
      <c r="E90" s="13" t="str">
        <f>+VLOOKUP(B90,Concorrenti!$A$4:$E$153,4)</f>
        <v>M</v>
      </c>
      <c r="F90" s="14" t="str">
        <f>+VLOOKUP(B90,Concorrenti!$A$4:$E$153,5)</f>
        <v>A.S.D. PAM Mondovì Chiusa Pesio</v>
      </c>
      <c r="G90" s="15">
        <v>0.13708333333333333</v>
      </c>
      <c r="H90" s="16">
        <f t="shared" si="6"/>
        <v>6.7430555555555563E-2</v>
      </c>
      <c r="I90" s="16">
        <f t="shared" si="7"/>
        <v>6.94444444444553E-5</v>
      </c>
      <c r="J90" s="17">
        <f t="shared" si="8"/>
        <v>8.0637254901960789E-3</v>
      </c>
    </row>
    <row r="91" spans="1:10">
      <c r="A91" s="11">
        <v>89</v>
      </c>
      <c r="B91" s="12">
        <v>39</v>
      </c>
      <c r="C91" s="13" t="str">
        <f>+VLOOKUP($B91,Concorrenti!$A$4:$E$153,2)</f>
        <v>CANINO RAFFAELLA</v>
      </c>
      <c r="D91" s="31">
        <f>+VLOOKUP(B91,Concorrenti!$A$4:$E$153,3)</f>
        <v>28188</v>
      </c>
      <c r="E91" s="13" t="str">
        <f>+VLOOKUP(B91,Concorrenti!$A$4:$E$153,4)</f>
        <v>F</v>
      </c>
      <c r="F91" s="14"/>
      <c r="G91" s="15">
        <v>0.13782407407407407</v>
      </c>
      <c r="H91" s="16">
        <f t="shared" si="6"/>
        <v>6.8171296296296299E-2</v>
      </c>
      <c r="I91" s="16">
        <f t="shared" si="7"/>
        <v>7.4074074074073626E-4</v>
      </c>
      <c r="J91" s="17">
        <f t="shared" si="8"/>
        <v>8.1072984749455332E-3</v>
      </c>
    </row>
    <row r="92" spans="1:10">
      <c r="A92" s="11">
        <v>90</v>
      </c>
      <c r="B92" s="12">
        <v>20</v>
      </c>
      <c r="C92" s="13" t="str">
        <f>+VLOOKUP($B92,Concorrenti!$A$4:$E$153,2)</f>
        <v>PASSALACQUA FRANCESCA</v>
      </c>
      <c r="D92" s="31">
        <f>+VLOOKUP(B92,Concorrenti!$A$4:$E$153,3)</f>
        <v>28919</v>
      </c>
      <c r="E92" s="13" t="str">
        <f>+VLOOKUP(B92,Concorrenti!$A$4:$E$153,4)</f>
        <v>F</v>
      </c>
      <c r="F92" s="14" t="str">
        <f>+VLOOKUP(B92,Concorrenti!$A$4:$E$153,5)</f>
        <v>A.S.D. Albenga Runners</v>
      </c>
      <c r="G92" s="15">
        <v>0.13783564814814817</v>
      </c>
      <c r="H92" s="16">
        <f t="shared" si="6"/>
        <v>6.8182870370370394E-2</v>
      </c>
      <c r="I92" s="16">
        <f t="shared" si="7"/>
        <v>1.1574074074094387E-5</v>
      </c>
      <c r="J92" s="17">
        <f t="shared" si="8"/>
        <v>8.1079793028322449E-3</v>
      </c>
    </row>
    <row r="93" spans="1:10">
      <c r="A93" s="11">
        <v>91</v>
      </c>
      <c r="B93" s="12">
        <v>45</v>
      </c>
      <c r="C93" s="13" t="str">
        <f>+VLOOKUP($B93,Concorrenti!$A$4:$E$153,2)</f>
        <v>CAMPERI LUCIANO</v>
      </c>
      <c r="D93" s="31">
        <f>+VLOOKUP(B93,Concorrenti!$A$4:$E$153,3)</f>
        <v>26924</v>
      </c>
      <c r="E93" s="13" t="str">
        <f>+VLOOKUP(B93,Concorrenti!$A$4:$E$153,4)</f>
        <v>M</v>
      </c>
      <c r="F93" s="14"/>
      <c r="G93" s="15">
        <v>0.13788194444444443</v>
      </c>
      <c r="H93" s="16">
        <f t="shared" si="6"/>
        <v>6.822916666666666E-2</v>
      </c>
      <c r="I93" s="16">
        <f t="shared" si="7"/>
        <v>4.6296296296266526E-5</v>
      </c>
      <c r="J93" s="17">
        <f t="shared" si="8"/>
        <v>8.1107026143790849E-3</v>
      </c>
    </row>
    <row r="94" spans="1:10">
      <c r="A94" s="11">
        <v>92</v>
      </c>
      <c r="B94" s="12">
        <v>55</v>
      </c>
      <c r="C94" s="13" t="str">
        <f>+VLOOKUP($B94,Concorrenti!$A$4:$E$153,2)</f>
        <v>EANDI MARIA CHIARA</v>
      </c>
      <c r="D94" s="31">
        <f>+VLOOKUP(B94,Concorrenti!$A$4:$E$153,3)</f>
        <v>30636</v>
      </c>
      <c r="E94" s="13" t="str">
        <f>+VLOOKUP(B94,Concorrenti!$A$4:$E$153,4)</f>
        <v>F</v>
      </c>
      <c r="F94" s="14" t="str">
        <f>+VLOOKUP(B94,Concorrenti!$A$4:$E$153,5)</f>
        <v>G.S.D. Podistica Buschese</v>
      </c>
      <c r="G94" s="15">
        <v>0.14234953703703704</v>
      </c>
      <c r="H94" s="16">
        <f t="shared" si="6"/>
        <v>7.2696759259259267E-2</v>
      </c>
      <c r="I94" s="16">
        <f t="shared" si="7"/>
        <v>4.4675925925926063E-3</v>
      </c>
      <c r="J94" s="17">
        <f t="shared" si="8"/>
        <v>8.3735021786492374E-3</v>
      </c>
    </row>
    <row r="95" spans="1:10">
      <c r="A95" s="11">
        <v>93</v>
      </c>
      <c r="B95" s="12">
        <v>40</v>
      </c>
      <c r="C95" s="13" t="str">
        <f>+VLOOKUP($B95,Concorrenti!$A$4:$E$153,2)</f>
        <v>MILANO SALVATORE</v>
      </c>
      <c r="D95" s="31">
        <f>+VLOOKUP(B95,Concorrenti!$A$4:$E$153,3)</f>
        <v>20263</v>
      </c>
      <c r="E95" s="13" t="str">
        <f>+VLOOKUP(B95,Concorrenti!$A$4:$E$153,4)</f>
        <v>M</v>
      </c>
      <c r="F95" s="14" t="str">
        <f>+VLOOKUP(B95,Concorrenti!$A$4:$E$153,5)</f>
        <v>G.S.R. Ferrero</v>
      </c>
      <c r="G95" s="15">
        <v>0.1428587962962963</v>
      </c>
      <c r="H95" s="16">
        <f t="shared" si="6"/>
        <v>7.3206018518518531E-2</v>
      </c>
      <c r="I95" s="16">
        <f t="shared" si="7"/>
        <v>5.0925925925926485E-4</v>
      </c>
      <c r="J95" s="17">
        <f t="shared" si="8"/>
        <v>8.4034586056644881E-3</v>
      </c>
    </row>
    <row r="96" spans="1:10">
      <c r="A96" s="11">
        <v>94</v>
      </c>
      <c r="B96" s="12">
        <v>31</v>
      </c>
      <c r="C96" s="13" t="str">
        <f>+VLOOKUP($B96,Concorrenti!$A$4:$E$153,2)</f>
        <v>CANAVERO ENRICO</v>
      </c>
      <c r="D96" s="31">
        <f>+VLOOKUP(B96,Concorrenti!$A$4:$E$153,3)</f>
        <v>26781</v>
      </c>
      <c r="E96" s="13" t="str">
        <f>+VLOOKUP(B96,Concorrenti!$A$4:$E$153,4)</f>
        <v>M</v>
      </c>
      <c r="F96" s="14"/>
      <c r="G96" s="15">
        <v>0.14331018518518518</v>
      </c>
      <c r="H96" s="16">
        <f t="shared" si="6"/>
        <v>7.3657407407407408E-2</v>
      </c>
      <c r="I96" s="16">
        <f t="shared" si="7"/>
        <v>4.5138888888887618E-4</v>
      </c>
      <c r="J96" s="17">
        <f t="shared" si="8"/>
        <v>8.430010893246187E-3</v>
      </c>
    </row>
    <row r="97" spans="1:10">
      <c r="A97" s="11">
        <v>95</v>
      </c>
      <c r="B97" s="12">
        <v>87</v>
      </c>
      <c r="C97" s="13" t="str">
        <f>+VLOOKUP($B97,Concorrenti!$A$4:$E$153,2)</f>
        <v>STOMI PETRIT</v>
      </c>
      <c r="D97" s="31">
        <f>+VLOOKUP(B97,Concorrenti!$A$4:$E$153,3)</f>
        <v>26141</v>
      </c>
      <c r="E97" s="13" t="str">
        <f>+VLOOKUP(B97,Concorrenti!$A$4:$E$153,4)</f>
        <v>M</v>
      </c>
      <c r="F97" s="14"/>
      <c r="G97" s="15">
        <v>0.14797453703703703</v>
      </c>
      <c r="H97" s="16">
        <f t="shared" si="6"/>
        <v>7.8321759259259258E-2</v>
      </c>
      <c r="I97" s="16">
        <f t="shared" si="7"/>
        <v>4.6643518518518501E-3</v>
      </c>
      <c r="J97" s="17">
        <f t="shared" si="8"/>
        <v>8.7043845315904131E-3</v>
      </c>
    </row>
    <row r="98" spans="1:10">
      <c r="A98" s="11">
        <v>96</v>
      </c>
      <c r="B98" s="12">
        <v>14</v>
      </c>
      <c r="C98" s="13" t="str">
        <f>+VLOOKUP($B98,Concorrenti!$A$4:$E$153,2)</f>
        <v>BIANCIOTTO MARCO</v>
      </c>
      <c r="D98" s="31">
        <f>+VLOOKUP(B98,Concorrenti!$A$4:$E$153,3)</f>
        <v>26465</v>
      </c>
      <c r="E98" s="13" t="str">
        <f>+VLOOKUP(B98,Concorrenti!$A$4:$E$153,4)</f>
        <v>M</v>
      </c>
      <c r="F98" s="14" t="str">
        <f>+VLOOKUP(B98,Concorrenti!$A$4:$E$153,5)</f>
        <v>A.S.D. Cuneo Triathlon</v>
      </c>
      <c r="G98" s="15">
        <v>0.15285879629629631</v>
      </c>
      <c r="H98" s="16">
        <f t="shared" si="6"/>
        <v>8.320601851851854E-2</v>
      </c>
      <c r="I98" s="16">
        <f t="shared" si="7"/>
        <v>4.8842592592592826E-3</v>
      </c>
      <c r="J98" s="17">
        <f t="shared" si="8"/>
        <v>8.9916938997821362E-3</v>
      </c>
    </row>
    <row r="99" spans="1:10">
      <c r="A99" s="11">
        <v>97</v>
      </c>
      <c r="B99" s="12">
        <v>102</v>
      </c>
      <c r="C99" s="13" t="str">
        <f>+VLOOKUP($B99,Concorrenti!$A$4:$E$153,2)</f>
        <v>GIROTTO CHRISTIAN</v>
      </c>
      <c r="D99" s="31">
        <f>+VLOOKUP(B99,Concorrenti!$A$4:$E$153,3)</f>
        <v>31407</v>
      </c>
      <c r="E99" s="13" t="str">
        <f>+VLOOKUP(B99,Concorrenti!$A$4:$E$153,4)</f>
        <v>M</v>
      </c>
      <c r="F99" s="14" t="s">
        <v>370</v>
      </c>
      <c r="G99" s="15">
        <v>0.16060185185185186</v>
      </c>
      <c r="H99" s="16">
        <f t="shared" si="6"/>
        <v>9.0949074074074085E-2</v>
      </c>
      <c r="I99" s="16">
        <f t="shared" si="7"/>
        <v>7.7430555555555447E-3</v>
      </c>
      <c r="J99" s="17">
        <f t="shared" si="8"/>
        <v>9.4471677559912863E-3</v>
      </c>
    </row>
    <row r="100" spans="1:10">
      <c r="A100" s="11">
        <v>98</v>
      </c>
      <c r="B100" s="12">
        <v>105</v>
      </c>
      <c r="C100" s="13">
        <f>+VLOOKUP($B100,Concorrenti!$A$4:$E$153,2)</f>
        <v>0</v>
      </c>
      <c r="D100" s="31"/>
      <c r="E100" s="13" t="s">
        <v>15</v>
      </c>
      <c r="F100" s="14" t="s">
        <v>370</v>
      </c>
      <c r="G100" s="15">
        <v>0.16060185185185186</v>
      </c>
      <c r="H100" s="16">
        <f t="shared" si="6"/>
        <v>9.0949074074074085E-2</v>
      </c>
      <c r="I100" s="16">
        <f t="shared" si="7"/>
        <v>0</v>
      </c>
      <c r="J100" s="17">
        <f t="shared" si="8"/>
        <v>9.4471677559912863E-3</v>
      </c>
    </row>
    <row r="101" spans="1:10">
      <c r="A101" s="11">
        <v>99</v>
      </c>
      <c r="B101" s="12">
        <v>62</v>
      </c>
      <c r="C101" s="13" t="str">
        <f>+VLOOKUP($B101,Concorrenti!$A$4:$E$153,2)</f>
        <v>MIRRA ANNA PIA</v>
      </c>
      <c r="D101" s="31"/>
      <c r="E101" s="13" t="str">
        <f>+VLOOKUP(B101,Concorrenti!$A$4:$E$153,4)</f>
        <v>F</v>
      </c>
      <c r="F101" s="14" t="str">
        <f>+VLOOKUP(B101,Concorrenti!$A$4:$E$153,5)</f>
        <v>G.S.R. Ferrero</v>
      </c>
      <c r="G101" s="15">
        <v>0.16146990740740741</v>
      </c>
      <c r="H101" s="16">
        <f t="shared" si="6"/>
        <v>9.1817129629629637E-2</v>
      </c>
      <c r="I101" s="16">
        <f t="shared" si="7"/>
        <v>8.6805555555555247E-4</v>
      </c>
      <c r="J101" s="17">
        <f t="shared" si="8"/>
        <v>9.4982298474945541E-3</v>
      </c>
    </row>
    <row r="102" spans="1:10" ht="15.75" thickBot="1">
      <c r="A102" s="82"/>
      <c r="B102" s="83"/>
      <c r="C102" s="83"/>
      <c r="D102" s="83"/>
      <c r="E102" s="83"/>
      <c r="F102" s="83"/>
      <c r="G102" s="83"/>
      <c r="H102" s="83"/>
      <c r="I102" s="83"/>
      <c r="J102" s="84"/>
    </row>
    <row r="103" spans="1:10">
      <c r="A103" s="4" t="s">
        <v>368</v>
      </c>
      <c r="B103" s="5">
        <v>67</v>
      </c>
      <c r="C103" s="6" t="str">
        <f>+VLOOKUP($B103,Concorrenti!$A$4:$E$153,2)</f>
        <v>SITO IGOR</v>
      </c>
      <c r="D103" s="30">
        <f>+VLOOKUP(B103,Concorrenti!$A$4:$E$153,3)</f>
        <v>28861</v>
      </c>
      <c r="E103" s="6" t="str">
        <f>+VLOOKUP(B103,Concorrenti!$A$4:$E$153,4)</f>
        <v>M</v>
      </c>
      <c r="F103" s="7"/>
      <c r="G103" s="8"/>
      <c r="H103" s="9"/>
      <c r="I103" s="9"/>
      <c r="J103" s="10"/>
    </row>
    <row r="104" spans="1:10" ht="15.75" thickBot="1">
      <c r="A104" s="18" t="s">
        <v>368</v>
      </c>
      <c r="B104" s="19">
        <v>47</v>
      </c>
      <c r="C104" s="20" t="str">
        <f>+VLOOKUP($B104,Concorrenti!$A$4:$E$153,2)</f>
        <v>GASTALDI SILVIO</v>
      </c>
      <c r="D104" s="32">
        <f>+VLOOKUP(B104,Concorrenti!$A$4:$E$153,3)</f>
        <v>25801</v>
      </c>
      <c r="E104" s="20" t="str">
        <f>+VLOOKUP(B104,Concorrenti!$A$4:$E$153,4)</f>
        <v>M</v>
      </c>
      <c r="F104" s="21"/>
      <c r="G104" s="22"/>
      <c r="H104" s="23"/>
      <c r="I104" s="23"/>
      <c r="J104" s="24"/>
    </row>
  </sheetData>
  <autoFilter ref="A2:J104"/>
  <mergeCells count="8">
    <mergeCell ref="A102:J102"/>
    <mergeCell ref="G1:J1"/>
    <mergeCell ref="A1:A2"/>
    <mergeCell ref="B1:B2"/>
    <mergeCell ref="C1:C2"/>
    <mergeCell ref="D1:D2"/>
    <mergeCell ref="E1:E2"/>
    <mergeCell ref="F1:F2"/>
  </mergeCells>
  <pageMargins left="0.7" right="0.7" top="1.1666666666666667" bottom="1.44" header="0.3" footer="0.3"/>
  <pageSetup paperSize="9" scale="72" fitToHeight="0" orientation="portrait" r:id="rId1"/>
  <headerFooter>
    <oddHeader>&amp;L&amp;G&amp;C&amp;G
ROCCAFORTE M.VI' Loc. PREA
28/08/2016&amp;R&amp;G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U114"/>
  <sheetViews>
    <sheetView topLeftCell="A97" workbookViewId="0">
      <selection activeCell="C4" sqref="C4:E105"/>
    </sheetView>
  </sheetViews>
  <sheetFormatPr defaultColWidth="11.5703125" defaultRowHeight="15"/>
  <cols>
    <col min="1" max="1" width="4.7109375" style="1" bestFit="1" customWidth="1"/>
    <col min="2" max="2" width="0.7109375" style="1" customWidth="1"/>
    <col min="3" max="3" width="4.7109375" style="1" bestFit="1" customWidth="1"/>
    <col min="4" max="4" width="14.85546875" style="1" bestFit="1" customWidth="1"/>
    <col min="5" max="5" width="16.7109375" style="1" bestFit="1" customWidth="1"/>
    <col min="6" max="6" width="13.140625" style="50" bestFit="1" customWidth="1"/>
    <col min="7" max="7" width="6.42578125" style="50" customWidth="1"/>
    <col min="8" max="8" width="6.42578125" style="1" bestFit="1" customWidth="1"/>
    <col min="9" max="9" width="12.140625" style="1" customWidth="1"/>
    <col min="10" max="10" width="12.7109375" style="1" bestFit="1" customWidth="1"/>
    <col min="11" max="11" width="31" style="1" bestFit="1" customWidth="1"/>
    <col min="12" max="12" width="32" style="1" bestFit="1" customWidth="1"/>
    <col min="13" max="13" width="6.5703125" style="1" bestFit="1" customWidth="1"/>
    <col min="14" max="14" width="16.5703125" style="1" bestFit="1" customWidth="1"/>
    <col min="15" max="255" width="9.140625" style="1" customWidth="1"/>
    <col min="257" max="257" width="4.7109375" bestFit="1" customWidth="1"/>
    <col min="258" max="258" width="0.7109375" customWidth="1"/>
    <col min="259" max="259" width="4.7109375" bestFit="1" customWidth="1"/>
    <col min="260" max="260" width="14.85546875" bestFit="1" customWidth="1"/>
    <col min="261" max="261" width="16.7109375" bestFit="1" customWidth="1"/>
    <col min="262" max="262" width="13.140625" bestFit="1" customWidth="1"/>
    <col min="263" max="263" width="6.42578125" customWidth="1"/>
    <col min="264" max="264" width="6.42578125" bestFit="1" customWidth="1"/>
    <col min="265" max="265" width="12.140625" customWidth="1"/>
    <col min="266" max="266" width="12.7109375" bestFit="1" customWidth="1"/>
    <col min="267" max="267" width="31" bestFit="1" customWidth="1"/>
    <col min="268" max="268" width="32" bestFit="1" customWidth="1"/>
    <col min="269" max="269" width="6.5703125" bestFit="1" customWidth="1"/>
    <col min="270" max="270" width="16.5703125" bestFit="1" customWidth="1"/>
    <col min="271" max="511" width="9.140625" customWidth="1"/>
    <col min="513" max="513" width="4.7109375" bestFit="1" customWidth="1"/>
    <col min="514" max="514" width="0.7109375" customWidth="1"/>
    <col min="515" max="515" width="4.7109375" bestFit="1" customWidth="1"/>
    <col min="516" max="516" width="14.85546875" bestFit="1" customWidth="1"/>
    <col min="517" max="517" width="16.7109375" bestFit="1" customWidth="1"/>
    <col min="518" max="518" width="13.140625" bestFit="1" customWidth="1"/>
    <col min="519" max="519" width="6.42578125" customWidth="1"/>
    <col min="520" max="520" width="6.42578125" bestFit="1" customWidth="1"/>
    <col min="521" max="521" width="12.140625" customWidth="1"/>
    <col min="522" max="522" width="12.7109375" bestFit="1" customWidth="1"/>
    <col min="523" max="523" width="31" bestFit="1" customWidth="1"/>
    <col min="524" max="524" width="32" bestFit="1" customWidth="1"/>
    <col min="525" max="525" width="6.5703125" bestFit="1" customWidth="1"/>
    <col min="526" max="526" width="16.5703125" bestFit="1" customWidth="1"/>
    <col min="527" max="767" width="9.140625" customWidth="1"/>
    <col min="769" max="769" width="4.7109375" bestFit="1" customWidth="1"/>
    <col min="770" max="770" width="0.7109375" customWidth="1"/>
    <col min="771" max="771" width="4.7109375" bestFit="1" customWidth="1"/>
    <col min="772" max="772" width="14.85546875" bestFit="1" customWidth="1"/>
    <col min="773" max="773" width="16.7109375" bestFit="1" customWidth="1"/>
    <col min="774" max="774" width="13.140625" bestFit="1" customWidth="1"/>
    <col min="775" max="775" width="6.42578125" customWidth="1"/>
    <col min="776" max="776" width="6.42578125" bestFit="1" customWidth="1"/>
    <col min="777" max="777" width="12.140625" customWidth="1"/>
    <col min="778" max="778" width="12.7109375" bestFit="1" customWidth="1"/>
    <col min="779" max="779" width="31" bestFit="1" customWidth="1"/>
    <col min="780" max="780" width="32" bestFit="1" customWidth="1"/>
    <col min="781" max="781" width="6.5703125" bestFit="1" customWidth="1"/>
    <col min="782" max="782" width="16.5703125" bestFit="1" customWidth="1"/>
    <col min="783" max="1023" width="9.140625" customWidth="1"/>
    <col min="1025" max="1025" width="4.7109375" bestFit="1" customWidth="1"/>
    <col min="1026" max="1026" width="0.7109375" customWidth="1"/>
    <col min="1027" max="1027" width="4.7109375" bestFit="1" customWidth="1"/>
    <col min="1028" max="1028" width="14.85546875" bestFit="1" customWidth="1"/>
    <col min="1029" max="1029" width="16.7109375" bestFit="1" customWidth="1"/>
    <col min="1030" max="1030" width="13.140625" bestFit="1" customWidth="1"/>
    <col min="1031" max="1031" width="6.42578125" customWidth="1"/>
    <col min="1032" max="1032" width="6.42578125" bestFit="1" customWidth="1"/>
    <col min="1033" max="1033" width="12.140625" customWidth="1"/>
    <col min="1034" max="1034" width="12.7109375" bestFit="1" customWidth="1"/>
    <col min="1035" max="1035" width="31" bestFit="1" customWidth="1"/>
    <col min="1036" max="1036" width="32" bestFit="1" customWidth="1"/>
    <col min="1037" max="1037" width="6.5703125" bestFit="1" customWidth="1"/>
    <col min="1038" max="1038" width="16.5703125" bestFit="1" customWidth="1"/>
    <col min="1039" max="1279" width="9.140625" customWidth="1"/>
    <col min="1281" max="1281" width="4.7109375" bestFit="1" customWidth="1"/>
    <col min="1282" max="1282" width="0.7109375" customWidth="1"/>
    <col min="1283" max="1283" width="4.7109375" bestFit="1" customWidth="1"/>
    <col min="1284" max="1284" width="14.85546875" bestFit="1" customWidth="1"/>
    <col min="1285" max="1285" width="16.7109375" bestFit="1" customWidth="1"/>
    <col min="1286" max="1286" width="13.140625" bestFit="1" customWidth="1"/>
    <col min="1287" max="1287" width="6.42578125" customWidth="1"/>
    <col min="1288" max="1288" width="6.42578125" bestFit="1" customWidth="1"/>
    <col min="1289" max="1289" width="12.140625" customWidth="1"/>
    <col min="1290" max="1290" width="12.7109375" bestFit="1" customWidth="1"/>
    <col min="1291" max="1291" width="31" bestFit="1" customWidth="1"/>
    <col min="1292" max="1292" width="32" bestFit="1" customWidth="1"/>
    <col min="1293" max="1293" width="6.5703125" bestFit="1" customWidth="1"/>
    <col min="1294" max="1294" width="16.5703125" bestFit="1" customWidth="1"/>
    <col min="1295" max="1535" width="9.140625" customWidth="1"/>
    <col min="1537" max="1537" width="4.7109375" bestFit="1" customWidth="1"/>
    <col min="1538" max="1538" width="0.7109375" customWidth="1"/>
    <col min="1539" max="1539" width="4.7109375" bestFit="1" customWidth="1"/>
    <col min="1540" max="1540" width="14.85546875" bestFit="1" customWidth="1"/>
    <col min="1541" max="1541" width="16.7109375" bestFit="1" customWidth="1"/>
    <col min="1542" max="1542" width="13.140625" bestFit="1" customWidth="1"/>
    <col min="1543" max="1543" width="6.42578125" customWidth="1"/>
    <col min="1544" max="1544" width="6.42578125" bestFit="1" customWidth="1"/>
    <col min="1545" max="1545" width="12.140625" customWidth="1"/>
    <col min="1546" max="1546" width="12.7109375" bestFit="1" customWidth="1"/>
    <col min="1547" max="1547" width="31" bestFit="1" customWidth="1"/>
    <col min="1548" max="1548" width="32" bestFit="1" customWidth="1"/>
    <col min="1549" max="1549" width="6.5703125" bestFit="1" customWidth="1"/>
    <col min="1550" max="1550" width="16.5703125" bestFit="1" customWidth="1"/>
    <col min="1551" max="1791" width="9.140625" customWidth="1"/>
    <col min="1793" max="1793" width="4.7109375" bestFit="1" customWidth="1"/>
    <col min="1794" max="1794" width="0.7109375" customWidth="1"/>
    <col min="1795" max="1795" width="4.7109375" bestFit="1" customWidth="1"/>
    <col min="1796" max="1796" width="14.85546875" bestFit="1" customWidth="1"/>
    <col min="1797" max="1797" width="16.7109375" bestFit="1" customWidth="1"/>
    <col min="1798" max="1798" width="13.140625" bestFit="1" customWidth="1"/>
    <col min="1799" max="1799" width="6.42578125" customWidth="1"/>
    <col min="1800" max="1800" width="6.42578125" bestFit="1" customWidth="1"/>
    <col min="1801" max="1801" width="12.140625" customWidth="1"/>
    <col min="1802" max="1802" width="12.7109375" bestFit="1" customWidth="1"/>
    <col min="1803" max="1803" width="31" bestFit="1" customWidth="1"/>
    <col min="1804" max="1804" width="32" bestFit="1" customWidth="1"/>
    <col min="1805" max="1805" width="6.5703125" bestFit="1" customWidth="1"/>
    <col min="1806" max="1806" width="16.5703125" bestFit="1" customWidth="1"/>
    <col min="1807" max="2047" width="9.140625" customWidth="1"/>
    <col min="2049" max="2049" width="4.7109375" bestFit="1" customWidth="1"/>
    <col min="2050" max="2050" width="0.7109375" customWidth="1"/>
    <col min="2051" max="2051" width="4.7109375" bestFit="1" customWidth="1"/>
    <col min="2052" max="2052" width="14.85546875" bestFit="1" customWidth="1"/>
    <col min="2053" max="2053" width="16.7109375" bestFit="1" customWidth="1"/>
    <col min="2054" max="2054" width="13.140625" bestFit="1" customWidth="1"/>
    <col min="2055" max="2055" width="6.42578125" customWidth="1"/>
    <col min="2056" max="2056" width="6.42578125" bestFit="1" customWidth="1"/>
    <col min="2057" max="2057" width="12.140625" customWidth="1"/>
    <col min="2058" max="2058" width="12.7109375" bestFit="1" customWidth="1"/>
    <col min="2059" max="2059" width="31" bestFit="1" customWidth="1"/>
    <col min="2060" max="2060" width="32" bestFit="1" customWidth="1"/>
    <col min="2061" max="2061" width="6.5703125" bestFit="1" customWidth="1"/>
    <col min="2062" max="2062" width="16.5703125" bestFit="1" customWidth="1"/>
    <col min="2063" max="2303" width="9.140625" customWidth="1"/>
    <col min="2305" max="2305" width="4.7109375" bestFit="1" customWidth="1"/>
    <col min="2306" max="2306" width="0.7109375" customWidth="1"/>
    <col min="2307" max="2307" width="4.7109375" bestFit="1" customWidth="1"/>
    <col min="2308" max="2308" width="14.85546875" bestFit="1" customWidth="1"/>
    <col min="2309" max="2309" width="16.7109375" bestFit="1" customWidth="1"/>
    <col min="2310" max="2310" width="13.140625" bestFit="1" customWidth="1"/>
    <col min="2311" max="2311" width="6.42578125" customWidth="1"/>
    <col min="2312" max="2312" width="6.42578125" bestFit="1" customWidth="1"/>
    <col min="2313" max="2313" width="12.140625" customWidth="1"/>
    <col min="2314" max="2314" width="12.7109375" bestFit="1" customWidth="1"/>
    <col min="2315" max="2315" width="31" bestFit="1" customWidth="1"/>
    <col min="2316" max="2316" width="32" bestFit="1" customWidth="1"/>
    <col min="2317" max="2317" width="6.5703125" bestFit="1" customWidth="1"/>
    <col min="2318" max="2318" width="16.5703125" bestFit="1" customWidth="1"/>
    <col min="2319" max="2559" width="9.140625" customWidth="1"/>
    <col min="2561" max="2561" width="4.7109375" bestFit="1" customWidth="1"/>
    <col min="2562" max="2562" width="0.7109375" customWidth="1"/>
    <col min="2563" max="2563" width="4.7109375" bestFit="1" customWidth="1"/>
    <col min="2564" max="2564" width="14.85546875" bestFit="1" customWidth="1"/>
    <col min="2565" max="2565" width="16.7109375" bestFit="1" customWidth="1"/>
    <col min="2566" max="2566" width="13.140625" bestFit="1" customWidth="1"/>
    <col min="2567" max="2567" width="6.42578125" customWidth="1"/>
    <col min="2568" max="2568" width="6.42578125" bestFit="1" customWidth="1"/>
    <col min="2569" max="2569" width="12.140625" customWidth="1"/>
    <col min="2570" max="2570" width="12.7109375" bestFit="1" customWidth="1"/>
    <col min="2571" max="2571" width="31" bestFit="1" customWidth="1"/>
    <col min="2572" max="2572" width="32" bestFit="1" customWidth="1"/>
    <col min="2573" max="2573" width="6.5703125" bestFit="1" customWidth="1"/>
    <col min="2574" max="2574" width="16.5703125" bestFit="1" customWidth="1"/>
    <col min="2575" max="2815" width="9.140625" customWidth="1"/>
    <col min="2817" max="2817" width="4.7109375" bestFit="1" customWidth="1"/>
    <col min="2818" max="2818" width="0.7109375" customWidth="1"/>
    <col min="2819" max="2819" width="4.7109375" bestFit="1" customWidth="1"/>
    <col min="2820" max="2820" width="14.85546875" bestFit="1" customWidth="1"/>
    <col min="2821" max="2821" width="16.7109375" bestFit="1" customWidth="1"/>
    <col min="2822" max="2822" width="13.140625" bestFit="1" customWidth="1"/>
    <col min="2823" max="2823" width="6.42578125" customWidth="1"/>
    <col min="2824" max="2824" width="6.42578125" bestFit="1" customWidth="1"/>
    <col min="2825" max="2825" width="12.140625" customWidth="1"/>
    <col min="2826" max="2826" width="12.7109375" bestFit="1" customWidth="1"/>
    <col min="2827" max="2827" width="31" bestFit="1" customWidth="1"/>
    <col min="2828" max="2828" width="32" bestFit="1" customWidth="1"/>
    <col min="2829" max="2829" width="6.5703125" bestFit="1" customWidth="1"/>
    <col min="2830" max="2830" width="16.5703125" bestFit="1" customWidth="1"/>
    <col min="2831" max="3071" width="9.140625" customWidth="1"/>
    <col min="3073" max="3073" width="4.7109375" bestFit="1" customWidth="1"/>
    <col min="3074" max="3074" width="0.7109375" customWidth="1"/>
    <col min="3075" max="3075" width="4.7109375" bestFit="1" customWidth="1"/>
    <col min="3076" max="3076" width="14.85546875" bestFit="1" customWidth="1"/>
    <col min="3077" max="3077" width="16.7109375" bestFit="1" customWidth="1"/>
    <col min="3078" max="3078" width="13.140625" bestFit="1" customWidth="1"/>
    <col min="3079" max="3079" width="6.42578125" customWidth="1"/>
    <col min="3080" max="3080" width="6.42578125" bestFit="1" customWidth="1"/>
    <col min="3081" max="3081" width="12.140625" customWidth="1"/>
    <col min="3082" max="3082" width="12.7109375" bestFit="1" customWidth="1"/>
    <col min="3083" max="3083" width="31" bestFit="1" customWidth="1"/>
    <col min="3084" max="3084" width="32" bestFit="1" customWidth="1"/>
    <col min="3085" max="3085" width="6.5703125" bestFit="1" customWidth="1"/>
    <col min="3086" max="3086" width="16.5703125" bestFit="1" customWidth="1"/>
    <col min="3087" max="3327" width="9.140625" customWidth="1"/>
    <col min="3329" max="3329" width="4.7109375" bestFit="1" customWidth="1"/>
    <col min="3330" max="3330" width="0.7109375" customWidth="1"/>
    <col min="3331" max="3331" width="4.7109375" bestFit="1" customWidth="1"/>
    <col min="3332" max="3332" width="14.85546875" bestFit="1" customWidth="1"/>
    <col min="3333" max="3333" width="16.7109375" bestFit="1" customWidth="1"/>
    <col min="3334" max="3334" width="13.140625" bestFit="1" customWidth="1"/>
    <col min="3335" max="3335" width="6.42578125" customWidth="1"/>
    <col min="3336" max="3336" width="6.42578125" bestFit="1" customWidth="1"/>
    <col min="3337" max="3337" width="12.140625" customWidth="1"/>
    <col min="3338" max="3338" width="12.7109375" bestFit="1" customWidth="1"/>
    <col min="3339" max="3339" width="31" bestFit="1" customWidth="1"/>
    <col min="3340" max="3340" width="32" bestFit="1" customWidth="1"/>
    <col min="3341" max="3341" width="6.5703125" bestFit="1" customWidth="1"/>
    <col min="3342" max="3342" width="16.5703125" bestFit="1" customWidth="1"/>
    <col min="3343" max="3583" width="9.140625" customWidth="1"/>
    <col min="3585" max="3585" width="4.7109375" bestFit="1" customWidth="1"/>
    <col min="3586" max="3586" width="0.7109375" customWidth="1"/>
    <col min="3587" max="3587" width="4.7109375" bestFit="1" customWidth="1"/>
    <col min="3588" max="3588" width="14.85546875" bestFit="1" customWidth="1"/>
    <col min="3589" max="3589" width="16.7109375" bestFit="1" customWidth="1"/>
    <col min="3590" max="3590" width="13.140625" bestFit="1" customWidth="1"/>
    <col min="3591" max="3591" width="6.42578125" customWidth="1"/>
    <col min="3592" max="3592" width="6.42578125" bestFit="1" customWidth="1"/>
    <col min="3593" max="3593" width="12.140625" customWidth="1"/>
    <col min="3594" max="3594" width="12.7109375" bestFit="1" customWidth="1"/>
    <col min="3595" max="3595" width="31" bestFit="1" customWidth="1"/>
    <col min="3596" max="3596" width="32" bestFit="1" customWidth="1"/>
    <col min="3597" max="3597" width="6.5703125" bestFit="1" customWidth="1"/>
    <col min="3598" max="3598" width="16.5703125" bestFit="1" customWidth="1"/>
    <col min="3599" max="3839" width="9.140625" customWidth="1"/>
    <col min="3841" max="3841" width="4.7109375" bestFit="1" customWidth="1"/>
    <col min="3842" max="3842" width="0.7109375" customWidth="1"/>
    <col min="3843" max="3843" width="4.7109375" bestFit="1" customWidth="1"/>
    <col min="3844" max="3844" width="14.85546875" bestFit="1" customWidth="1"/>
    <col min="3845" max="3845" width="16.7109375" bestFit="1" customWidth="1"/>
    <col min="3846" max="3846" width="13.140625" bestFit="1" customWidth="1"/>
    <col min="3847" max="3847" width="6.42578125" customWidth="1"/>
    <col min="3848" max="3848" width="6.42578125" bestFit="1" customWidth="1"/>
    <col min="3849" max="3849" width="12.140625" customWidth="1"/>
    <col min="3850" max="3850" width="12.7109375" bestFit="1" customWidth="1"/>
    <col min="3851" max="3851" width="31" bestFit="1" customWidth="1"/>
    <col min="3852" max="3852" width="32" bestFit="1" customWidth="1"/>
    <col min="3853" max="3853" width="6.5703125" bestFit="1" customWidth="1"/>
    <col min="3854" max="3854" width="16.5703125" bestFit="1" customWidth="1"/>
    <col min="3855" max="4095" width="9.140625" customWidth="1"/>
    <col min="4097" max="4097" width="4.7109375" bestFit="1" customWidth="1"/>
    <col min="4098" max="4098" width="0.7109375" customWidth="1"/>
    <col min="4099" max="4099" width="4.7109375" bestFit="1" customWidth="1"/>
    <col min="4100" max="4100" width="14.85546875" bestFit="1" customWidth="1"/>
    <col min="4101" max="4101" width="16.7109375" bestFit="1" customWidth="1"/>
    <col min="4102" max="4102" width="13.140625" bestFit="1" customWidth="1"/>
    <col min="4103" max="4103" width="6.42578125" customWidth="1"/>
    <col min="4104" max="4104" width="6.42578125" bestFit="1" customWidth="1"/>
    <col min="4105" max="4105" width="12.140625" customWidth="1"/>
    <col min="4106" max="4106" width="12.7109375" bestFit="1" customWidth="1"/>
    <col min="4107" max="4107" width="31" bestFit="1" customWidth="1"/>
    <col min="4108" max="4108" width="32" bestFit="1" customWidth="1"/>
    <col min="4109" max="4109" width="6.5703125" bestFit="1" customWidth="1"/>
    <col min="4110" max="4110" width="16.5703125" bestFit="1" customWidth="1"/>
    <col min="4111" max="4351" width="9.140625" customWidth="1"/>
    <col min="4353" max="4353" width="4.7109375" bestFit="1" customWidth="1"/>
    <col min="4354" max="4354" width="0.7109375" customWidth="1"/>
    <col min="4355" max="4355" width="4.7109375" bestFit="1" customWidth="1"/>
    <col min="4356" max="4356" width="14.85546875" bestFit="1" customWidth="1"/>
    <col min="4357" max="4357" width="16.7109375" bestFit="1" customWidth="1"/>
    <col min="4358" max="4358" width="13.140625" bestFit="1" customWidth="1"/>
    <col min="4359" max="4359" width="6.42578125" customWidth="1"/>
    <col min="4360" max="4360" width="6.42578125" bestFit="1" customWidth="1"/>
    <col min="4361" max="4361" width="12.140625" customWidth="1"/>
    <col min="4362" max="4362" width="12.7109375" bestFit="1" customWidth="1"/>
    <col min="4363" max="4363" width="31" bestFit="1" customWidth="1"/>
    <col min="4364" max="4364" width="32" bestFit="1" customWidth="1"/>
    <col min="4365" max="4365" width="6.5703125" bestFit="1" customWidth="1"/>
    <col min="4366" max="4366" width="16.5703125" bestFit="1" customWidth="1"/>
    <col min="4367" max="4607" width="9.140625" customWidth="1"/>
    <col min="4609" max="4609" width="4.7109375" bestFit="1" customWidth="1"/>
    <col min="4610" max="4610" width="0.7109375" customWidth="1"/>
    <col min="4611" max="4611" width="4.7109375" bestFit="1" customWidth="1"/>
    <col min="4612" max="4612" width="14.85546875" bestFit="1" customWidth="1"/>
    <col min="4613" max="4613" width="16.7109375" bestFit="1" customWidth="1"/>
    <col min="4614" max="4614" width="13.140625" bestFit="1" customWidth="1"/>
    <col min="4615" max="4615" width="6.42578125" customWidth="1"/>
    <col min="4616" max="4616" width="6.42578125" bestFit="1" customWidth="1"/>
    <col min="4617" max="4617" width="12.140625" customWidth="1"/>
    <col min="4618" max="4618" width="12.7109375" bestFit="1" customWidth="1"/>
    <col min="4619" max="4619" width="31" bestFit="1" customWidth="1"/>
    <col min="4620" max="4620" width="32" bestFit="1" customWidth="1"/>
    <col min="4621" max="4621" width="6.5703125" bestFit="1" customWidth="1"/>
    <col min="4622" max="4622" width="16.5703125" bestFit="1" customWidth="1"/>
    <col min="4623" max="4863" width="9.140625" customWidth="1"/>
    <col min="4865" max="4865" width="4.7109375" bestFit="1" customWidth="1"/>
    <col min="4866" max="4866" width="0.7109375" customWidth="1"/>
    <col min="4867" max="4867" width="4.7109375" bestFit="1" customWidth="1"/>
    <col min="4868" max="4868" width="14.85546875" bestFit="1" customWidth="1"/>
    <col min="4869" max="4869" width="16.7109375" bestFit="1" customWidth="1"/>
    <col min="4870" max="4870" width="13.140625" bestFit="1" customWidth="1"/>
    <col min="4871" max="4871" width="6.42578125" customWidth="1"/>
    <col min="4872" max="4872" width="6.42578125" bestFit="1" customWidth="1"/>
    <col min="4873" max="4873" width="12.140625" customWidth="1"/>
    <col min="4874" max="4874" width="12.7109375" bestFit="1" customWidth="1"/>
    <col min="4875" max="4875" width="31" bestFit="1" customWidth="1"/>
    <col min="4876" max="4876" width="32" bestFit="1" customWidth="1"/>
    <col min="4877" max="4877" width="6.5703125" bestFit="1" customWidth="1"/>
    <col min="4878" max="4878" width="16.5703125" bestFit="1" customWidth="1"/>
    <col min="4879" max="5119" width="9.140625" customWidth="1"/>
    <col min="5121" max="5121" width="4.7109375" bestFit="1" customWidth="1"/>
    <col min="5122" max="5122" width="0.7109375" customWidth="1"/>
    <col min="5123" max="5123" width="4.7109375" bestFit="1" customWidth="1"/>
    <col min="5124" max="5124" width="14.85546875" bestFit="1" customWidth="1"/>
    <col min="5125" max="5125" width="16.7109375" bestFit="1" customWidth="1"/>
    <col min="5126" max="5126" width="13.140625" bestFit="1" customWidth="1"/>
    <col min="5127" max="5127" width="6.42578125" customWidth="1"/>
    <col min="5128" max="5128" width="6.42578125" bestFit="1" customWidth="1"/>
    <col min="5129" max="5129" width="12.140625" customWidth="1"/>
    <col min="5130" max="5130" width="12.7109375" bestFit="1" customWidth="1"/>
    <col min="5131" max="5131" width="31" bestFit="1" customWidth="1"/>
    <col min="5132" max="5132" width="32" bestFit="1" customWidth="1"/>
    <col min="5133" max="5133" width="6.5703125" bestFit="1" customWidth="1"/>
    <col min="5134" max="5134" width="16.5703125" bestFit="1" customWidth="1"/>
    <col min="5135" max="5375" width="9.140625" customWidth="1"/>
    <col min="5377" max="5377" width="4.7109375" bestFit="1" customWidth="1"/>
    <col min="5378" max="5378" width="0.7109375" customWidth="1"/>
    <col min="5379" max="5379" width="4.7109375" bestFit="1" customWidth="1"/>
    <col min="5380" max="5380" width="14.85546875" bestFit="1" customWidth="1"/>
    <col min="5381" max="5381" width="16.7109375" bestFit="1" customWidth="1"/>
    <col min="5382" max="5382" width="13.140625" bestFit="1" customWidth="1"/>
    <col min="5383" max="5383" width="6.42578125" customWidth="1"/>
    <col min="5384" max="5384" width="6.42578125" bestFit="1" customWidth="1"/>
    <col min="5385" max="5385" width="12.140625" customWidth="1"/>
    <col min="5386" max="5386" width="12.7109375" bestFit="1" customWidth="1"/>
    <col min="5387" max="5387" width="31" bestFit="1" customWidth="1"/>
    <col min="5388" max="5388" width="32" bestFit="1" customWidth="1"/>
    <col min="5389" max="5389" width="6.5703125" bestFit="1" customWidth="1"/>
    <col min="5390" max="5390" width="16.5703125" bestFit="1" customWidth="1"/>
    <col min="5391" max="5631" width="9.140625" customWidth="1"/>
    <col min="5633" max="5633" width="4.7109375" bestFit="1" customWidth="1"/>
    <col min="5634" max="5634" width="0.7109375" customWidth="1"/>
    <col min="5635" max="5635" width="4.7109375" bestFit="1" customWidth="1"/>
    <col min="5636" max="5636" width="14.85546875" bestFit="1" customWidth="1"/>
    <col min="5637" max="5637" width="16.7109375" bestFit="1" customWidth="1"/>
    <col min="5638" max="5638" width="13.140625" bestFit="1" customWidth="1"/>
    <col min="5639" max="5639" width="6.42578125" customWidth="1"/>
    <col min="5640" max="5640" width="6.42578125" bestFit="1" customWidth="1"/>
    <col min="5641" max="5641" width="12.140625" customWidth="1"/>
    <col min="5642" max="5642" width="12.7109375" bestFit="1" customWidth="1"/>
    <col min="5643" max="5643" width="31" bestFit="1" customWidth="1"/>
    <col min="5644" max="5644" width="32" bestFit="1" customWidth="1"/>
    <col min="5645" max="5645" width="6.5703125" bestFit="1" customWidth="1"/>
    <col min="5646" max="5646" width="16.5703125" bestFit="1" customWidth="1"/>
    <col min="5647" max="5887" width="9.140625" customWidth="1"/>
    <col min="5889" max="5889" width="4.7109375" bestFit="1" customWidth="1"/>
    <col min="5890" max="5890" width="0.7109375" customWidth="1"/>
    <col min="5891" max="5891" width="4.7109375" bestFit="1" customWidth="1"/>
    <col min="5892" max="5892" width="14.85546875" bestFit="1" customWidth="1"/>
    <col min="5893" max="5893" width="16.7109375" bestFit="1" customWidth="1"/>
    <col min="5894" max="5894" width="13.140625" bestFit="1" customWidth="1"/>
    <col min="5895" max="5895" width="6.42578125" customWidth="1"/>
    <col min="5896" max="5896" width="6.42578125" bestFit="1" customWidth="1"/>
    <col min="5897" max="5897" width="12.140625" customWidth="1"/>
    <col min="5898" max="5898" width="12.7109375" bestFit="1" customWidth="1"/>
    <col min="5899" max="5899" width="31" bestFit="1" customWidth="1"/>
    <col min="5900" max="5900" width="32" bestFit="1" customWidth="1"/>
    <col min="5901" max="5901" width="6.5703125" bestFit="1" customWidth="1"/>
    <col min="5902" max="5902" width="16.5703125" bestFit="1" customWidth="1"/>
    <col min="5903" max="6143" width="9.140625" customWidth="1"/>
    <col min="6145" max="6145" width="4.7109375" bestFit="1" customWidth="1"/>
    <col min="6146" max="6146" width="0.7109375" customWidth="1"/>
    <col min="6147" max="6147" width="4.7109375" bestFit="1" customWidth="1"/>
    <col min="6148" max="6148" width="14.85546875" bestFit="1" customWidth="1"/>
    <col min="6149" max="6149" width="16.7109375" bestFit="1" customWidth="1"/>
    <col min="6150" max="6150" width="13.140625" bestFit="1" customWidth="1"/>
    <col min="6151" max="6151" width="6.42578125" customWidth="1"/>
    <col min="6152" max="6152" width="6.42578125" bestFit="1" customWidth="1"/>
    <col min="6153" max="6153" width="12.140625" customWidth="1"/>
    <col min="6154" max="6154" width="12.7109375" bestFit="1" customWidth="1"/>
    <col min="6155" max="6155" width="31" bestFit="1" customWidth="1"/>
    <col min="6156" max="6156" width="32" bestFit="1" customWidth="1"/>
    <col min="6157" max="6157" width="6.5703125" bestFit="1" customWidth="1"/>
    <col min="6158" max="6158" width="16.5703125" bestFit="1" customWidth="1"/>
    <col min="6159" max="6399" width="9.140625" customWidth="1"/>
    <col min="6401" max="6401" width="4.7109375" bestFit="1" customWidth="1"/>
    <col min="6402" max="6402" width="0.7109375" customWidth="1"/>
    <col min="6403" max="6403" width="4.7109375" bestFit="1" customWidth="1"/>
    <col min="6404" max="6404" width="14.85546875" bestFit="1" customWidth="1"/>
    <col min="6405" max="6405" width="16.7109375" bestFit="1" customWidth="1"/>
    <col min="6406" max="6406" width="13.140625" bestFit="1" customWidth="1"/>
    <col min="6407" max="6407" width="6.42578125" customWidth="1"/>
    <col min="6408" max="6408" width="6.42578125" bestFit="1" customWidth="1"/>
    <col min="6409" max="6409" width="12.140625" customWidth="1"/>
    <col min="6410" max="6410" width="12.7109375" bestFit="1" customWidth="1"/>
    <col min="6411" max="6411" width="31" bestFit="1" customWidth="1"/>
    <col min="6412" max="6412" width="32" bestFit="1" customWidth="1"/>
    <col min="6413" max="6413" width="6.5703125" bestFit="1" customWidth="1"/>
    <col min="6414" max="6414" width="16.5703125" bestFit="1" customWidth="1"/>
    <col min="6415" max="6655" width="9.140625" customWidth="1"/>
    <col min="6657" max="6657" width="4.7109375" bestFit="1" customWidth="1"/>
    <col min="6658" max="6658" width="0.7109375" customWidth="1"/>
    <col min="6659" max="6659" width="4.7109375" bestFit="1" customWidth="1"/>
    <col min="6660" max="6660" width="14.85546875" bestFit="1" customWidth="1"/>
    <col min="6661" max="6661" width="16.7109375" bestFit="1" customWidth="1"/>
    <col min="6662" max="6662" width="13.140625" bestFit="1" customWidth="1"/>
    <col min="6663" max="6663" width="6.42578125" customWidth="1"/>
    <col min="6664" max="6664" width="6.42578125" bestFit="1" customWidth="1"/>
    <col min="6665" max="6665" width="12.140625" customWidth="1"/>
    <col min="6666" max="6666" width="12.7109375" bestFit="1" customWidth="1"/>
    <col min="6667" max="6667" width="31" bestFit="1" customWidth="1"/>
    <col min="6668" max="6668" width="32" bestFit="1" customWidth="1"/>
    <col min="6669" max="6669" width="6.5703125" bestFit="1" customWidth="1"/>
    <col min="6670" max="6670" width="16.5703125" bestFit="1" customWidth="1"/>
    <col min="6671" max="6911" width="9.140625" customWidth="1"/>
    <col min="6913" max="6913" width="4.7109375" bestFit="1" customWidth="1"/>
    <col min="6914" max="6914" width="0.7109375" customWidth="1"/>
    <col min="6915" max="6915" width="4.7109375" bestFit="1" customWidth="1"/>
    <col min="6916" max="6916" width="14.85546875" bestFit="1" customWidth="1"/>
    <col min="6917" max="6917" width="16.7109375" bestFit="1" customWidth="1"/>
    <col min="6918" max="6918" width="13.140625" bestFit="1" customWidth="1"/>
    <col min="6919" max="6919" width="6.42578125" customWidth="1"/>
    <col min="6920" max="6920" width="6.42578125" bestFit="1" customWidth="1"/>
    <col min="6921" max="6921" width="12.140625" customWidth="1"/>
    <col min="6922" max="6922" width="12.7109375" bestFit="1" customWidth="1"/>
    <col min="6923" max="6923" width="31" bestFit="1" customWidth="1"/>
    <col min="6924" max="6924" width="32" bestFit="1" customWidth="1"/>
    <col min="6925" max="6925" width="6.5703125" bestFit="1" customWidth="1"/>
    <col min="6926" max="6926" width="16.5703125" bestFit="1" customWidth="1"/>
    <col min="6927" max="7167" width="9.140625" customWidth="1"/>
    <col min="7169" max="7169" width="4.7109375" bestFit="1" customWidth="1"/>
    <col min="7170" max="7170" width="0.7109375" customWidth="1"/>
    <col min="7171" max="7171" width="4.7109375" bestFit="1" customWidth="1"/>
    <col min="7172" max="7172" width="14.85546875" bestFit="1" customWidth="1"/>
    <col min="7173" max="7173" width="16.7109375" bestFit="1" customWidth="1"/>
    <col min="7174" max="7174" width="13.140625" bestFit="1" customWidth="1"/>
    <col min="7175" max="7175" width="6.42578125" customWidth="1"/>
    <col min="7176" max="7176" width="6.42578125" bestFit="1" customWidth="1"/>
    <col min="7177" max="7177" width="12.140625" customWidth="1"/>
    <col min="7178" max="7178" width="12.7109375" bestFit="1" customWidth="1"/>
    <col min="7179" max="7179" width="31" bestFit="1" customWidth="1"/>
    <col min="7180" max="7180" width="32" bestFit="1" customWidth="1"/>
    <col min="7181" max="7181" width="6.5703125" bestFit="1" customWidth="1"/>
    <col min="7182" max="7182" width="16.5703125" bestFit="1" customWidth="1"/>
    <col min="7183" max="7423" width="9.140625" customWidth="1"/>
    <col min="7425" max="7425" width="4.7109375" bestFit="1" customWidth="1"/>
    <col min="7426" max="7426" width="0.7109375" customWidth="1"/>
    <col min="7427" max="7427" width="4.7109375" bestFit="1" customWidth="1"/>
    <col min="7428" max="7428" width="14.85546875" bestFit="1" customWidth="1"/>
    <col min="7429" max="7429" width="16.7109375" bestFit="1" customWidth="1"/>
    <col min="7430" max="7430" width="13.140625" bestFit="1" customWidth="1"/>
    <col min="7431" max="7431" width="6.42578125" customWidth="1"/>
    <col min="7432" max="7432" width="6.42578125" bestFit="1" customWidth="1"/>
    <col min="7433" max="7433" width="12.140625" customWidth="1"/>
    <col min="7434" max="7434" width="12.7109375" bestFit="1" customWidth="1"/>
    <col min="7435" max="7435" width="31" bestFit="1" customWidth="1"/>
    <col min="7436" max="7436" width="32" bestFit="1" customWidth="1"/>
    <col min="7437" max="7437" width="6.5703125" bestFit="1" customWidth="1"/>
    <col min="7438" max="7438" width="16.5703125" bestFit="1" customWidth="1"/>
    <col min="7439" max="7679" width="9.140625" customWidth="1"/>
    <col min="7681" max="7681" width="4.7109375" bestFit="1" customWidth="1"/>
    <col min="7682" max="7682" width="0.7109375" customWidth="1"/>
    <col min="7683" max="7683" width="4.7109375" bestFit="1" customWidth="1"/>
    <col min="7684" max="7684" width="14.85546875" bestFit="1" customWidth="1"/>
    <col min="7685" max="7685" width="16.7109375" bestFit="1" customWidth="1"/>
    <col min="7686" max="7686" width="13.140625" bestFit="1" customWidth="1"/>
    <col min="7687" max="7687" width="6.42578125" customWidth="1"/>
    <col min="7688" max="7688" width="6.42578125" bestFit="1" customWidth="1"/>
    <col min="7689" max="7689" width="12.140625" customWidth="1"/>
    <col min="7690" max="7690" width="12.7109375" bestFit="1" customWidth="1"/>
    <col min="7691" max="7691" width="31" bestFit="1" customWidth="1"/>
    <col min="7692" max="7692" width="32" bestFit="1" customWidth="1"/>
    <col min="7693" max="7693" width="6.5703125" bestFit="1" customWidth="1"/>
    <col min="7694" max="7694" width="16.5703125" bestFit="1" customWidth="1"/>
    <col min="7695" max="7935" width="9.140625" customWidth="1"/>
    <col min="7937" max="7937" width="4.7109375" bestFit="1" customWidth="1"/>
    <col min="7938" max="7938" width="0.7109375" customWidth="1"/>
    <col min="7939" max="7939" width="4.7109375" bestFit="1" customWidth="1"/>
    <col min="7940" max="7940" width="14.85546875" bestFit="1" customWidth="1"/>
    <col min="7941" max="7941" width="16.7109375" bestFit="1" customWidth="1"/>
    <col min="7942" max="7942" width="13.140625" bestFit="1" customWidth="1"/>
    <col min="7943" max="7943" width="6.42578125" customWidth="1"/>
    <col min="7944" max="7944" width="6.42578125" bestFit="1" customWidth="1"/>
    <col min="7945" max="7945" width="12.140625" customWidth="1"/>
    <col min="7946" max="7946" width="12.7109375" bestFit="1" customWidth="1"/>
    <col min="7947" max="7947" width="31" bestFit="1" customWidth="1"/>
    <col min="7948" max="7948" width="32" bestFit="1" customWidth="1"/>
    <col min="7949" max="7949" width="6.5703125" bestFit="1" customWidth="1"/>
    <col min="7950" max="7950" width="16.5703125" bestFit="1" customWidth="1"/>
    <col min="7951" max="8191" width="9.140625" customWidth="1"/>
    <col min="8193" max="8193" width="4.7109375" bestFit="1" customWidth="1"/>
    <col min="8194" max="8194" width="0.7109375" customWidth="1"/>
    <col min="8195" max="8195" width="4.7109375" bestFit="1" customWidth="1"/>
    <col min="8196" max="8196" width="14.85546875" bestFit="1" customWidth="1"/>
    <col min="8197" max="8197" width="16.7109375" bestFit="1" customWidth="1"/>
    <col min="8198" max="8198" width="13.140625" bestFit="1" customWidth="1"/>
    <col min="8199" max="8199" width="6.42578125" customWidth="1"/>
    <col min="8200" max="8200" width="6.42578125" bestFit="1" customWidth="1"/>
    <col min="8201" max="8201" width="12.140625" customWidth="1"/>
    <col min="8202" max="8202" width="12.7109375" bestFit="1" customWidth="1"/>
    <col min="8203" max="8203" width="31" bestFit="1" customWidth="1"/>
    <col min="8204" max="8204" width="32" bestFit="1" customWidth="1"/>
    <col min="8205" max="8205" width="6.5703125" bestFit="1" customWidth="1"/>
    <col min="8206" max="8206" width="16.5703125" bestFit="1" customWidth="1"/>
    <col min="8207" max="8447" width="9.140625" customWidth="1"/>
    <col min="8449" max="8449" width="4.7109375" bestFit="1" customWidth="1"/>
    <col min="8450" max="8450" width="0.7109375" customWidth="1"/>
    <col min="8451" max="8451" width="4.7109375" bestFit="1" customWidth="1"/>
    <col min="8452" max="8452" width="14.85546875" bestFit="1" customWidth="1"/>
    <col min="8453" max="8453" width="16.7109375" bestFit="1" customWidth="1"/>
    <col min="8454" max="8454" width="13.140625" bestFit="1" customWidth="1"/>
    <col min="8455" max="8455" width="6.42578125" customWidth="1"/>
    <col min="8456" max="8456" width="6.42578125" bestFit="1" customWidth="1"/>
    <col min="8457" max="8457" width="12.140625" customWidth="1"/>
    <col min="8458" max="8458" width="12.7109375" bestFit="1" customWidth="1"/>
    <col min="8459" max="8459" width="31" bestFit="1" customWidth="1"/>
    <col min="8460" max="8460" width="32" bestFit="1" customWidth="1"/>
    <col min="8461" max="8461" width="6.5703125" bestFit="1" customWidth="1"/>
    <col min="8462" max="8462" width="16.5703125" bestFit="1" customWidth="1"/>
    <col min="8463" max="8703" width="9.140625" customWidth="1"/>
    <col min="8705" max="8705" width="4.7109375" bestFit="1" customWidth="1"/>
    <col min="8706" max="8706" width="0.7109375" customWidth="1"/>
    <col min="8707" max="8707" width="4.7109375" bestFit="1" customWidth="1"/>
    <col min="8708" max="8708" width="14.85546875" bestFit="1" customWidth="1"/>
    <col min="8709" max="8709" width="16.7109375" bestFit="1" customWidth="1"/>
    <col min="8710" max="8710" width="13.140625" bestFit="1" customWidth="1"/>
    <col min="8711" max="8711" width="6.42578125" customWidth="1"/>
    <col min="8712" max="8712" width="6.42578125" bestFit="1" customWidth="1"/>
    <col min="8713" max="8713" width="12.140625" customWidth="1"/>
    <col min="8714" max="8714" width="12.7109375" bestFit="1" customWidth="1"/>
    <col min="8715" max="8715" width="31" bestFit="1" customWidth="1"/>
    <col min="8716" max="8716" width="32" bestFit="1" customWidth="1"/>
    <col min="8717" max="8717" width="6.5703125" bestFit="1" customWidth="1"/>
    <col min="8718" max="8718" width="16.5703125" bestFit="1" customWidth="1"/>
    <col min="8719" max="8959" width="9.140625" customWidth="1"/>
    <col min="8961" max="8961" width="4.7109375" bestFit="1" customWidth="1"/>
    <col min="8962" max="8962" width="0.7109375" customWidth="1"/>
    <col min="8963" max="8963" width="4.7109375" bestFit="1" customWidth="1"/>
    <col min="8964" max="8964" width="14.85546875" bestFit="1" customWidth="1"/>
    <col min="8965" max="8965" width="16.7109375" bestFit="1" customWidth="1"/>
    <col min="8966" max="8966" width="13.140625" bestFit="1" customWidth="1"/>
    <col min="8967" max="8967" width="6.42578125" customWidth="1"/>
    <col min="8968" max="8968" width="6.42578125" bestFit="1" customWidth="1"/>
    <col min="8969" max="8969" width="12.140625" customWidth="1"/>
    <col min="8970" max="8970" width="12.7109375" bestFit="1" customWidth="1"/>
    <col min="8971" max="8971" width="31" bestFit="1" customWidth="1"/>
    <col min="8972" max="8972" width="32" bestFit="1" customWidth="1"/>
    <col min="8973" max="8973" width="6.5703125" bestFit="1" customWidth="1"/>
    <col min="8974" max="8974" width="16.5703125" bestFit="1" customWidth="1"/>
    <col min="8975" max="9215" width="9.140625" customWidth="1"/>
    <col min="9217" max="9217" width="4.7109375" bestFit="1" customWidth="1"/>
    <col min="9218" max="9218" width="0.7109375" customWidth="1"/>
    <col min="9219" max="9219" width="4.7109375" bestFit="1" customWidth="1"/>
    <col min="9220" max="9220" width="14.85546875" bestFit="1" customWidth="1"/>
    <col min="9221" max="9221" width="16.7109375" bestFit="1" customWidth="1"/>
    <col min="9222" max="9222" width="13.140625" bestFit="1" customWidth="1"/>
    <col min="9223" max="9223" width="6.42578125" customWidth="1"/>
    <col min="9224" max="9224" width="6.42578125" bestFit="1" customWidth="1"/>
    <col min="9225" max="9225" width="12.140625" customWidth="1"/>
    <col min="9226" max="9226" width="12.7109375" bestFit="1" customWidth="1"/>
    <col min="9227" max="9227" width="31" bestFit="1" customWidth="1"/>
    <col min="9228" max="9228" width="32" bestFit="1" customWidth="1"/>
    <col min="9229" max="9229" width="6.5703125" bestFit="1" customWidth="1"/>
    <col min="9230" max="9230" width="16.5703125" bestFit="1" customWidth="1"/>
    <col min="9231" max="9471" width="9.140625" customWidth="1"/>
    <col min="9473" max="9473" width="4.7109375" bestFit="1" customWidth="1"/>
    <col min="9474" max="9474" width="0.7109375" customWidth="1"/>
    <col min="9475" max="9475" width="4.7109375" bestFit="1" customWidth="1"/>
    <col min="9476" max="9476" width="14.85546875" bestFit="1" customWidth="1"/>
    <col min="9477" max="9477" width="16.7109375" bestFit="1" customWidth="1"/>
    <col min="9478" max="9478" width="13.140625" bestFit="1" customWidth="1"/>
    <col min="9479" max="9479" width="6.42578125" customWidth="1"/>
    <col min="9480" max="9480" width="6.42578125" bestFit="1" customWidth="1"/>
    <col min="9481" max="9481" width="12.140625" customWidth="1"/>
    <col min="9482" max="9482" width="12.7109375" bestFit="1" customWidth="1"/>
    <col min="9483" max="9483" width="31" bestFit="1" customWidth="1"/>
    <col min="9484" max="9484" width="32" bestFit="1" customWidth="1"/>
    <col min="9485" max="9485" width="6.5703125" bestFit="1" customWidth="1"/>
    <col min="9486" max="9486" width="16.5703125" bestFit="1" customWidth="1"/>
    <col min="9487" max="9727" width="9.140625" customWidth="1"/>
    <col min="9729" max="9729" width="4.7109375" bestFit="1" customWidth="1"/>
    <col min="9730" max="9730" width="0.7109375" customWidth="1"/>
    <col min="9731" max="9731" width="4.7109375" bestFit="1" customWidth="1"/>
    <col min="9732" max="9732" width="14.85546875" bestFit="1" customWidth="1"/>
    <col min="9733" max="9733" width="16.7109375" bestFit="1" customWidth="1"/>
    <col min="9734" max="9734" width="13.140625" bestFit="1" customWidth="1"/>
    <col min="9735" max="9735" width="6.42578125" customWidth="1"/>
    <col min="9736" max="9736" width="6.42578125" bestFit="1" customWidth="1"/>
    <col min="9737" max="9737" width="12.140625" customWidth="1"/>
    <col min="9738" max="9738" width="12.7109375" bestFit="1" customWidth="1"/>
    <col min="9739" max="9739" width="31" bestFit="1" customWidth="1"/>
    <col min="9740" max="9740" width="32" bestFit="1" customWidth="1"/>
    <col min="9741" max="9741" width="6.5703125" bestFit="1" customWidth="1"/>
    <col min="9742" max="9742" width="16.5703125" bestFit="1" customWidth="1"/>
    <col min="9743" max="9983" width="9.140625" customWidth="1"/>
    <col min="9985" max="9985" width="4.7109375" bestFit="1" customWidth="1"/>
    <col min="9986" max="9986" width="0.7109375" customWidth="1"/>
    <col min="9987" max="9987" width="4.7109375" bestFit="1" customWidth="1"/>
    <col min="9988" max="9988" width="14.85546875" bestFit="1" customWidth="1"/>
    <col min="9989" max="9989" width="16.7109375" bestFit="1" customWidth="1"/>
    <col min="9990" max="9990" width="13.140625" bestFit="1" customWidth="1"/>
    <col min="9991" max="9991" width="6.42578125" customWidth="1"/>
    <col min="9992" max="9992" width="6.42578125" bestFit="1" customWidth="1"/>
    <col min="9993" max="9993" width="12.140625" customWidth="1"/>
    <col min="9994" max="9994" width="12.7109375" bestFit="1" customWidth="1"/>
    <col min="9995" max="9995" width="31" bestFit="1" customWidth="1"/>
    <col min="9996" max="9996" width="32" bestFit="1" customWidth="1"/>
    <col min="9997" max="9997" width="6.5703125" bestFit="1" customWidth="1"/>
    <col min="9998" max="9998" width="16.5703125" bestFit="1" customWidth="1"/>
    <col min="9999" max="10239" width="9.140625" customWidth="1"/>
    <col min="10241" max="10241" width="4.7109375" bestFit="1" customWidth="1"/>
    <col min="10242" max="10242" width="0.7109375" customWidth="1"/>
    <col min="10243" max="10243" width="4.7109375" bestFit="1" customWidth="1"/>
    <col min="10244" max="10244" width="14.85546875" bestFit="1" customWidth="1"/>
    <col min="10245" max="10245" width="16.7109375" bestFit="1" customWidth="1"/>
    <col min="10246" max="10246" width="13.140625" bestFit="1" customWidth="1"/>
    <col min="10247" max="10247" width="6.42578125" customWidth="1"/>
    <col min="10248" max="10248" width="6.42578125" bestFit="1" customWidth="1"/>
    <col min="10249" max="10249" width="12.140625" customWidth="1"/>
    <col min="10250" max="10250" width="12.7109375" bestFit="1" customWidth="1"/>
    <col min="10251" max="10251" width="31" bestFit="1" customWidth="1"/>
    <col min="10252" max="10252" width="32" bestFit="1" customWidth="1"/>
    <col min="10253" max="10253" width="6.5703125" bestFit="1" customWidth="1"/>
    <col min="10254" max="10254" width="16.5703125" bestFit="1" customWidth="1"/>
    <col min="10255" max="10495" width="9.140625" customWidth="1"/>
    <col min="10497" max="10497" width="4.7109375" bestFit="1" customWidth="1"/>
    <col min="10498" max="10498" width="0.7109375" customWidth="1"/>
    <col min="10499" max="10499" width="4.7109375" bestFit="1" customWidth="1"/>
    <col min="10500" max="10500" width="14.85546875" bestFit="1" customWidth="1"/>
    <col min="10501" max="10501" width="16.7109375" bestFit="1" customWidth="1"/>
    <col min="10502" max="10502" width="13.140625" bestFit="1" customWidth="1"/>
    <col min="10503" max="10503" width="6.42578125" customWidth="1"/>
    <col min="10504" max="10504" width="6.42578125" bestFit="1" customWidth="1"/>
    <col min="10505" max="10505" width="12.140625" customWidth="1"/>
    <col min="10506" max="10506" width="12.7109375" bestFit="1" customWidth="1"/>
    <col min="10507" max="10507" width="31" bestFit="1" customWidth="1"/>
    <col min="10508" max="10508" width="32" bestFit="1" customWidth="1"/>
    <col min="10509" max="10509" width="6.5703125" bestFit="1" customWidth="1"/>
    <col min="10510" max="10510" width="16.5703125" bestFit="1" customWidth="1"/>
    <col min="10511" max="10751" width="9.140625" customWidth="1"/>
    <col min="10753" max="10753" width="4.7109375" bestFit="1" customWidth="1"/>
    <col min="10754" max="10754" width="0.7109375" customWidth="1"/>
    <col min="10755" max="10755" width="4.7109375" bestFit="1" customWidth="1"/>
    <col min="10756" max="10756" width="14.85546875" bestFit="1" customWidth="1"/>
    <col min="10757" max="10757" width="16.7109375" bestFit="1" customWidth="1"/>
    <col min="10758" max="10758" width="13.140625" bestFit="1" customWidth="1"/>
    <col min="10759" max="10759" width="6.42578125" customWidth="1"/>
    <col min="10760" max="10760" width="6.42578125" bestFit="1" customWidth="1"/>
    <col min="10761" max="10761" width="12.140625" customWidth="1"/>
    <col min="10762" max="10762" width="12.7109375" bestFit="1" customWidth="1"/>
    <col min="10763" max="10763" width="31" bestFit="1" customWidth="1"/>
    <col min="10764" max="10764" width="32" bestFit="1" customWidth="1"/>
    <col min="10765" max="10765" width="6.5703125" bestFit="1" customWidth="1"/>
    <col min="10766" max="10766" width="16.5703125" bestFit="1" customWidth="1"/>
    <col min="10767" max="11007" width="9.140625" customWidth="1"/>
    <col min="11009" max="11009" width="4.7109375" bestFit="1" customWidth="1"/>
    <col min="11010" max="11010" width="0.7109375" customWidth="1"/>
    <col min="11011" max="11011" width="4.7109375" bestFit="1" customWidth="1"/>
    <col min="11012" max="11012" width="14.85546875" bestFit="1" customWidth="1"/>
    <col min="11013" max="11013" width="16.7109375" bestFit="1" customWidth="1"/>
    <col min="11014" max="11014" width="13.140625" bestFit="1" customWidth="1"/>
    <col min="11015" max="11015" width="6.42578125" customWidth="1"/>
    <col min="11016" max="11016" width="6.42578125" bestFit="1" customWidth="1"/>
    <col min="11017" max="11017" width="12.140625" customWidth="1"/>
    <col min="11018" max="11018" width="12.7109375" bestFit="1" customWidth="1"/>
    <col min="11019" max="11019" width="31" bestFit="1" customWidth="1"/>
    <col min="11020" max="11020" width="32" bestFit="1" customWidth="1"/>
    <col min="11021" max="11021" width="6.5703125" bestFit="1" customWidth="1"/>
    <col min="11022" max="11022" width="16.5703125" bestFit="1" customWidth="1"/>
    <col min="11023" max="11263" width="9.140625" customWidth="1"/>
    <col min="11265" max="11265" width="4.7109375" bestFit="1" customWidth="1"/>
    <col min="11266" max="11266" width="0.7109375" customWidth="1"/>
    <col min="11267" max="11267" width="4.7109375" bestFit="1" customWidth="1"/>
    <col min="11268" max="11268" width="14.85546875" bestFit="1" customWidth="1"/>
    <col min="11269" max="11269" width="16.7109375" bestFit="1" customWidth="1"/>
    <col min="11270" max="11270" width="13.140625" bestFit="1" customWidth="1"/>
    <col min="11271" max="11271" width="6.42578125" customWidth="1"/>
    <col min="11272" max="11272" width="6.42578125" bestFit="1" customWidth="1"/>
    <col min="11273" max="11273" width="12.140625" customWidth="1"/>
    <col min="11274" max="11274" width="12.7109375" bestFit="1" customWidth="1"/>
    <col min="11275" max="11275" width="31" bestFit="1" customWidth="1"/>
    <col min="11276" max="11276" width="32" bestFit="1" customWidth="1"/>
    <col min="11277" max="11277" width="6.5703125" bestFit="1" customWidth="1"/>
    <col min="11278" max="11278" width="16.5703125" bestFit="1" customWidth="1"/>
    <col min="11279" max="11519" width="9.140625" customWidth="1"/>
    <col min="11521" max="11521" width="4.7109375" bestFit="1" customWidth="1"/>
    <col min="11522" max="11522" width="0.7109375" customWidth="1"/>
    <col min="11523" max="11523" width="4.7109375" bestFit="1" customWidth="1"/>
    <col min="11524" max="11524" width="14.85546875" bestFit="1" customWidth="1"/>
    <col min="11525" max="11525" width="16.7109375" bestFit="1" customWidth="1"/>
    <col min="11526" max="11526" width="13.140625" bestFit="1" customWidth="1"/>
    <col min="11527" max="11527" width="6.42578125" customWidth="1"/>
    <col min="11528" max="11528" width="6.42578125" bestFit="1" customWidth="1"/>
    <col min="11529" max="11529" width="12.140625" customWidth="1"/>
    <col min="11530" max="11530" width="12.7109375" bestFit="1" customWidth="1"/>
    <col min="11531" max="11531" width="31" bestFit="1" customWidth="1"/>
    <col min="11532" max="11532" width="32" bestFit="1" customWidth="1"/>
    <col min="11533" max="11533" width="6.5703125" bestFit="1" customWidth="1"/>
    <col min="11534" max="11534" width="16.5703125" bestFit="1" customWidth="1"/>
    <col min="11535" max="11775" width="9.140625" customWidth="1"/>
    <col min="11777" max="11777" width="4.7109375" bestFit="1" customWidth="1"/>
    <col min="11778" max="11778" width="0.7109375" customWidth="1"/>
    <col min="11779" max="11779" width="4.7109375" bestFit="1" customWidth="1"/>
    <col min="11780" max="11780" width="14.85546875" bestFit="1" customWidth="1"/>
    <col min="11781" max="11781" width="16.7109375" bestFit="1" customWidth="1"/>
    <col min="11782" max="11782" width="13.140625" bestFit="1" customWidth="1"/>
    <col min="11783" max="11783" width="6.42578125" customWidth="1"/>
    <col min="11784" max="11784" width="6.42578125" bestFit="1" customWidth="1"/>
    <col min="11785" max="11785" width="12.140625" customWidth="1"/>
    <col min="11786" max="11786" width="12.7109375" bestFit="1" customWidth="1"/>
    <col min="11787" max="11787" width="31" bestFit="1" customWidth="1"/>
    <col min="11788" max="11788" width="32" bestFit="1" customWidth="1"/>
    <col min="11789" max="11789" width="6.5703125" bestFit="1" customWidth="1"/>
    <col min="11790" max="11790" width="16.5703125" bestFit="1" customWidth="1"/>
    <col min="11791" max="12031" width="9.140625" customWidth="1"/>
    <col min="12033" max="12033" width="4.7109375" bestFit="1" customWidth="1"/>
    <col min="12034" max="12034" width="0.7109375" customWidth="1"/>
    <col min="12035" max="12035" width="4.7109375" bestFit="1" customWidth="1"/>
    <col min="12036" max="12036" width="14.85546875" bestFit="1" customWidth="1"/>
    <col min="12037" max="12037" width="16.7109375" bestFit="1" customWidth="1"/>
    <col min="12038" max="12038" width="13.140625" bestFit="1" customWidth="1"/>
    <col min="12039" max="12039" width="6.42578125" customWidth="1"/>
    <col min="12040" max="12040" width="6.42578125" bestFit="1" customWidth="1"/>
    <col min="12041" max="12041" width="12.140625" customWidth="1"/>
    <col min="12042" max="12042" width="12.7109375" bestFit="1" customWidth="1"/>
    <col min="12043" max="12043" width="31" bestFit="1" customWidth="1"/>
    <col min="12044" max="12044" width="32" bestFit="1" customWidth="1"/>
    <col min="12045" max="12045" width="6.5703125" bestFit="1" customWidth="1"/>
    <col min="12046" max="12046" width="16.5703125" bestFit="1" customWidth="1"/>
    <col min="12047" max="12287" width="9.140625" customWidth="1"/>
    <col min="12289" max="12289" width="4.7109375" bestFit="1" customWidth="1"/>
    <col min="12290" max="12290" width="0.7109375" customWidth="1"/>
    <col min="12291" max="12291" width="4.7109375" bestFit="1" customWidth="1"/>
    <col min="12292" max="12292" width="14.85546875" bestFit="1" customWidth="1"/>
    <col min="12293" max="12293" width="16.7109375" bestFit="1" customWidth="1"/>
    <col min="12294" max="12294" width="13.140625" bestFit="1" customWidth="1"/>
    <col min="12295" max="12295" width="6.42578125" customWidth="1"/>
    <col min="12296" max="12296" width="6.42578125" bestFit="1" customWidth="1"/>
    <col min="12297" max="12297" width="12.140625" customWidth="1"/>
    <col min="12298" max="12298" width="12.7109375" bestFit="1" customWidth="1"/>
    <col min="12299" max="12299" width="31" bestFit="1" customWidth="1"/>
    <col min="12300" max="12300" width="32" bestFit="1" customWidth="1"/>
    <col min="12301" max="12301" width="6.5703125" bestFit="1" customWidth="1"/>
    <col min="12302" max="12302" width="16.5703125" bestFit="1" customWidth="1"/>
    <col min="12303" max="12543" width="9.140625" customWidth="1"/>
    <col min="12545" max="12545" width="4.7109375" bestFit="1" customWidth="1"/>
    <col min="12546" max="12546" width="0.7109375" customWidth="1"/>
    <col min="12547" max="12547" width="4.7109375" bestFit="1" customWidth="1"/>
    <col min="12548" max="12548" width="14.85546875" bestFit="1" customWidth="1"/>
    <col min="12549" max="12549" width="16.7109375" bestFit="1" customWidth="1"/>
    <col min="12550" max="12550" width="13.140625" bestFit="1" customWidth="1"/>
    <col min="12551" max="12551" width="6.42578125" customWidth="1"/>
    <col min="12552" max="12552" width="6.42578125" bestFit="1" customWidth="1"/>
    <col min="12553" max="12553" width="12.140625" customWidth="1"/>
    <col min="12554" max="12554" width="12.7109375" bestFit="1" customWidth="1"/>
    <col min="12555" max="12555" width="31" bestFit="1" customWidth="1"/>
    <col min="12556" max="12556" width="32" bestFit="1" customWidth="1"/>
    <col min="12557" max="12557" width="6.5703125" bestFit="1" customWidth="1"/>
    <col min="12558" max="12558" width="16.5703125" bestFit="1" customWidth="1"/>
    <col min="12559" max="12799" width="9.140625" customWidth="1"/>
    <col min="12801" max="12801" width="4.7109375" bestFit="1" customWidth="1"/>
    <col min="12802" max="12802" width="0.7109375" customWidth="1"/>
    <col min="12803" max="12803" width="4.7109375" bestFit="1" customWidth="1"/>
    <col min="12804" max="12804" width="14.85546875" bestFit="1" customWidth="1"/>
    <col min="12805" max="12805" width="16.7109375" bestFit="1" customWidth="1"/>
    <col min="12806" max="12806" width="13.140625" bestFit="1" customWidth="1"/>
    <col min="12807" max="12807" width="6.42578125" customWidth="1"/>
    <col min="12808" max="12808" width="6.42578125" bestFit="1" customWidth="1"/>
    <col min="12809" max="12809" width="12.140625" customWidth="1"/>
    <col min="12810" max="12810" width="12.7109375" bestFit="1" customWidth="1"/>
    <col min="12811" max="12811" width="31" bestFit="1" customWidth="1"/>
    <col min="12812" max="12812" width="32" bestFit="1" customWidth="1"/>
    <col min="12813" max="12813" width="6.5703125" bestFit="1" customWidth="1"/>
    <col min="12814" max="12814" width="16.5703125" bestFit="1" customWidth="1"/>
    <col min="12815" max="13055" width="9.140625" customWidth="1"/>
    <col min="13057" max="13057" width="4.7109375" bestFit="1" customWidth="1"/>
    <col min="13058" max="13058" width="0.7109375" customWidth="1"/>
    <col min="13059" max="13059" width="4.7109375" bestFit="1" customWidth="1"/>
    <col min="13060" max="13060" width="14.85546875" bestFit="1" customWidth="1"/>
    <col min="13061" max="13061" width="16.7109375" bestFit="1" customWidth="1"/>
    <col min="13062" max="13062" width="13.140625" bestFit="1" customWidth="1"/>
    <col min="13063" max="13063" width="6.42578125" customWidth="1"/>
    <col min="13064" max="13064" width="6.42578125" bestFit="1" customWidth="1"/>
    <col min="13065" max="13065" width="12.140625" customWidth="1"/>
    <col min="13066" max="13066" width="12.7109375" bestFit="1" customWidth="1"/>
    <col min="13067" max="13067" width="31" bestFit="1" customWidth="1"/>
    <col min="13068" max="13068" width="32" bestFit="1" customWidth="1"/>
    <col min="13069" max="13069" width="6.5703125" bestFit="1" customWidth="1"/>
    <col min="13070" max="13070" width="16.5703125" bestFit="1" customWidth="1"/>
    <col min="13071" max="13311" width="9.140625" customWidth="1"/>
    <col min="13313" max="13313" width="4.7109375" bestFit="1" customWidth="1"/>
    <col min="13314" max="13314" width="0.7109375" customWidth="1"/>
    <col min="13315" max="13315" width="4.7109375" bestFit="1" customWidth="1"/>
    <col min="13316" max="13316" width="14.85546875" bestFit="1" customWidth="1"/>
    <col min="13317" max="13317" width="16.7109375" bestFit="1" customWidth="1"/>
    <col min="13318" max="13318" width="13.140625" bestFit="1" customWidth="1"/>
    <col min="13319" max="13319" width="6.42578125" customWidth="1"/>
    <col min="13320" max="13320" width="6.42578125" bestFit="1" customWidth="1"/>
    <col min="13321" max="13321" width="12.140625" customWidth="1"/>
    <col min="13322" max="13322" width="12.7109375" bestFit="1" customWidth="1"/>
    <col min="13323" max="13323" width="31" bestFit="1" customWidth="1"/>
    <col min="13324" max="13324" width="32" bestFit="1" customWidth="1"/>
    <col min="13325" max="13325" width="6.5703125" bestFit="1" customWidth="1"/>
    <col min="13326" max="13326" width="16.5703125" bestFit="1" customWidth="1"/>
    <col min="13327" max="13567" width="9.140625" customWidth="1"/>
    <col min="13569" max="13569" width="4.7109375" bestFit="1" customWidth="1"/>
    <col min="13570" max="13570" width="0.7109375" customWidth="1"/>
    <col min="13571" max="13571" width="4.7109375" bestFit="1" customWidth="1"/>
    <col min="13572" max="13572" width="14.85546875" bestFit="1" customWidth="1"/>
    <col min="13573" max="13573" width="16.7109375" bestFit="1" customWidth="1"/>
    <col min="13574" max="13574" width="13.140625" bestFit="1" customWidth="1"/>
    <col min="13575" max="13575" width="6.42578125" customWidth="1"/>
    <col min="13576" max="13576" width="6.42578125" bestFit="1" customWidth="1"/>
    <col min="13577" max="13577" width="12.140625" customWidth="1"/>
    <col min="13578" max="13578" width="12.7109375" bestFit="1" customWidth="1"/>
    <col min="13579" max="13579" width="31" bestFit="1" customWidth="1"/>
    <col min="13580" max="13580" width="32" bestFit="1" customWidth="1"/>
    <col min="13581" max="13581" width="6.5703125" bestFit="1" customWidth="1"/>
    <col min="13582" max="13582" width="16.5703125" bestFit="1" customWidth="1"/>
    <col min="13583" max="13823" width="9.140625" customWidth="1"/>
    <col min="13825" max="13825" width="4.7109375" bestFit="1" customWidth="1"/>
    <col min="13826" max="13826" width="0.7109375" customWidth="1"/>
    <col min="13827" max="13827" width="4.7109375" bestFit="1" customWidth="1"/>
    <col min="13828" max="13828" width="14.85546875" bestFit="1" customWidth="1"/>
    <col min="13829" max="13829" width="16.7109375" bestFit="1" customWidth="1"/>
    <col min="13830" max="13830" width="13.140625" bestFit="1" customWidth="1"/>
    <col min="13831" max="13831" width="6.42578125" customWidth="1"/>
    <col min="13832" max="13832" width="6.42578125" bestFit="1" customWidth="1"/>
    <col min="13833" max="13833" width="12.140625" customWidth="1"/>
    <col min="13834" max="13834" width="12.7109375" bestFit="1" customWidth="1"/>
    <col min="13835" max="13835" width="31" bestFit="1" customWidth="1"/>
    <col min="13836" max="13836" width="32" bestFit="1" customWidth="1"/>
    <col min="13837" max="13837" width="6.5703125" bestFit="1" customWidth="1"/>
    <col min="13838" max="13838" width="16.5703125" bestFit="1" customWidth="1"/>
    <col min="13839" max="14079" width="9.140625" customWidth="1"/>
    <col min="14081" max="14081" width="4.7109375" bestFit="1" customWidth="1"/>
    <col min="14082" max="14082" width="0.7109375" customWidth="1"/>
    <col min="14083" max="14083" width="4.7109375" bestFit="1" customWidth="1"/>
    <col min="14084" max="14084" width="14.85546875" bestFit="1" customWidth="1"/>
    <col min="14085" max="14085" width="16.7109375" bestFit="1" customWidth="1"/>
    <col min="14086" max="14086" width="13.140625" bestFit="1" customWidth="1"/>
    <col min="14087" max="14087" width="6.42578125" customWidth="1"/>
    <col min="14088" max="14088" width="6.42578125" bestFit="1" customWidth="1"/>
    <col min="14089" max="14089" width="12.140625" customWidth="1"/>
    <col min="14090" max="14090" width="12.7109375" bestFit="1" customWidth="1"/>
    <col min="14091" max="14091" width="31" bestFit="1" customWidth="1"/>
    <col min="14092" max="14092" width="32" bestFit="1" customWidth="1"/>
    <col min="14093" max="14093" width="6.5703125" bestFit="1" customWidth="1"/>
    <col min="14094" max="14094" width="16.5703125" bestFit="1" customWidth="1"/>
    <col min="14095" max="14335" width="9.140625" customWidth="1"/>
    <col min="14337" max="14337" width="4.7109375" bestFit="1" customWidth="1"/>
    <col min="14338" max="14338" width="0.7109375" customWidth="1"/>
    <col min="14339" max="14339" width="4.7109375" bestFit="1" customWidth="1"/>
    <col min="14340" max="14340" width="14.85546875" bestFit="1" customWidth="1"/>
    <col min="14341" max="14341" width="16.7109375" bestFit="1" customWidth="1"/>
    <col min="14342" max="14342" width="13.140625" bestFit="1" customWidth="1"/>
    <col min="14343" max="14343" width="6.42578125" customWidth="1"/>
    <col min="14344" max="14344" width="6.42578125" bestFit="1" customWidth="1"/>
    <col min="14345" max="14345" width="12.140625" customWidth="1"/>
    <col min="14346" max="14346" width="12.7109375" bestFit="1" customWidth="1"/>
    <col min="14347" max="14347" width="31" bestFit="1" customWidth="1"/>
    <col min="14348" max="14348" width="32" bestFit="1" customWidth="1"/>
    <col min="14349" max="14349" width="6.5703125" bestFit="1" customWidth="1"/>
    <col min="14350" max="14350" width="16.5703125" bestFit="1" customWidth="1"/>
    <col min="14351" max="14591" width="9.140625" customWidth="1"/>
    <col min="14593" max="14593" width="4.7109375" bestFit="1" customWidth="1"/>
    <col min="14594" max="14594" width="0.7109375" customWidth="1"/>
    <col min="14595" max="14595" width="4.7109375" bestFit="1" customWidth="1"/>
    <col min="14596" max="14596" width="14.85546875" bestFit="1" customWidth="1"/>
    <col min="14597" max="14597" width="16.7109375" bestFit="1" customWidth="1"/>
    <col min="14598" max="14598" width="13.140625" bestFit="1" customWidth="1"/>
    <col min="14599" max="14599" width="6.42578125" customWidth="1"/>
    <col min="14600" max="14600" width="6.42578125" bestFit="1" customWidth="1"/>
    <col min="14601" max="14601" width="12.140625" customWidth="1"/>
    <col min="14602" max="14602" width="12.7109375" bestFit="1" customWidth="1"/>
    <col min="14603" max="14603" width="31" bestFit="1" customWidth="1"/>
    <col min="14604" max="14604" width="32" bestFit="1" customWidth="1"/>
    <col min="14605" max="14605" width="6.5703125" bestFit="1" customWidth="1"/>
    <col min="14606" max="14606" width="16.5703125" bestFit="1" customWidth="1"/>
    <col min="14607" max="14847" width="9.140625" customWidth="1"/>
    <col min="14849" max="14849" width="4.7109375" bestFit="1" customWidth="1"/>
    <col min="14850" max="14850" width="0.7109375" customWidth="1"/>
    <col min="14851" max="14851" width="4.7109375" bestFit="1" customWidth="1"/>
    <col min="14852" max="14852" width="14.85546875" bestFit="1" customWidth="1"/>
    <col min="14853" max="14853" width="16.7109375" bestFit="1" customWidth="1"/>
    <col min="14854" max="14854" width="13.140625" bestFit="1" customWidth="1"/>
    <col min="14855" max="14855" width="6.42578125" customWidth="1"/>
    <col min="14856" max="14856" width="6.42578125" bestFit="1" customWidth="1"/>
    <col min="14857" max="14857" width="12.140625" customWidth="1"/>
    <col min="14858" max="14858" width="12.7109375" bestFit="1" customWidth="1"/>
    <col min="14859" max="14859" width="31" bestFit="1" customWidth="1"/>
    <col min="14860" max="14860" width="32" bestFit="1" customWidth="1"/>
    <col min="14861" max="14861" width="6.5703125" bestFit="1" customWidth="1"/>
    <col min="14862" max="14862" width="16.5703125" bestFit="1" customWidth="1"/>
    <col min="14863" max="15103" width="9.140625" customWidth="1"/>
    <col min="15105" max="15105" width="4.7109375" bestFit="1" customWidth="1"/>
    <col min="15106" max="15106" width="0.7109375" customWidth="1"/>
    <col min="15107" max="15107" width="4.7109375" bestFit="1" customWidth="1"/>
    <col min="15108" max="15108" width="14.85546875" bestFit="1" customWidth="1"/>
    <col min="15109" max="15109" width="16.7109375" bestFit="1" customWidth="1"/>
    <col min="15110" max="15110" width="13.140625" bestFit="1" customWidth="1"/>
    <col min="15111" max="15111" width="6.42578125" customWidth="1"/>
    <col min="15112" max="15112" width="6.42578125" bestFit="1" customWidth="1"/>
    <col min="15113" max="15113" width="12.140625" customWidth="1"/>
    <col min="15114" max="15114" width="12.7109375" bestFit="1" customWidth="1"/>
    <col min="15115" max="15115" width="31" bestFit="1" customWidth="1"/>
    <col min="15116" max="15116" width="32" bestFit="1" customWidth="1"/>
    <col min="15117" max="15117" width="6.5703125" bestFit="1" customWidth="1"/>
    <col min="15118" max="15118" width="16.5703125" bestFit="1" customWidth="1"/>
    <col min="15119" max="15359" width="9.140625" customWidth="1"/>
    <col min="15361" max="15361" width="4.7109375" bestFit="1" customWidth="1"/>
    <col min="15362" max="15362" width="0.7109375" customWidth="1"/>
    <col min="15363" max="15363" width="4.7109375" bestFit="1" customWidth="1"/>
    <col min="15364" max="15364" width="14.85546875" bestFit="1" customWidth="1"/>
    <col min="15365" max="15365" width="16.7109375" bestFit="1" customWidth="1"/>
    <col min="15366" max="15366" width="13.140625" bestFit="1" customWidth="1"/>
    <col min="15367" max="15367" width="6.42578125" customWidth="1"/>
    <col min="15368" max="15368" width="6.42578125" bestFit="1" customWidth="1"/>
    <col min="15369" max="15369" width="12.140625" customWidth="1"/>
    <col min="15370" max="15370" width="12.7109375" bestFit="1" customWidth="1"/>
    <col min="15371" max="15371" width="31" bestFit="1" customWidth="1"/>
    <col min="15372" max="15372" width="32" bestFit="1" customWidth="1"/>
    <col min="15373" max="15373" width="6.5703125" bestFit="1" customWidth="1"/>
    <col min="15374" max="15374" width="16.5703125" bestFit="1" customWidth="1"/>
    <col min="15375" max="15615" width="9.140625" customWidth="1"/>
    <col min="15617" max="15617" width="4.7109375" bestFit="1" customWidth="1"/>
    <col min="15618" max="15618" width="0.7109375" customWidth="1"/>
    <col min="15619" max="15619" width="4.7109375" bestFit="1" customWidth="1"/>
    <col min="15620" max="15620" width="14.85546875" bestFit="1" customWidth="1"/>
    <col min="15621" max="15621" width="16.7109375" bestFit="1" customWidth="1"/>
    <col min="15622" max="15622" width="13.140625" bestFit="1" customWidth="1"/>
    <col min="15623" max="15623" width="6.42578125" customWidth="1"/>
    <col min="15624" max="15624" width="6.42578125" bestFit="1" customWidth="1"/>
    <col min="15625" max="15625" width="12.140625" customWidth="1"/>
    <col min="15626" max="15626" width="12.7109375" bestFit="1" customWidth="1"/>
    <col min="15627" max="15627" width="31" bestFit="1" customWidth="1"/>
    <col min="15628" max="15628" width="32" bestFit="1" customWidth="1"/>
    <col min="15629" max="15629" width="6.5703125" bestFit="1" customWidth="1"/>
    <col min="15630" max="15630" width="16.5703125" bestFit="1" customWidth="1"/>
    <col min="15631" max="15871" width="9.140625" customWidth="1"/>
    <col min="15873" max="15873" width="4.7109375" bestFit="1" customWidth="1"/>
    <col min="15874" max="15874" width="0.7109375" customWidth="1"/>
    <col min="15875" max="15875" width="4.7109375" bestFit="1" customWidth="1"/>
    <col min="15876" max="15876" width="14.85546875" bestFit="1" customWidth="1"/>
    <col min="15877" max="15877" width="16.7109375" bestFit="1" customWidth="1"/>
    <col min="15878" max="15878" width="13.140625" bestFit="1" customWidth="1"/>
    <col min="15879" max="15879" width="6.42578125" customWidth="1"/>
    <col min="15880" max="15880" width="6.42578125" bestFit="1" customWidth="1"/>
    <col min="15881" max="15881" width="12.140625" customWidth="1"/>
    <col min="15882" max="15882" width="12.7109375" bestFit="1" customWidth="1"/>
    <col min="15883" max="15883" width="31" bestFit="1" customWidth="1"/>
    <col min="15884" max="15884" width="32" bestFit="1" customWidth="1"/>
    <col min="15885" max="15885" width="6.5703125" bestFit="1" customWidth="1"/>
    <col min="15886" max="15886" width="16.5703125" bestFit="1" customWidth="1"/>
    <col min="15887" max="16127" width="9.140625" customWidth="1"/>
    <col min="16129" max="16129" width="4.7109375" bestFit="1" customWidth="1"/>
    <col min="16130" max="16130" width="0.7109375" customWidth="1"/>
    <col min="16131" max="16131" width="4.7109375" bestFit="1" customWidth="1"/>
    <col min="16132" max="16132" width="14.85546875" bestFit="1" customWidth="1"/>
    <col min="16133" max="16133" width="16.7109375" bestFit="1" customWidth="1"/>
    <col min="16134" max="16134" width="13.140625" bestFit="1" customWidth="1"/>
    <col min="16135" max="16135" width="6.42578125" customWidth="1"/>
    <col min="16136" max="16136" width="6.42578125" bestFit="1" customWidth="1"/>
    <col min="16137" max="16137" width="12.140625" customWidth="1"/>
    <col min="16138" max="16138" width="12.7109375" bestFit="1" customWidth="1"/>
    <col min="16139" max="16139" width="31" bestFit="1" customWidth="1"/>
    <col min="16140" max="16140" width="32" bestFit="1" customWidth="1"/>
    <col min="16141" max="16141" width="6.5703125" bestFit="1" customWidth="1"/>
    <col min="16142" max="16142" width="16.5703125" bestFit="1" customWidth="1"/>
    <col min="16143" max="16383" width="9.140625" customWidth="1"/>
  </cols>
  <sheetData>
    <row r="2" spans="1:14" ht="61.5" customHeight="1">
      <c r="C2" s="49"/>
      <c r="D2" s="49"/>
      <c r="E2" s="49"/>
      <c r="F2" s="49"/>
      <c r="L2" s="51" t="s">
        <v>190</v>
      </c>
      <c r="M2" s="51"/>
      <c r="N2" s="51"/>
    </row>
    <row r="3" spans="1:14" ht="15.75">
      <c r="A3" s="52"/>
      <c r="B3" s="52"/>
      <c r="C3" s="53"/>
      <c r="D3" s="54" t="s">
        <v>191</v>
      </c>
      <c r="E3" s="54" t="s">
        <v>192</v>
      </c>
      <c r="F3" s="55" t="s">
        <v>193</v>
      </c>
      <c r="G3" s="55" t="s">
        <v>194</v>
      </c>
      <c r="H3" s="54" t="s">
        <v>195</v>
      </c>
      <c r="I3" s="54" t="s">
        <v>196</v>
      </c>
      <c r="J3" s="54" t="s">
        <v>197</v>
      </c>
      <c r="K3" s="54" t="s">
        <v>198</v>
      </c>
      <c r="L3" s="54" t="s">
        <v>199</v>
      </c>
      <c r="M3" s="54" t="s">
        <v>200</v>
      </c>
      <c r="N3" s="54" t="s">
        <v>201</v>
      </c>
    </row>
    <row r="4" spans="1:14" ht="19.5" customHeight="1">
      <c r="A4" s="56">
        <v>1</v>
      </c>
      <c r="B4" s="56"/>
      <c r="C4" s="57">
        <v>1</v>
      </c>
      <c r="D4" s="58" t="s">
        <v>202</v>
      </c>
      <c r="E4" s="58" t="s">
        <v>203</v>
      </c>
      <c r="F4" s="59">
        <v>31655</v>
      </c>
      <c r="G4" s="59" t="s">
        <v>15</v>
      </c>
      <c r="H4" s="60" t="s">
        <v>16</v>
      </c>
      <c r="I4" s="60" t="s">
        <v>16</v>
      </c>
      <c r="J4" s="58"/>
      <c r="K4" s="61"/>
      <c r="L4" s="62" t="s">
        <v>204</v>
      </c>
      <c r="M4" s="58"/>
      <c r="N4" s="61"/>
    </row>
    <row r="5" spans="1:14" ht="19.5" customHeight="1">
      <c r="A5" s="56">
        <v>2</v>
      </c>
      <c r="B5" s="56"/>
      <c r="C5" s="63">
        <v>2</v>
      </c>
      <c r="D5" s="58" t="s">
        <v>205</v>
      </c>
      <c r="E5" s="58" t="s">
        <v>206</v>
      </c>
      <c r="F5" s="59">
        <v>28170</v>
      </c>
      <c r="G5" s="59"/>
      <c r="H5" s="60"/>
      <c r="I5" s="60"/>
      <c r="J5" s="58"/>
      <c r="K5" s="61"/>
      <c r="L5" s="61"/>
      <c r="M5" s="58"/>
      <c r="N5" s="61"/>
    </row>
    <row r="6" spans="1:14" ht="19.5" customHeight="1">
      <c r="A6" s="56">
        <v>3</v>
      </c>
      <c r="B6" s="56"/>
      <c r="C6" s="63">
        <v>3</v>
      </c>
      <c r="D6" s="58" t="s">
        <v>207</v>
      </c>
      <c r="E6" s="58" t="s">
        <v>48</v>
      </c>
      <c r="F6" s="59">
        <v>29941</v>
      </c>
      <c r="G6" s="59" t="s">
        <v>15</v>
      </c>
      <c r="H6" s="60"/>
      <c r="I6" s="60"/>
      <c r="J6" s="58"/>
      <c r="K6" s="61"/>
      <c r="L6" s="61"/>
      <c r="M6" s="58"/>
      <c r="N6" s="61"/>
    </row>
    <row r="7" spans="1:14" ht="19.5" customHeight="1">
      <c r="A7" s="56">
        <v>4</v>
      </c>
      <c r="B7" s="56"/>
      <c r="C7" s="63">
        <v>4</v>
      </c>
      <c r="D7" s="58" t="s">
        <v>208</v>
      </c>
      <c r="E7" s="58" t="s">
        <v>209</v>
      </c>
      <c r="F7" s="59"/>
      <c r="G7" s="59" t="s">
        <v>15</v>
      </c>
      <c r="H7" s="60"/>
      <c r="I7" s="60"/>
      <c r="J7" s="58"/>
      <c r="K7" s="61"/>
      <c r="L7" s="61"/>
      <c r="M7" s="58"/>
      <c r="N7" s="61"/>
    </row>
    <row r="8" spans="1:14" ht="19.5" customHeight="1">
      <c r="A8" s="56">
        <v>5</v>
      </c>
      <c r="B8" s="56"/>
      <c r="C8" s="63">
        <v>7</v>
      </c>
      <c r="D8" s="58" t="s">
        <v>210</v>
      </c>
      <c r="E8" s="58" t="s">
        <v>211</v>
      </c>
      <c r="F8" s="59">
        <v>28595</v>
      </c>
      <c r="G8" s="59" t="s">
        <v>15</v>
      </c>
      <c r="H8" s="60"/>
      <c r="I8" s="60"/>
      <c r="J8" s="58"/>
      <c r="K8" s="61"/>
      <c r="L8" s="61"/>
      <c r="M8" s="58"/>
      <c r="N8" s="61"/>
    </row>
    <row r="9" spans="1:14" ht="19.5" customHeight="1">
      <c r="A9" s="56">
        <v>6</v>
      </c>
      <c r="B9" s="56"/>
      <c r="C9" s="63">
        <v>8</v>
      </c>
      <c r="D9" s="58" t="s">
        <v>212</v>
      </c>
      <c r="E9" s="58" t="s">
        <v>213</v>
      </c>
      <c r="F9" s="59">
        <v>31018</v>
      </c>
      <c r="G9" s="59" t="s">
        <v>15</v>
      </c>
      <c r="H9" s="60"/>
      <c r="I9" s="60"/>
      <c r="J9" s="58"/>
      <c r="K9" s="61"/>
      <c r="L9" s="61"/>
      <c r="M9" s="58"/>
      <c r="N9" s="61"/>
    </row>
    <row r="10" spans="1:14" ht="19.5" customHeight="1">
      <c r="A10" s="56">
        <v>7</v>
      </c>
      <c r="B10" s="56"/>
      <c r="C10" s="63">
        <v>9</v>
      </c>
      <c r="D10" s="58" t="s">
        <v>84</v>
      </c>
      <c r="E10" s="58" t="s">
        <v>31</v>
      </c>
      <c r="F10" s="59">
        <v>27707</v>
      </c>
      <c r="G10" s="59" t="s">
        <v>15</v>
      </c>
      <c r="H10" s="60" t="s">
        <v>16</v>
      </c>
      <c r="I10" s="60" t="s">
        <v>16</v>
      </c>
      <c r="J10" s="58"/>
      <c r="K10" s="64"/>
      <c r="L10" s="62" t="s">
        <v>42</v>
      </c>
      <c r="M10" s="58"/>
      <c r="N10" s="64"/>
    </row>
    <row r="11" spans="1:14" ht="19.5" customHeight="1">
      <c r="A11" s="56">
        <v>8</v>
      </c>
      <c r="B11" s="56"/>
      <c r="C11" s="63">
        <v>10</v>
      </c>
      <c r="D11" s="58" t="s">
        <v>88</v>
      </c>
      <c r="E11" s="58" t="s">
        <v>89</v>
      </c>
      <c r="F11" s="59">
        <v>32653</v>
      </c>
      <c r="G11" s="59" t="s">
        <v>15</v>
      </c>
      <c r="H11" s="60" t="s">
        <v>16</v>
      </c>
      <c r="I11" s="60" t="s">
        <v>16</v>
      </c>
      <c r="J11" s="58"/>
      <c r="K11" s="64"/>
      <c r="L11" s="62" t="s">
        <v>42</v>
      </c>
      <c r="M11" s="58"/>
      <c r="N11" s="64"/>
    </row>
    <row r="12" spans="1:14" ht="19.5" customHeight="1">
      <c r="A12" s="56">
        <v>9</v>
      </c>
      <c r="B12" s="56"/>
      <c r="C12" s="63">
        <v>11</v>
      </c>
      <c r="D12" s="58" t="s">
        <v>58</v>
      </c>
      <c r="E12" s="58" t="s">
        <v>118</v>
      </c>
      <c r="F12" s="59">
        <v>27508</v>
      </c>
      <c r="G12" s="59" t="s">
        <v>15</v>
      </c>
      <c r="H12" s="60" t="s">
        <v>16</v>
      </c>
      <c r="I12" s="60" t="s">
        <v>16</v>
      </c>
      <c r="J12" s="58">
        <v>3356219290</v>
      </c>
      <c r="K12" s="64"/>
      <c r="L12" s="62" t="s">
        <v>42</v>
      </c>
      <c r="M12" s="58" t="s">
        <v>214</v>
      </c>
      <c r="N12" s="61"/>
    </row>
    <row r="13" spans="1:14" ht="19.5" customHeight="1">
      <c r="A13" s="56">
        <v>10</v>
      </c>
      <c r="B13" s="56"/>
      <c r="C13" s="63">
        <v>12</v>
      </c>
      <c r="D13" s="58" t="s">
        <v>119</v>
      </c>
      <c r="E13" s="58" t="s">
        <v>56</v>
      </c>
      <c r="F13" s="59">
        <v>25283</v>
      </c>
      <c r="G13" s="59" t="s">
        <v>15</v>
      </c>
      <c r="H13" s="60" t="s">
        <v>16</v>
      </c>
      <c r="I13" s="60" t="s">
        <v>16</v>
      </c>
      <c r="J13" s="58"/>
      <c r="K13" s="61"/>
      <c r="L13" s="62" t="s">
        <v>42</v>
      </c>
      <c r="M13" s="58"/>
      <c r="N13" s="61"/>
    </row>
    <row r="14" spans="1:14" ht="19.5" customHeight="1">
      <c r="A14" s="56">
        <v>11</v>
      </c>
      <c r="B14" s="56"/>
      <c r="C14" s="63">
        <v>13</v>
      </c>
      <c r="D14" s="58" t="s">
        <v>215</v>
      </c>
      <c r="E14" s="58" t="s">
        <v>216</v>
      </c>
      <c r="F14" s="59">
        <v>27585</v>
      </c>
      <c r="G14" s="59" t="s">
        <v>15</v>
      </c>
      <c r="H14" s="60" t="s">
        <v>16</v>
      </c>
      <c r="I14" s="60" t="s">
        <v>16</v>
      </c>
      <c r="J14" s="58"/>
      <c r="K14" s="61"/>
      <c r="L14" s="61"/>
      <c r="M14" s="58"/>
      <c r="N14" s="61"/>
    </row>
    <row r="15" spans="1:14" ht="19.5" customHeight="1">
      <c r="A15" s="56">
        <v>12</v>
      </c>
      <c r="B15" s="56"/>
      <c r="C15" s="63">
        <v>14</v>
      </c>
      <c r="D15" s="58" t="s">
        <v>26</v>
      </c>
      <c r="E15" s="58" t="s">
        <v>27</v>
      </c>
      <c r="F15" s="59">
        <v>26465</v>
      </c>
      <c r="G15" s="59" t="s">
        <v>15</v>
      </c>
      <c r="H15" s="60" t="s">
        <v>16</v>
      </c>
      <c r="I15" s="60" t="s">
        <v>16</v>
      </c>
      <c r="J15" s="58"/>
      <c r="K15" s="64" t="s">
        <v>28</v>
      </c>
      <c r="L15" s="62" t="s">
        <v>29</v>
      </c>
      <c r="M15" s="58"/>
      <c r="N15" s="64"/>
    </row>
    <row r="16" spans="1:14" ht="19.5" customHeight="1">
      <c r="A16" s="56">
        <v>13</v>
      </c>
      <c r="B16" s="56"/>
      <c r="C16" s="63">
        <v>15</v>
      </c>
      <c r="D16" s="58" t="s">
        <v>128</v>
      </c>
      <c r="E16" s="58" t="s">
        <v>68</v>
      </c>
      <c r="F16" s="59"/>
      <c r="G16" s="59" t="s">
        <v>15</v>
      </c>
      <c r="H16" s="60" t="s">
        <v>16</v>
      </c>
      <c r="I16" s="60" t="s">
        <v>16</v>
      </c>
      <c r="J16" s="58"/>
      <c r="K16" s="61"/>
      <c r="L16" s="61" t="s">
        <v>129</v>
      </c>
      <c r="M16" s="58"/>
      <c r="N16" s="61" t="s">
        <v>217</v>
      </c>
    </row>
    <row r="17" spans="1:14" ht="19.5" customHeight="1">
      <c r="A17" s="56">
        <v>14</v>
      </c>
      <c r="B17" s="56"/>
      <c r="C17" s="63">
        <v>16</v>
      </c>
      <c r="D17" s="58" t="s">
        <v>218</v>
      </c>
      <c r="E17" s="58" t="s">
        <v>219</v>
      </c>
      <c r="F17" s="59"/>
      <c r="G17" s="59" t="s">
        <v>15</v>
      </c>
      <c r="H17" s="60" t="s">
        <v>16</v>
      </c>
      <c r="I17" s="60" t="s">
        <v>16</v>
      </c>
      <c r="J17" s="58"/>
      <c r="K17" s="64"/>
      <c r="L17" s="62" t="s">
        <v>83</v>
      </c>
      <c r="M17" s="58"/>
      <c r="N17" s="64"/>
    </row>
    <row r="18" spans="1:14" ht="19.5" customHeight="1">
      <c r="A18" s="56">
        <v>15</v>
      </c>
      <c r="B18" s="56"/>
      <c r="C18" s="63">
        <v>18</v>
      </c>
      <c r="D18" s="58" t="s">
        <v>97</v>
      </c>
      <c r="E18" s="58" t="s">
        <v>98</v>
      </c>
      <c r="F18" s="59">
        <v>35338</v>
      </c>
      <c r="G18" s="59" t="s">
        <v>21</v>
      </c>
      <c r="H18" s="60" t="s">
        <v>16</v>
      </c>
      <c r="I18" s="60" t="s">
        <v>16</v>
      </c>
      <c r="J18" s="58"/>
      <c r="K18" s="61"/>
      <c r="L18" s="65" t="s">
        <v>99</v>
      </c>
      <c r="M18" s="58" t="s">
        <v>15</v>
      </c>
      <c r="N18" s="61"/>
    </row>
    <row r="19" spans="1:14" ht="19.5" customHeight="1">
      <c r="A19" s="56">
        <v>16</v>
      </c>
      <c r="B19" s="56"/>
      <c r="C19" s="63">
        <v>19</v>
      </c>
      <c r="D19" s="58" t="s">
        <v>24</v>
      </c>
      <c r="E19" s="58" t="s">
        <v>25</v>
      </c>
      <c r="F19" s="59">
        <v>25807</v>
      </c>
      <c r="G19" s="59" t="s">
        <v>15</v>
      </c>
      <c r="H19" s="60" t="s">
        <v>16</v>
      </c>
      <c r="I19" s="60" t="s">
        <v>16</v>
      </c>
      <c r="J19" s="58">
        <v>3472565542</v>
      </c>
      <c r="K19" s="64"/>
      <c r="L19" s="62" t="s">
        <v>23</v>
      </c>
      <c r="M19" s="58"/>
      <c r="N19" s="64"/>
    </row>
    <row r="20" spans="1:14" ht="19.5" customHeight="1">
      <c r="A20" s="56">
        <v>17</v>
      </c>
      <c r="B20" s="56"/>
      <c r="C20" s="63">
        <v>20</v>
      </c>
      <c r="D20" s="58" t="s">
        <v>19</v>
      </c>
      <c r="E20" s="58" t="s">
        <v>20</v>
      </c>
      <c r="F20" s="59">
        <v>28919</v>
      </c>
      <c r="G20" s="59" t="s">
        <v>21</v>
      </c>
      <c r="H20" s="60" t="s">
        <v>16</v>
      </c>
      <c r="I20" s="60" t="s">
        <v>16</v>
      </c>
      <c r="J20" s="58">
        <v>3474074686</v>
      </c>
      <c r="K20" s="64" t="s">
        <v>22</v>
      </c>
      <c r="L20" s="62" t="s">
        <v>23</v>
      </c>
      <c r="M20" s="58"/>
      <c r="N20" s="64"/>
    </row>
    <row r="21" spans="1:14" ht="19.5" customHeight="1">
      <c r="A21" s="56">
        <v>18</v>
      </c>
      <c r="B21" s="56"/>
      <c r="C21" s="63">
        <v>21</v>
      </c>
      <c r="D21" s="58" t="s">
        <v>75</v>
      </c>
      <c r="E21" s="58" t="s">
        <v>79</v>
      </c>
      <c r="F21" s="59">
        <v>22291</v>
      </c>
      <c r="G21" s="59" t="s">
        <v>15</v>
      </c>
      <c r="H21" s="60" t="s">
        <v>16</v>
      </c>
      <c r="I21" s="60" t="s">
        <v>16</v>
      </c>
      <c r="J21" s="58"/>
      <c r="K21" s="64"/>
      <c r="L21" s="62" t="s">
        <v>78</v>
      </c>
      <c r="M21" s="58"/>
      <c r="N21" s="64"/>
    </row>
    <row r="22" spans="1:14" ht="19.5" customHeight="1">
      <c r="A22" s="56">
        <v>19</v>
      </c>
      <c r="B22" s="56"/>
      <c r="C22" s="63">
        <v>22</v>
      </c>
      <c r="D22" s="58" t="s">
        <v>220</v>
      </c>
      <c r="E22" s="58" t="s">
        <v>221</v>
      </c>
      <c r="F22" s="59">
        <v>28575</v>
      </c>
      <c r="G22" s="59" t="s">
        <v>15</v>
      </c>
      <c r="H22" s="60" t="s">
        <v>16</v>
      </c>
      <c r="I22" s="60" t="s">
        <v>16</v>
      </c>
      <c r="J22" s="58"/>
      <c r="K22" s="61"/>
      <c r="L22" s="61"/>
      <c r="M22" s="58"/>
      <c r="N22" s="61"/>
    </row>
    <row r="23" spans="1:14" ht="19.5" customHeight="1">
      <c r="A23" s="56">
        <v>20</v>
      </c>
      <c r="B23" s="56"/>
      <c r="C23" s="63">
        <v>23</v>
      </c>
      <c r="D23" s="58" t="s">
        <v>75</v>
      </c>
      <c r="E23" s="58" t="s">
        <v>76</v>
      </c>
      <c r="F23" s="59">
        <v>33567</v>
      </c>
      <c r="G23" s="59" t="s">
        <v>15</v>
      </c>
      <c r="H23" s="60" t="s">
        <v>16</v>
      </c>
      <c r="I23" s="60" t="s">
        <v>16</v>
      </c>
      <c r="J23" s="58"/>
      <c r="K23" s="64" t="s">
        <v>77</v>
      </c>
      <c r="L23" s="62" t="s">
        <v>78</v>
      </c>
      <c r="M23" s="58"/>
      <c r="N23" s="64"/>
    </row>
    <row r="24" spans="1:14" ht="19.5" customHeight="1">
      <c r="A24" s="56">
        <v>21</v>
      </c>
      <c r="B24" s="56"/>
      <c r="C24" s="63">
        <v>24</v>
      </c>
      <c r="D24" s="58" t="s">
        <v>222</v>
      </c>
      <c r="E24" s="58" t="s">
        <v>27</v>
      </c>
      <c r="F24" s="59">
        <v>26049</v>
      </c>
      <c r="G24" s="59" t="s">
        <v>15</v>
      </c>
      <c r="H24" s="60" t="s">
        <v>16</v>
      </c>
      <c r="I24" s="60" t="s">
        <v>16</v>
      </c>
      <c r="J24" s="58"/>
      <c r="K24" s="64" t="s">
        <v>223</v>
      </c>
      <c r="L24" s="61" t="s">
        <v>224</v>
      </c>
      <c r="M24" s="58"/>
      <c r="N24" s="61" t="s">
        <v>225</v>
      </c>
    </row>
    <row r="25" spans="1:14" ht="19.5" customHeight="1">
      <c r="A25" s="56">
        <v>22</v>
      </c>
      <c r="B25" s="56"/>
      <c r="C25" s="63">
        <v>25</v>
      </c>
      <c r="D25" s="58" t="s">
        <v>226</v>
      </c>
      <c r="E25" s="58" t="s">
        <v>227</v>
      </c>
      <c r="F25" s="59">
        <v>22346</v>
      </c>
      <c r="G25" s="59"/>
      <c r="H25" s="60"/>
      <c r="I25" s="60"/>
      <c r="J25" s="58"/>
      <c r="K25" s="61"/>
      <c r="L25" s="61"/>
      <c r="M25" s="58"/>
      <c r="N25" s="61"/>
    </row>
    <row r="26" spans="1:14" ht="19.5" customHeight="1">
      <c r="A26" s="56">
        <v>23</v>
      </c>
      <c r="B26" s="56"/>
      <c r="C26" s="63">
        <v>26</v>
      </c>
      <c r="D26" s="58" t="s">
        <v>228</v>
      </c>
      <c r="E26" s="58" t="s">
        <v>81</v>
      </c>
      <c r="F26" s="59">
        <v>35030</v>
      </c>
      <c r="G26" s="59" t="s">
        <v>15</v>
      </c>
      <c r="H26" s="60" t="s">
        <v>16</v>
      </c>
      <c r="I26" s="60" t="s">
        <v>16</v>
      </c>
      <c r="J26" s="58"/>
      <c r="K26" s="61"/>
      <c r="L26" s="61"/>
      <c r="M26" s="58"/>
      <c r="N26" s="61"/>
    </row>
    <row r="27" spans="1:14" ht="19.5" customHeight="1">
      <c r="A27" s="56">
        <v>24</v>
      </c>
      <c r="B27" s="56"/>
      <c r="C27" s="63">
        <v>27</v>
      </c>
      <c r="D27" s="58" t="s">
        <v>127</v>
      </c>
      <c r="E27" s="58" t="s">
        <v>27</v>
      </c>
      <c r="F27" s="59">
        <v>36736</v>
      </c>
      <c r="G27" s="59" t="s">
        <v>15</v>
      </c>
      <c r="H27" s="60" t="s">
        <v>16</v>
      </c>
      <c r="I27" s="60" t="s">
        <v>229</v>
      </c>
      <c r="J27" s="58"/>
      <c r="K27" s="61"/>
      <c r="L27" s="61"/>
      <c r="M27" s="58"/>
      <c r="N27" s="61"/>
    </row>
    <row r="28" spans="1:14" ht="19.5" customHeight="1">
      <c r="A28" s="56">
        <v>25</v>
      </c>
      <c r="B28" s="56"/>
      <c r="C28" s="63">
        <v>28</v>
      </c>
      <c r="D28" s="58" t="s">
        <v>230</v>
      </c>
      <c r="E28" s="58" t="s">
        <v>66</v>
      </c>
      <c r="F28" s="59">
        <v>23691</v>
      </c>
      <c r="G28" s="59" t="s">
        <v>15</v>
      </c>
      <c r="H28" s="60" t="s">
        <v>16</v>
      </c>
      <c r="I28" s="60" t="s">
        <v>16</v>
      </c>
      <c r="J28" s="58">
        <v>3389397280</v>
      </c>
      <c r="K28" s="64" t="s">
        <v>231</v>
      </c>
      <c r="L28" s="62" t="s">
        <v>42</v>
      </c>
      <c r="M28" s="58" t="s">
        <v>232</v>
      </c>
      <c r="N28" s="61"/>
    </row>
    <row r="29" spans="1:14" ht="19.5" customHeight="1">
      <c r="A29" s="56">
        <v>26</v>
      </c>
      <c r="B29" s="56"/>
      <c r="C29" s="63">
        <v>29</v>
      </c>
      <c r="D29" s="58" t="s">
        <v>72</v>
      </c>
      <c r="E29" s="58" t="s">
        <v>73</v>
      </c>
      <c r="F29" s="59">
        <v>30433</v>
      </c>
      <c r="G29" s="59" t="s">
        <v>21</v>
      </c>
      <c r="H29" s="60" t="s">
        <v>16</v>
      </c>
      <c r="I29" s="60" t="s">
        <v>16</v>
      </c>
      <c r="J29" s="58"/>
      <c r="K29" s="64" t="s">
        <v>74</v>
      </c>
      <c r="L29" s="62" t="s">
        <v>42</v>
      </c>
      <c r="M29" s="58"/>
      <c r="N29" s="64" t="s">
        <v>233</v>
      </c>
    </row>
    <row r="30" spans="1:14" ht="19.5" customHeight="1">
      <c r="A30" s="56">
        <v>27</v>
      </c>
      <c r="B30" s="56"/>
      <c r="C30" s="63">
        <v>30</v>
      </c>
      <c r="D30" s="58" t="s">
        <v>60</v>
      </c>
      <c r="E30" s="58" t="s">
        <v>61</v>
      </c>
      <c r="F30" s="59"/>
      <c r="G30" s="59" t="s">
        <v>15</v>
      </c>
      <c r="H30" s="60" t="s">
        <v>16</v>
      </c>
      <c r="I30" s="60" t="s">
        <v>16</v>
      </c>
      <c r="J30" s="58"/>
      <c r="K30" s="64"/>
      <c r="L30" s="62" t="s">
        <v>42</v>
      </c>
      <c r="M30" s="58"/>
      <c r="N30" s="64"/>
    </row>
    <row r="31" spans="1:14" ht="19.5" customHeight="1">
      <c r="A31" s="56">
        <v>28</v>
      </c>
      <c r="B31" s="56"/>
      <c r="C31" s="63">
        <v>31</v>
      </c>
      <c r="D31" s="58" t="s">
        <v>108</v>
      </c>
      <c r="E31" s="58" t="s">
        <v>109</v>
      </c>
      <c r="F31" s="59">
        <v>26781</v>
      </c>
      <c r="G31" s="59" t="s">
        <v>15</v>
      </c>
      <c r="H31" s="60" t="s">
        <v>16</v>
      </c>
      <c r="I31" s="60" t="s">
        <v>16</v>
      </c>
      <c r="J31" s="58"/>
      <c r="K31" s="61"/>
      <c r="L31" s="65"/>
      <c r="M31" s="58" t="s">
        <v>15</v>
      </c>
      <c r="N31" s="61"/>
    </row>
    <row r="32" spans="1:14" ht="19.5" customHeight="1">
      <c r="A32" s="56">
        <v>29</v>
      </c>
      <c r="B32" s="56"/>
      <c r="C32" s="63">
        <v>32</v>
      </c>
      <c r="D32" s="58" t="s">
        <v>60</v>
      </c>
      <c r="E32" s="58" t="s">
        <v>62</v>
      </c>
      <c r="F32" s="59"/>
      <c r="G32" s="59" t="s">
        <v>15</v>
      </c>
      <c r="H32" s="60" t="s">
        <v>16</v>
      </c>
      <c r="I32" s="60" t="s">
        <v>16</v>
      </c>
      <c r="J32" s="58"/>
      <c r="K32" s="64"/>
      <c r="L32" s="62" t="s">
        <v>42</v>
      </c>
      <c r="M32" s="58"/>
      <c r="N32" s="64"/>
    </row>
    <row r="33" spans="1:14" ht="19.5" customHeight="1">
      <c r="A33" s="56">
        <v>30</v>
      </c>
      <c r="B33" s="56"/>
      <c r="C33" s="63">
        <v>33</v>
      </c>
      <c r="D33" s="58" t="s">
        <v>90</v>
      </c>
      <c r="E33" s="58" t="s">
        <v>89</v>
      </c>
      <c r="F33" s="59">
        <v>27419</v>
      </c>
      <c r="G33" s="59" t="s">
        <v>15</v>
      </c>
      <c r="H33" s="60" t="s">
        <v>16</v>
      </c>
      <c r="I33" s="60" t="s">
        <v>16</v>
      </c>
      <c r="J33" s="58"/>
      <c r="K33" s="64"/>
      <c r="L33" s="62" t="s">
        <v>42</v>
      </c>
      <c r="M33" s="58"/>
      <c r="N33" s="64"/>
    </row>
    <row r="34" spans="1:14" ht="19.5" customHeight="1">
      <c r="A34" s="56">
        <v>31</v>
      </c>
      <c r="B34" s="56"/>
      <c r="C34" s="63">
        <v>34</v>
      </c>
      <c r="D34" s="58" t="s">
        <v>234</v>
      </c>
      <c r="E34" s="58" t="s">
        <v>235</v>
      </c>
      <c r="F34" s="59">
        <v>18802</v>
      </c>
      <c r="G34" s="59" t="s">
        <v>15</v>
      </c>
      <c r="H34" s="60" t="s">
        <v>16</v>
      </c>
      <c r="I34" s="60" t="s">
        <v>16</v>
      </c>
      <c r="J34" s="58"/>
      <c r="K34" s="61"/>
      <c r="L34" s="62" t="s">
        <v>42</v>
      </c>
      <c r="M34" s="58"/>
      <c r="N34" s="61"/>
    </row>
    <row r="35" spans="1:14" ht="19.5" customHeight="1">
      <c r="A35" s="56">
        <v>32</v>
      </c>
      <c r="B35" s="56"/>
      <c r="C35" s="63">
        <v>35</v>
      </c>
      <c r="D35" s="58" t="s">
        <v>130</v>
      </c>
      <c r="E35" s="58" t="s">
        <v>131</v>
      </c>
      <c r="F35" s="59"/>
      <c r="G35" s="59" t="s">
        <v>15</v>
      </c>
      <c r="H35" s="60" t="s">
        <v>16</v>
      </c>
      <c r="I35" s="60" t="s">
        <v>16</v>
      </c>
      <c r="J35" s="58"/>
      <c r="K35" s="61"/>
      <c r="L35" s="61"/>
      <c r="M35" s="58"/>
      <c r="N35" s="61"/>
    </row>
    <row r="36" spans="1:14" ht="19.5" customHeight="1">
      <c r="A36" s="56">
        <v>33</v>
      </c>
      <c r="B36" s="56"/>
      <c r="C36" s="63">
        <v>36</v>
      </c>
      <c r="D36" s="58" t="s">
        <v>132</v>
      </c>
      <c r="E36" s="58" t="s">
        <v>133</v>
      </c>
      <c r="F36" s="59"/>
      <c r="G36" s="59" t="s">
        <v>21</v>
      </c>
      <c r="H36" s="60" t="s">
        <v>16</v>
      </c>
      <c r="I36" s="60" t="s">
        <v>16</v>
      </c>
      <c r="J36" s="58"/>
      <c r="K36" s="61"/>
      <c r="L36" s="61" t="s">
        <v>236</v>
      </c>
      <c r="M36" s="58"/>
      <c r="N36" s="61"/>
    </row>
    <row r="37" spans="1:14" ht="19.5" customHeight="1">
      <c r="A37" s="56">
        <v>34</v>
      </c>
      <c r="B37" s="56"/>
      <c r="C37" s="63">
        <v>37</v>
      </c>
      <c r="D37" s="58" t="s">
        <v>123</v>
      </c>
      <c r="E37" s="58" t="s">
        <v>237</v>
      </c>
      <c r="F37" s="59"/>
      <c r="G37" s="59" t="s">
        <v>15</v>
      </c>
      <c r="H37" s="60" t="s">
        <v>16</v>
      </c>
      <c r="I37" s="60" t="s">
        <v>16</v>
      </c>
      <c r="J37" s="58"/>
      <c r="K37" s="61"/>
      <c r="L37" s="61" t="s">
        <v>238</v>
      </c>
      <c r="M37" s="58"/>
      <c r="N37" s="61"/>
    </row>
    <row r="38" spans="1:14" ht="19.5" customHeight="1">
      <c r="A38" s="56">
        <v>35</v>
      </c>
      <c r="B38" s="56"/>
      <c r="C38" s="63">
        <v>38</v>
      </c>
      <c r="D38" s="58" t="s">
        <v>239</v>
      </c>
      <c r="E38" s="58" t="s">
        <v>125</v>
      </c>
      <c r="F38" s="59" t="s">
        <v>240</v>
      </c>
      <c r="G38" s="59" t="s">
        <v>15</v>
      </c>
      <c r="H38" s="60" t="s">
        <v>16</v>
      </c>
      <c r="I38" s="60"/>
      <c r="J38" s="58"/>
      <c r="K38" s="61"/>
      <c r="L38" s="61" t="s">
        <v>238</v>
      </c>
      <c r="M38" s="58"/>
      <c r="N38" s="61"/>
    </row>
    <row r="39" spans="1:14" ht="19.5" customHeight="1">
      <c r="A39" s="56">
        <v>36</v>
      </c>
      <c r="B39" s="56"/>
      <c r="C39" s="63">
        <v>39</v>
      </c>
      <c r="D39" s="58" t="s">
        <v>241</v>
      </c>
      <c r="E39" s="58" t="s">
        <v>242</v>
      </c>
      <c r="F39" s="59">
        <v>28188</v>
      </c>
      <c r="G39" s="59" t="s">
        <v>21</v>
      </c>
      <c r="H39" s="60"/>
      <c r="I39" s="60"/>
      <c r="J39" s="58"/>
      <c r="K39" s="61"/>
      <c r="L39" s="61"/>
      <c r="M39" s="58"/>
      <c r="N39" s="61"/>
    </row>
    <row r="40" spans="1:14" ht="19.5" customHeight="1">
      <c r="A40" s="56">
        <v>37</v>
      </c>
      <c r="B40" s="56"/>
      <c r="C40" s="63">
        <v>40</v>
      </c>
      <c r="D40" s="58" t="s">
        <v>243</v>
      </c>
      <c r="E40" s="58" t="s">
        <v>244</v>
      </c>
      <c r="F40" s="59">
        <v>20263</v>
      </c>
      <c r="G40" s="59" t="s">
        <v>15</v>
      </c>
      <c r="H40" s="60"/>
      <c r="I40" s="60"/>
      <c r="J40" s="58"/>
      <c r="K40" s="61"/>
      <c r="L40" s="66" t="s">
        <v>83</v>
      </c>
      <c r="M40" s="58"/>
      <c r="N40" s="61"/>
    </row>
    <row r="41" spans="1:14" ht="19.5" customHeight="1">
      <c r="A41" s="56">
        <v>38</v>
      </c>
      <c r="B41" s="56"/>
      <c r="C41" s="63">
        <v>41</v>
      </c>
      <c r="D41" s="58" t="s">
        <v>245</v>
      </c>
      <c r="E41" s="58" t="s">
        <v>246</v>
      </c>
      <c r="F41" s="59"/>
      <c r="G41" s="59" t="s">
        <v>15</v>
      </c>
      <c r="H41" s="60" t="s">
        <v>16</v>
      </c>
      <c r="I41" s="60" t="s">
        <v>16</v>
      </c>
      <c r="J41" s="58"/>
      <c r="K41" s="61"/>
      <c r="L41" s="62" t="s">
        <v>247</v>
      </c>
      <c r="M41" s="58"/>
      <c r="N41" s="61"/>
    </row>
    <row r="42" spans="1:14" ht="19.5" customHeight="1">
      <c r="A42" s="56">
        <v>39</v>
      </c>
      <c r="B42" s="56"/>
      <c r="C42" s="63">
        <v>43</v>
      </c>
      <c r="D42" s="58" t="s">
        <v>117</v>
      </c>
      <c r="E42" s="58" t="s">
        <v>118</v>
      </c>
      <c r="F42" s="59"/>
      <c r="G42" s="59" t="s">
        <v>15</v>
      </c>
      <c r="H42" s="60" t="s">
        <v>16</v>
      </c>
      <c r="I42" s="60" t="s">
        <v>16</v>
      </c>
      <c r="J42" s="58"/>
      <c r="K42" s="61"/>
      <c r="L42" s="61"/>
      <c r="M42" s="58"/>
      <c r="N42" s="67"/>
    </row>
    <row r="43" spans="1:14" ht="19.5" customHeight="1">
      <c r="A43" s="56">
        <v>40</v>
      </c>
      <c r="B43" s="56"/>
      <c r="C43" s="68">
        <v>43</v>
      </c>
      <c r="D43" s="58" t="s">
        <v>248</v>
      </c>
      <c r="E43" s="58" t="s">
        <v>249</v>
      </c>
      <c r="F43" s="59" t="s">
        <v>250</v>
      </c>
      <c r="G43" s="59" t="s">
        <v>15</v>
      </c>
      <c r="H43" s="60" t="s">
        <v>16</v>
      </c>
      <c r="I43" s="60" t="s">
        <v>16</v>
      </c>
      <c r="J43" s="58"/>
      <c r="K43" s="64"/>
      <c r="L43" s="62" t="s">
        <v>83</v>
      </c>
      <c r="M43" s="58"/>
      <c r="N43" s="64"/>
    </row>
    <row r="44" spans="1:14" ht="19.5" customHeight="1">
      <c r="A44" s="56">
        <v>41</v>
      </c>
      <c r="B44" s="56"/>
      <c r="C44" s="63">
        <v>44</v>
      </c>
      <c r="D44" s="58" t="s">
        <v>50</v>
      </c>
      <c r="E44" s="58" t="s">
        <v>51</v>
      </c>
      <c r="F44" s="59">
        <v>20528</v>
      </c>
      <c r="G44" s="59" t="s">
        <v>15</v>
      </c>
      <c r="H44" s="60" t="s">
        <v>16</v>
      </c>
      <c r="I44" s="60" t="s">
        <v>16</v>
      </c>
      <c r="J44" s="58"/>
      <c r="K44" s="64"/>
      <c r="L44" s="62" t="s">
        <v>42</v>
      </c>
      <c r="M44" s="58"/>
      <c r="N44" s="64"/>
    </row>
    <row r="45" spans="1:14" ht="19.5" customHeight="1">
      <c r="A45" s="56">
        <v>42</v>
      </c>
      <c r="B45" s="56"/>
      <c r="C45" s="63">
        <v>45</v>
      </c>
      <c r="D45" s="58" t="s">
        <v>251</v>
      </c>
      <c r="E45" s="58" t="s">
        <v>252</v>
      </c>
      <c r="F45" s="59">
        <v>26924</v>
      </c>
      <c r="G45" s="59" t="s">
        <v>15</v>
      </c>
      <c r="H45" s="60"/>
      <c r="I45" s="60"/>
      <c r="J45" s="58"/>
      <c r="K45" s="61"/>
      <c r="L45" s="61"/>
      <c r="M45" s="58"/>
      <c r="N45" s="61"/>
    </row>
    <row r="46" spans="1:14" ht="19.5" customHeight="1">
      <c r="A46" s="56">
        <v>43</v>
      </c>
      <c r="B46" s="56"/>
      <c r="C46" s="63">
        <v>46</v>
      </c>
      <c r="D46" s="58" t="s">
        <v>134</v>
      </c>
      <c r="E46" s="58" t="s">
        <v>135</v>
      </c>
      <c r="F46" s="59">
        <v>24517</v>
      </c>
      <c r="G46" s="59" t="s">
        <v>15</v>
      </c>
      <c r="H46" s="60" t="s">
        <v>16</v>
      </c>
      <c r="I46" s="60" t="s">
        <v>16</v>
      </c>
      <c r="J46" s="58"/>
      <c r="K46" s="61"/>
      <c r="L46" s="62" t="s">
        <v>42</v>
      </c>
      <c r="M46" s="58" t="s">
        <v>15</v>
      </c>
      <c r="N46" s="61"/>
    </row>
    <row r="47" spans="1:14" ht="19.5" customHeight="1">
      <c r="A47" s="56">
        <v>44</v>
      </c>
      <c r="B47" s="56"/>
      <c r="C47" s="63">
        <v>47</v>
      </c>
      <c r="D47" s="58" t="s">
        <v>253</v>
      </c>
      <c r="E47" s="58" t="s">
        <v>51</v>
      </c>
      <c r="F47" s="59">
        <v>25801</v>
      </c>
      <c r="G47" s="59" t="s">
        <v>15</v>
      </c>
      <c r="H47" s="60"/>
      <c r="I47" s="60"/>
      <c r="J47" s="58"/>
      <c r="K47" s="61"/>
      <c r="L47" s="61"/>
      <c r="M47" s="58"/>
      <c r="N47" s="61"/>
    </row>
    <row r="48" spans="1:14" ht="19.5" customHeight="1">
      <c r="A48" s="56">
        <v>45</v>
      </c>
      <c r="B48" s="56"/>
      <c r="C48" s="63">
        <v>48</v>
      </c>
      <c r="D48" s="58" t="s">
        <v>254</v>
      </c>
      <c r="E48" s="58" t="s">
        <v>81</v>
      </c>
      <c r="F48" s="59">
        <v>34658</v>
      </c>
      <c r="G48" s="59"/>
      <c r="H48" s="60"/>
      <c r="I48" s="60"/>
      <c r="J48" s="58"/>
      <c r="K48" s="61"/>
      <c r="L48" s="61"/>
      <c r="M48" s="58"/>
      <c r="N48" s="61"/>
    </row>
    <row r="49" spans="1:14" ht="19.5" customHeight="1">
      <c r="A49" s="56">
        <v>46</v>
      </c>
      <c r="B49" s="56"/>
      <c r="C49" s="63">
        <v>49</v>
      </c>
      <c r="D49" s="58" t="s">
        <v>120</v>
      </c>
      <c r="E49" s="58" t="s">
        <v>92</v>
      </c>
      <c r="F49" s="59" t="s">
        <v>255</v>
      </c>
      <c r="G49" s="59" t="s">
        <v>15</v>
      </c>
      <c r="H49" s="60"/>
      <c r="I49" s="60" t="s">
        <v>16</v>
      </c>
      <c r="J49" s="58"/>
      <c r="K49" s="61"/>
      <c r="L49" s="61"/>
      <c r="M49" s="58"/>
      <c r="N49" s="61"/>
    </row>
    <row r="50" spans="1:14" ht="19.5" customHeight="1">
      <c r="A50" s="56">
        <v>47</v>
      </c>
      <c r="B50" s="56"/>
      <c r="C50" s="63">
        <v>50</v>
      </c>
      <c r="D50" s="58" t="s">
        <v>121</v>
      </c>
      <c r="E50" s="58" t="s">
        <v>122</v>
      </c>
      <c r="F50" s="59">
        <v>35905</v>
      </c>
      <c r="G50" s="59" t="s">
        <v>15</v>
      </c>
      <c r="H50" s="60" t="s">
        <v>16</v>
      </c>
      <c r="I50" s="60" t="s">
        <v>16</v>
      </c>
      <c r="J50" s="58"/>
      <c r="K50" s="61"/>
      <c r="L50" s="61"/>
      <c r="M50" s="58"/>
      <c r="N50" s="61"/>
    </row>
    <row r="51" spans="1:14" ht="19.5" customHeight="1">
      <c r="A51" s="56">
        <v>48</v>
      </c>
      <c r="B51" s="56"/>
      <c r="C51" s="63">
        <v>51</v>
      </c>
      <c r="D51" s="58" t="s">
        <v>30</v>
      </c>
      <c r="E51" s="58" t="s">
        <v>31</v>
      </c>
      <c r="F51" s="59">
        <v>24010</v>
      </c>
      <c r="G51" s="59" t="s">
        <v>15</v>
      </c>
      <c r="H51" s="60" t="s">
        <v>16</v>
      </c>
      <c r="I51" s="60" t="s">
        <v>16</v>
      </c>
      <c r="J51" s="58"/>
      <c r="K51" s="64"/>
      <c r="L51" s="62" t="s">
        <v>32</v>
      </c>
      <c r="M51" s="58"/>
      <c r="N51" s="64"/>
    </row>
    <row r="52" spans="1:14" ht="19.5" customHeight="1">
      <c r="A52" s="56">
        <v>49</v>
      </c>
      <c r="B52" s="56"/>
      <c r="C52" s="63">
        <v>52</v>
      </c>
      <c r="D52" s="58" t="s">
        <v>95</v>
      </c>
      <c r="E52" s="58" t="s">
        <v>96</v>
      </c>
      <c r="F52" s="59">
        <v>31299</v>
      </c>
      <c r="G52" s="59" t="s">
        <v>15</v>
      </c>
      <c r="H52" s="60" t="s">
        <v>16</v>
      </c>
      <c r="I52" s="60" t="s">
        <v>16</v>
      </c>
      <c r="J52" s="58"/>
      <c r="K52" s="61"/>
      <c r="L52" s="65"/>
      <c r="M52" s="58" t="s">
        <v>214</v>
      </c>
      <c r="N52" s="61"/>
    </row>
    <row r="53" spans="1:14" ht="19.5" customHeight="1">
      <c r="A53" s="56">
        <v>50</v>
      </c>
      <c r="B53" s="56"/>
      <c r="C53" s="63">
        <v>53</v>
      </c>
      <c r="D53" s="58" t="s">
        <v>115</v>
      </c>
      <c r="E53" s="58" t="s">
        <v>116</v>
      </c>
      <c r="F53" s="59">
        <v>26198</v>
      </c>
      <c r="G53" s="59" t="s">
        <v>15</v>
      </c>
      <c r="H53" s="60" t="s">
        <v>16</v>
      </c>
      <c r="I53" s="60" t="s">
        <v>16</v>
      </c>
      <c r="J53" s="58"/>
      <c r="K53" s="61"/>
      <c r="L53" s="62" t="s">
        <v>42</v>
      </c>
      <c r="M53" s="58"/>
      <c r="N53" s="61"/>
    </row>
    <row r="54" spans="1:14" ht="19.5" customHeight="1">
      <c r="A54" s="56">
        <v>51</v>
      </c>
      <c r="B54" s="56"/>
      <c r="C54" s="63">
        <v>55</v>
      </c>
      <c r="D54" s="58" t="s">
        <v>36</v>
      </c>
      <c r="E54" s="58" t="s">
        <v>37</v>
      </c>
      <c r="F54" s="59">
        <v>30636</v>
      </c>
      <c r="G54" s="59" t="s">
        <v>21</v>
      </c>
      <c r="H54" s="60" t="s">
        <v>16</v>
      </c>
      <c r="I54" s="60" t="s">
        <v>16</v>
      </c>
      <c r="J54" s="58"/>
      <c r="K54" s="64"/>
      <c r="L54" s="62" t="s">
        <v>32</v>
      </c>
      <c r="M54" s="58"/>
      <c r="N54" s="64"/>
    </row>
    <row r="55" spans="1:14" ht="19.5" customHeight="1">
      <c r="A55" s="56">
        <v>52</v>
      </c>
      <c r="B55" s="56"/>
      <c r="C55" s="63">
        <v>56</v>
      </c>
      <c r="D55" s="58" t="s">
        <v>256</v>
      </c>
      <c r="E55" s="58" t="s">
        <v>64</v>
      </c>
      <c r="F55" s="59">
        <v>18473</v>
      </c>
      <c r="G55" s="59" t="s">
        <v>15</v>
      </c>
      <c r="H55" s="60"/>
      <c r="I55" s="60"/>
      <c r="J55" s="58"/>
      <c r="K55" s="61"/>
      <c r="L55" s="61"/>
      <c r="M55" s="58"/>
      <c r="N55" s="61"/>
    </row>
    <row r="56" spans="1:14" ht="19.5" customHeight="1">
      <c r="A56" s="56">
        <v>53</v>
      </c>
      <c r="B56" s="56"/>
      <c r="C56" s="63">
        <v>57</v>
      </c>
      <c r="D56" s="58" t="s">
        <v>33</v>
      </c>
      <c r="E56" s="58" t="s">
        <v>34</v>
      </c>
      <c r="F56" s="59">
        <v>23276</v>
      </c>
      <c r="G56" s="59" t="s">
        <v>21</v>
      </c>
      <c r="H56" s="60" t="s">
        <v>16</v>
      </c>
      <c r="I56" s="60" t="s">
        <v>16</v>
      </c>
      <c r="J56" s="58"/>
      <c r="K56" s="64" t="s">
        <v>35</v>
      </c>
      <c r="L56" s="62" t="s">
        <v>32</v>
      </c>
      <c r="M56" s="58"/>
      <c r="N56" s="69"/>
    </row>
    <row r="57" spans="1:14" ht="19.5" customHeight="1">
      <c r="A57" s="56">
        <v>54</v>
      </c>
      <c r="B57" s="56"/>
      <c r="C57" s="63">
        <v>58</v>
      </c>
      <c r="D57" s="58" t="s">
        <v>257</v>
      </c>
      <c r="E57" s="58" t="s">
        <v>258</v>
      </c>
      <c r="F57" s="59">
        <v>23598</v>
      </c>
      <c r="G57" s="59" t="s">
        <v>15</v>
      </c>
      <c r="H57" s="60" t="s">
        <v>16</v>
      </c>
      <c r="I57" s="60" t="s">
        <v>16</v>
      </c>
      <c r="J57" s="58"/>
      <c r="K57" s="64"/>
      <c r="L57" s="62" t="s">
        <v>83</v>
      </c>
      <c r="M57" s="58"/>
      <c r="N57" s="64"/>
    </row>
    <row r="58" spans="1:14" ht="19.5" customHeight="1">
      <c r="A58" s="56">
        <v>55</v>
      </c>
      <c r="B58" s="56"/>
      <c r="C58" s="63">
        <v>59</v>
      </c>
      <c r="D58" s="58" t="s">
        <v>259</v>
      </c>
      <c r="E58" s="58" t="s">
        <v>66</v>
      </c>
      <c r="F58" s="59"/>
      <c r="G58" s="59" t="s">
        <v>15</v>
      </c>
      <c r="H58" s="60" t="s">
        <v>16</v>
      </c>
      <c r="I58" s="60" t="s">
        <v>16</v>
      </c>
      <c r="J58" s="58"/>
      <c r="K58" s="61"/>
      <c r="L58" s="62" t="s">
        <v>42</v>
      </c>
      <c r="M58" s="58"/>
      <c r="N58" s="61"/>
    </row>
    <row r="59" spans="1:14" ht="19.5" customHeight="1">
      <c r="A59" s="56">
        <v>56</v>
      </c>
      <c r="B59" s="56"/>
      <c r="C59" s="63">
        <v>60</v>
      </c>
      <c r="D59" s="58" t="s">
        <v>43</v>
      </c>
      <c r="E59" s="58" t="s">
        <v>44</v>
      </c>
      <c r="F59" s="59">
        <v>21589</v>
      </c>
      <c r="G59" s="59" t="s">
        <v>15</v>
      </c>
      <c r="H59" s="60" t="s">
        <v>16</v>
      </c>
      <c r="I59" s="60" t="s">
        <v>16</v>
      </c>
      <c r="J59" s="58"/>
      <c r="K59" s="64"/>
      <c r="L59" s="62" t="s">
        <v>32</v>
      </c>
      <c r="M59" s="58"/>
      <c r="N59" s="64"/>
    </row>
    <row r="60" spans="1:14" ht="19.5" customHeight="1">
      <c r="A60" s="56">
        <v>57</v>
      </c>
      <c r="B60" s="56"/>
      <c r="C60" s="63">
        <v>61</v>
      </c>
      <c r="D60" s="58" t="s">
        <v>110</v>
      </c>
      <c r="E60" s="58" t="s">
        <v>105</v>
      </c>
      <c r="F60" s="59"/>
      <c r="G60" s="59" t="s">
        <v>15</v>
      </c>
      <c r="H60" s="60" t="s">
        <v>16</v>
      </c>
      <c r="I60" s="60" t="s">
        <v>16</v>
      </c>
      <c r="J60" s="58"/>
      <c r="K60" s="64"/>
      <c r="L60" s="62" t="s">
        <v>83</v>
      </c>
      <c r="M60" s="58"/>
      <c r="N60" s="64"/>
    </row>
    <row r="61" spans="1:14" ht="19.5" customHeight="1">
      <c r="A61" s="56">
        <v>58</v>
      </c>
      <c r="B61" s="56"/>
      <c r="C61" s="63">
        <v>62</v>
      </c>
      <c r="D61" s="58" t="s">
        <v>260</v>
      </c>
      <c r="E61" s="58" t="s">
        <v>261</v>
      </c>
      <c r="F61" s="59"/>
      <c r="G61" s="59" t="s">
        <v>21</v>
      </c>
      <c r="H61" s="60" t="s">
        <v>16</v>
      </c>
      <c r="I61" s="60" t="s">
        <v>16</v>
      </c>
      <c r="J61" s="58"/>
      <c r="K61" s="64"/>
      <c r="L61" s="62" t="s">
        <v>83</v>
      </c>
      <c r="M61" s="58"/>
      <c r="N61" s="64"/>
    </row>
    <row r="62" spans="1:14" ht="19.5" customHeight="1">
      <c r="A62" s="56">
        <v>59</v>
      </c>
      <c r="B62" s="56"/>
      <c r="C62" s="63">
        <v>63</v>
      </c>
      <c r="D62" s="58" t="s">
        <v>262</v>
      </c>
      <c r="E62" s="58" t="s">
        <v>68</v>
      </c>
      <c r="F62" s="59">
        <v>25640</v>
      </c>
      <c r="G62" s="59" t="s">
        <v>15</v>
      </c>
      <c r="H62" s="60" t="s">
        <v>16</v>
      </c>
      <c r="I62" s="60" t="s">
        <v>16</v>
      </c>
      <c r="J62" s="58">
        <v>3202358023</v>
      </c>
      <c r="K62" s="64" t="s">
        <v>263</v>
      </c>
      <c r="L62" s="62" t="s">
        <v>32</v>
      </c>
      <c r="M62" s="58" t="s">
        <v>232</v>
      </c>
      <c r="N62" s="61"/>
    </row>
    <row r="63" spans="1:14" ht="19.5" customHeight="1">
      <c r="A63" s="56">
        <v>60</v>
      </c>
      <c r="B63" s="70"/>
      <c r="C63" s="63">
        <v>64</v>
      </c>
      <c r="D63" s="71" t="s">
        <v>264</v>
      </c>
      <c r="E63" s="58" t="s">
        <v>265</v>
      </c>
      <c r="F63" s="59">
        <v>23143</v>
      </c>
      <c r="G63" s="59"/>
      <c r="H63" s="60"/>
      <c r="I63" s="60"/>
      <c r="J63" s="58"/>
      <c r="K63" s="61"/>
      <c r="L63" s="61"/>
      <c r="M63" s="58"/>
      <c r="N63" s="61"/>
    </row>
    <row r="64" spans="1:14" ht="19.5" customHeight="1">
      <c r="A64" s="56">
        <v>61</v>
      </c>
      <c r="B64" s="56"/>
      <c r="C64" s="63">
        <v>65</v>
      </c>
      <c r="D64" s="58" t="s">
        <v>266</v>
      </c>
      <c r="E64" s="58" t="s">
        <v>267</v>
      </c>
      <c r="F64" s="59" t="s">
        <v>268</v>
      </c>
      <c r="G64" s="59" t="s">
        <v>15</v>
      </c>
      <c r="H64" s="60" t="s">
        <v>16</v>
      </c>
      <c r="I64" s="60" t="s">
        <v>16</v>
      </c>
      <c r="J64" s="58"/>
      <c r="K64" s="61"/>
      <c r="L64" s="61" t="s">
        <v>269</v>
      </c>
      <c r="M64" s="58"/>
      <c r="N64" s="61"/>
    </row>
    <row r="65" spans="1:14" ht="19.5" customHeight="1">
      <c r="A65" s="56">
        <v>62</v>
      </c>
      <c r="B65" s="56"/>
      <c r="C65" s="63">
        <v>66</v>
      </c>
      <c r="D65" s="72" t="s">
        <v>266</v>
      </c>
      <c r="E65" s="72" t="s">
        <v>270</v>
      </c>
      <c r="F65" s="73" t="s">
        <v>271</v>
      </c>
      <c r="G65" s="73" t="s">
        <v>21</v>
      </c>
      <c r="H65" s="74" t="s">
        <v>16</v>
      </c>
      <c r="I65" s="74" t="s">
        <v>16</v>
      </c>
      <c r="J65" s="72"/>
      <c r="K65" s="75"/>
      <c r="L65" s="75" t="s">
        <v>269</v>
      </c>
      <c r="M65" s="72"/>
      <c r="N65" s="75"/>
    </row>
    <row r="66" spans="1:14" ht="19.5" customHeight="1">
      <c r="A66" s="56">
        <v>63</v>
      </c>
      <c r="B66" s="56"/>
      <c r="C66" s="63">
        <v>67</v>
      </c>
      <c r="D66" s="58" t="s">
        <v>272</v>
      </c>
      <c r="E66" s="58" t="s">
        <v>273</v>
      </c>
      <c r="F66" s="59">
        <v>28861</v>
      </c>
      <c r="G66" s="59"/>
      <c r="H66" s="60"/>
      <c r="I66" s="60"/>
      <c r="J66" s="58"/>
      <c r="K66" s="61"/>
      <c r="L66" s="61"/>
      <c r="M66" s="58"/>
      <c r="N66" s="61"/>
    </row>
    <row r="67" spans="1:14" ht="19.5" customHeight="1">
      <c r="A67" s="56">
        <v>64</v>
      </c>
      <c r="B67" s="56"/>
      <c r="C67" s="63">
        <v>68</v>
      </c>
      <c r="D67" s="58" t="s">
        <v>274</v>
      </c>
      <c r="E67" s="58" t="s">
        <v>92</v>
      </c>
      <c r="F67" s="59">
        <v>28716</v>
      </c>
      <c r="G67" s="59" t="s">
        <v>15</v>
      </c>
      <c r="H67" s="60" t="s">
        <v>16</v>
      </c>
      <c r="I67" s="60" t="s">
        <v>16</v>
      </c>
      <c r="J67" s="58"/>
      <c r="K67" s="61"/>
      <c r="L67" s="61" t="s">
        <v>275</v>
      </c>
      <c r="M67" s="58"/>
      <c r="N67" s="61" t="s">
        <v>276</v>
      </c>
    </row>
    <row r="68" spans="1:14" ht="19.5" customHeight="1">
      <c r="A68" s="56">
        <v>65</v>
      </c>
      <c r="B68" s="56"/>
      <c r="C68" s="63">
        <v>69</v>
      </c>
      <c r="D68" s="58" t="s">
        <v>277</v>
      </c>
      <c r="E68" s="58" t="s">
        <v>70</v>
      </c>
      <c r="F68" s="59">
        <v>32495</v>
      </c>
      <c r="G68" s="59"/>
      <c r="H68" s="60"/>
      <c r="I68" s="60"/>
      <c r="J68" s="58"/>
      <c r="K68" s="61"/>
      <c r="L68" s="61"/>
      <c r="M68" s="58"/>
      <c r="N68" s="61"/>
    </row>
    <row r="69" spans="1:14" ht="19.5" customHeight="1">
      <c r="A69" s="56">
        <v>66</v>
      </c>
      <c r="B69" s="56"/>
      <c r="C69" s="63">
        <v>70</v>
      </c>
      <c r="D69" s="58" t="s">
        <v>58</v>
      </c>
      <c r="E69" s="58" t="s">
        <v>59</v>
      </c>
      <c r="F69" s="59">
        <v>33641</v>
      </c>
      <c r="G69" s="59" t="s">
        <v>15</v>
      </c>
      <c r="H69" s="60" t="s">
        <v>16</v>
      </c>
      <c r="I69" s="60" t="s">
        <v>16</v>
      </c>
      <c r="J69" s="58"/>
      <c r="K69" s="64"/>
      <c r="L69" s="62" t="s">
        <v>42</v>
      </c>
      <c r="M69" s="58"/>
      <c r="N69" s="64"/>
    </row>
    <row r="70" spans="1:14" ht="19.5" customHeight="1">
      <c r="A70" s="56">
        <v>67</v>
      </c>
      <c r="B70" s="56"/>
      <c r="C70" s="63">
        <v>71</v>
      </c>
      <c r="D70" s="58" t="s">
        <v>278</v>
      </c>
      <c r="E70" s="58" t="s">
        <v>246</v>
      </c>
      <c r="F70" s="59">
        <v>28560</v>
      </c>
      <c r="G70" s="59"/>
      <c r="H70" s="60"/>
      <c r="I70" s="60"/>
      <c r="J70" s="58"/>
      <c r="K70" s="61"/>
      <c r="L70" s="61"/>
      <c r="M70" s="58"/>
      <c r="N70" s="61"/>
    </row>
    <row r="71" spans="1:14" ht="19.5" customHeight="1">
      <c r="A71" s="56">
        <v>68</v>
      </c>
      <c r="B71" s="56"/>
      <c r="C71" s="63">
        <v>72</v>
      </c>
      <c r="D71" s="58" t="s">
        <v>85</v>
      </c>
      <c r="E71" s="58" t="s">
        <v>56</v>
      </c>
      <c r="F71" s="59">
        <v>25036</v>
      </c>
      <c r="G71" s="59" t="s">
        <v>15</v>
      </c>
      <c r="H71" s="60" t="s">
        <v>16</v>
      </c>
      <c r="I71" s="60" t="s">
        <v>16</v>
      </c>
      <c r="J71" s="58"/>
      <c r="K71" s="64"/>
      <c r="L71" s="62" t="s">
        <v>42</v>
      </c>
      <c r="M71" s="58"/>
      <c r="N71" s="64"/>
    </row>
    <row r="72" spans="1:14" ht="19.5" customHeight="1">
      <c r="A72" s="56">
        <v>69</v>
      </c>
      <c r="B72" s="56"/>
      <c r="C72" s="63">
        <v>73</v>
      </c>
      <c r="D72" s="58" t="s">
        <v>279</v>
      </c>
      <c r="E72" s="58" t="s">
        <v>92</v>
      </c>
      <c r="F72" s="59">
        <v>26393</v>
      </c>
      <c r="G72" s="59" t="s">
        <v>15</v>
      </c>
      <c r="H72" s="60" t="s">
        <v>16</v>
      </c>
      <c r="I72" s="60" t="s">
        <v>16</v>
      </c>
      <c r="J72" s="58"/>
      <c r="K72" s="61"/>
      <c r="L72" s="61"/>
      <c r="M72" s="58"/>
      <c r="N72" s="61"/>
    </row>
    <row r="73" spans="1:14" ht="19.5" customHeight="1">
      <c r="A73" s="56">
        <v>70</v>
      </c>
      <c r="B73" s="56"/>
      <c r="C73" s="63">
        <v>74</v>
      </c>
      <c r="D73" s="58" t="s">
        <v>280</v>
      </c>
      <c r="E73" s="58" t="s">
        <v>281</v>
      </c>
      <c r="F73" s="59">
        <v>26353</v>
      </c>
      <c r="G73" s="59" t="s">
        <v>21</v>
      </c>
      <c r="H73" s="60" t="s">
        <v>16</v>
      </c>
      <c r="I73" s="60" t="s">
        <v>16</v>
      </c>
      <c r="J73" s="58"/>
      <c r="K73" s="64"/>
      <c r="L73" s="62" t="s">
        <v>83</v>
      </c>
      <c r="M73" s="58"/>
      <c r="N73" s="64"/>
    </row>
    <row r="74" spans="1:14" ht="19.5" customHeight="1">
      <c r="A74" s="56">
        <v>71</v>
      </c>
      <c r="B74" s="56"/>
      <c r="C74" s="63">
        <v>75</v>
      </c>
      <c r="D74" s="58" t="s">
        <v>282</v>
      </c>
      <c r="E74" s="58" t="s">
        <v>283</v>
      </c>
      <c r="F74" s="59"/>
      <c r="G74" s="59" t="s">
        <v>21</v>
      </c>
      <c r="H74" s="60" t="s">
        <v>16</v>
      </c>
      <c r="I74" s="60" t="s">
        <v>16</v>
      </c>
      <c r="J74" s="58"/>
      <c r="K74" s="61"/>
      <c r="L74" s="62" t="s">
        <v>83</v>
      </c>
      <c r="M74" s="58"/>
      <c r="N74" s="61"/>
    </row>
    <row r="75" spans="1:14" ht="19.5" customHeight="1">
      <c r="A75" s="56">
        <v>72</v>
      </c>
      <c r="B75" s="56"/>
      <c r="C75" s="63">
        <v>76</v>
      </c>
      <c r="D75" s="58" t="s">
        <v>284</v>
      </c>
      <c r="E75" s="58" t="s">
        <v>62</v>
      </c>
      <c r="F75" s="59">
        <v>20224</v>
      </c>
      <c r="G75" s="59"/>
      <c r="H75" s="60" t="s">
        <v>16</v>
      </c>
      <c r="I75" s="60" t="s">
        <v>16</v>
      </c>
      <c r="J75" s="58"/>
      <c r="K75" s="64"/>
      <c r="L75" s="62" t="s">
        <v>83</v>
      </c>
      <c r="M75" s="58"/>
      <c r="N75" s="64"/>
    </row>
    <row r="76" spans="1:14" ht="19.5" customHeight="1">
      <c r="A76" s="56">
        <v>73</v>
      </c>
      <c r="B76" s="56"/>
      <c r="C76" s="63">
        <v>77</v>
      </c>
      <c r="D76" s="58" t="s">
        <v>112</v>
      </c>
      <c r="E76" s="58" t="s">
        <v>113</v>
      </c>
      <c r="F76" s="59">
        <v>26506</v>
      </c>
      <c r="G76" s="59" t="s">
        <v>21</v>
      </c>
      <c r="H76" s="60" t="s">
        <v>16</v>
      </c>
      <c r="I76" s="60" t="s">
        <v>16</v>
      </c>
      <c r="J76" s="58"/>
      <c r="K76" s="61"/>
      <c r="L76" s="62" t="s">
        <v>42</v>
      </c>
      <c r="M76" s="58"/>
      <c r="N76" s="61"/>
    </row>
    <row r="77" spans="1:14" ht="19.5" customHeight="1">
      <c r="A77" s="56">
        <v>74</v>
      </c>
      <c r="B77" s="56"/>
      <c r="C77" s="63">
        <v>78</v>
      </c>
      <c r="D77" s="58" t="s">
        <v>112</v>
      </c>
      <c r="E77" s="58" t="s">
        <v>114</v>
      </c>
      <c r="F77" s="59"/>
      <c r="G77" s="59" t="s">
        <v>21</v>
      </c>
      <c r="H77" s="60" t="s">
        <v>16</v>
      </c>
      <c r="I77" s="60" t="s">
        <v>16</v>
      </c>
      <c r="J77" s="58"/>
      <c r="K77" s="61"/>
      <c r="L77" s="61"/>
      <c r="M77" s="58"/>
      <c r="N77" s="61"/>
    </row>
    <row r="78" spans="1:14" ht="19.5" customHeight="1">
      <c r="A78" s="56">
        <v>75</v>
      </c>
      <c r="B78" s="56"/>
      <c r="C78" s="63">
        <v>79</v>
      </c>
      <c r="D78" s="58" t="s">
        <v>285</v>
      </c>
      <c r="E78" s="58" t="s">
        <v>286</v>
      </c>
      <c r="F78" s="59">
        <v>26435</v>
      </c>
      <c r="G78" s="59"/>
      <c r="H78" s="60"/>
      <c r="I78" s="60"/>
      <c r="J78" s="58"/>
      <c r="K78" s="61"/>
      <c r="L78" s="61"/>
      <c r="M78" s="58"/>
      <c r="N78" s="61"/>
    </row>
    <row r="79" spans="1:14" ht="19.5" customHeight="1">
      <c r="A79" s="56">
        <v>76</v>
      </c>
      <c r="B79" s="56"/>
      <c r="C79" s="76">
        <v>80</v>
      </c>
      <c r="D79" s="58" t="s">
        <v>69</v>
      </c>
      <c r="E79" s="58" t="s">
        <v>70</v>
      </c>
      <c r="F79" s="59">
        <v>27725</v>
      </c>
      <c r="G79" s="59" t="s">
        <v>15</v>
      </c>
      <c r="H79" s="60" t="s">
        <v>16</v>
      </c>
      <c r="I79" s="60" t="s">
        <v>16</v>
      </c>
      <c r="J79" s="58"/>
      <c r="K79" s="64" t="s">
        <v>71</v>
      </c>
      <c r="L79" s="62" t="s">
        <v>42</v>
      </c>
      <c r="M79" s="58"/>
      <c r="N79" s="64"/>
    </row>
    <row r="80" spans="1:14" ht="19.5" customHeight="1">
      <c r="A80" s="56">
        <v>77</v>
      </c>
      <c r="B80" s="56"/>
      <c r="C80" s="63">
        <v>81</v>
      </c>
      <c r="D80" s="58" t="s">
        <v>80</v>
      </c>
      <c r="E80" s="58" t="s">
        <v>81</v>
      </c>
      <c r="F80" s="59">
        <v>29273</v>
      </c>
      <c r="G80" s="59" t="s">
        <v>15</v>
      </c>
      <c r="H80" s="60" t="s">
        <v>16</v>
      </c>
      <c r="I80" s="60" t="s">
        <v>16</v>
      </c>
      <c r="J80" s="58">
        <v>3393593979</v>
      </c>
      <c r="K80" s="64" t="s">
        <v>82</v>
      </c>
      <c r="L80" s="62" t="s">
        <v>42</v>
      </c>
      <c r="M80" s="58"/>
      <c r="N80" s="64"/>
    </row>
    <row r="81" spans="1:14" ht="19.5" customHeight="1">
      <c r="A81" s="56">
        <v>78</v>
      </c>
      <c r="B81" s="56"/>
      <c r="C81" s="63">
        <v>82</v>
      </c>
      <c r="D81" s="58" t="s">
        <v>104</v>
      </c>
      <c r="E81" s="58" t="s">
        <v>105</v>
      </c>
      <c r="F81" s="59">
        <v>24774</v>
      </c>
      <c r="G81" s="59" t="s">
        <v>15</v>
      </c>
      <c r="H81" s="60" t="s">
        <v>16</v>
      </c>
      <c r="I81" s="60" t="s">
        <v>16</v>
      </c>
      <c r="J81" s="58"/>
      <c r="K81" s="61"/>
      <c r="L81" s="62" t="s">
        <v>42</v>
      </c>
      <c r="M81" s="58" t="s">
        <v>214</v>
      </c>
      <c r="N81" s="61"/>
    </row>
    <row r="82" spans="1:14" ht="19.5" customHeight="1">
      <c r="A82" s="56">
        <v>79</v>
      </c>
      <c r="B82" s="56"/>
      <c r="C82" s="63">
        <v>83</v>
      </c>
      <c r="D82" s="58" t="s">
        <v>104</v>
      </c>
      <c r="E82" s="58" t="s">
        <v>62</v>
      </c>
      <c r="F82" s="59">
        <v>35637</v>
      </c>
      <c r="G82" s="59" t="s">
        <v>15</v>
      </c>
      <c r="H82" s="60" t="s">
        <v>16</v>
      </c>
      <c r="I82" s="60" t="s">
        <v>16</v>
      </c>
      <c r="J82" s="58"/>
      <c r="K82" s="61"/>
      <c r="L82" s="62" t="s">
        <v>42</v>
      </c>
      <c r="M82" s="58" t="s">
        <v>214</v>
      </c>
      <c r="N82" s="61"/>
    </row>
    <row r="83" spans="1:14" ht="19.5" customHeight="1">
      <c r="A83" s="56">
        <v>80</v>
      </c>
      <c r="B83" s="56"/>
      <c r="C83" s="63">
        <v>84</v>
      </c>
      <c r="D83" s="58" t="s">
        <v>287</v>
      </c>
      <c r="E83" s="58" t="s">
        <v>288</v>
      </c>
      <c r="F83" s="59">
        <v>32453</v>
      </c>
      <c r="G83" s="59"/>
      <c r="H83" s="60"/>
      <c r="I83" s="60"/>
      <c r="J83" s="58"/>
      <c r="K83" s="61"/>
      <c r="L83" s="61"/>
      <c r="M83" s="58"/>
      <c r="N83" s="61"/>
    </row>
    <row r="84" spans="1:14" ht="19.5" customHeight="1">
      <c r="A84" s="56">
        <v>81</v>
      </c>
      <c r="B84" s="56"/>
      <c r="C84" s="63">
        <v>85</v>
      </c>
      <c r="D84" s="58" t="s">
        <v>123</v>
      </c>
      <c r="E84" s="58" t="s">
        <v>59</v>
      </c>
      <c r="F84" s="59">
        <v>36174</v>
      </c>
      <c r="G84" s="59" t="s">
        <v>15</v>
      </c>
      <c r="H84" s="60" t="s">
        <v>16</v>
      </c>
      <c r="I84" s="60" t="s">
        <v>16</v>
      </c>
      <c r="J84" s="58"/>
      <c r="K84" s="61"/>
      <c r="L84" s="61"/>
      <c r="M84" s="58"/>
      <c r="N84" s="61"/>
    </row>
    <row r="85" spans="1:14" ht="19.5" customHeight="1">
      <c r="A85" s="56">
        <v>82</v>
      </c>
      <c r="B85" s="56"/>
      <c r="C85" s="63">
        <v>87</v>
      </c>
      <c r="D85" s="58" t="s">
        <v>45</v>
      </c>
      <c r="E85" s="58" t="s">
        <v>46</v>
      </c>
      <c r="F85" s="59" t="s">
        <v>289</v>
      </c>
      <c r="G85" s="59" t="s">
        <v>15</v>
      </c>
      <c r="H85" s="60" t="s">
        <v>16</v>
      </c>
      <c r="I85" s="60" t="s">
        <v>16</v>
      </c>
      <c r="J85" s="58">
        <v>3292321871</v>
      </c>
      <c r="K85" s="64"/>
      <c r="L85" s="62"/>
      <c r="M85" s="58" t="s">
        <v>214</v>
      </c>
      <c r="N85" s="64"/>
    </row>
    <row r="86" spans="1:14" ht="19.5" customHeight="1">
      <c r="A86" s="56">
        <v>83</v>
      </c>
      <c r="B86" s="56"/>
      <c r="C86" s="63">
        <v>88</v>
      </c>
      <c r="D86" s="58" t="s">
        <v>93</v>
      </c>
      <c r="E86" s="58" t="s">
        <v>94</v>
      </c>
      <c r="F86" s="59">
        <v>24145</v>
      </c>
      <c r="G86" s="59" t="s">
        <v>21</v>
      </c>
      <c r="H86" s="60" t="s">
        <v>16</v>
      </c>
      <c r="I86" s="60" t="s">
        <v>16</v>
      </c>
      <c r="J86" s="58"/>
      <c r="K86" s="64"/>
      <c r="L86" s="62" t="s">
        <v>78</v>
      </c>
      <c r="M86" s="58" t="s">
        <v>15</v>
      </c>
      <c r="N86" s="64"/>
    </row>
    <row r="87" spans="1:14" ht="19.5" customHeight="1">
      <c r="A87" s="56">
        <v>84</v>
      </c>
      <c r="B87" s="56"/>
      <c r="C87" s="63">
        <v>89</v>
      </c>
      <c r="D87" s="58" t="s">
        <v>55</v>
      </c>
      <c r="E87" s="58" t="s">
        <v>56</v>
      </c>
      <c r="F87" s="59">
        <v>32106</v>
      </c>
      <c r="G87" s="59" t="s">
        <v>15</v>
      </c>
      <c r="H87" s="60" t="s">
        <v>16</v>
      </c>
      <c r="I87" s="60" t="s">
        <v>16</v>
      </c>
      <c r="J87" s="58"/>
      <c r="K87" s="64" t="s">
        <v>57</v>
      </c>
      <c r="L87" s="62" t="s">
        <v>32</v>
      </c>
      <c r="M87" s="58"/>
      <c r="N87" s="64" t="s">
        <v>290</v>
      </c>
    </row>
    <row r="88" spans="1:14" ht="19.5" customHeight="1">
      <c r="A88" s="56">
        <v>85</v>
      </c>
      <c r="B88" s="56"/>
      <c r="C88" s="63">
        <v>90</v>
      </c>
      <c r="D88" s="58" t="s">
        <v>136</v>
      </c>
      <c r="E88" s="58" t="s">
        <v>137</v>
      </c>
      <c r="F88" s="59">
        <v>34712</v>
      </c>
      <c r="G88" s="59" t="s">
        <v>15</v>
      </c>
      <c r="H88" s="60" t="s">
        <v>16</v>
      </c>
      <c r="I88" s="60" t="s">
        <v>16</v>
      </c>
      <c r="J88" s="58"/>
      <c r="K88" s="61"/>
      <c r="L88" s="62" t="s">
        <v>42</v>
      </c>
      <c r="M88" s="58"/>
      <c r="N88" s="61"/>
    </row>
    <row r="89" spans="1:14" ht="19.5" customHeight="1">
      <c r="A89" s="56">
        <v>86</v>
      </c>
      <c r="B89" s="56"/>
      <c r="C89" s="63">
        <v>91</v>
      </c>
      <c r="D89" s="58" t="s">
        <v>39</v>
      </c>
      <c r="E89" s="58" t="s">
        <v>40</v>
      </c>
      <c r="F89" s="59">
        <v>21237</v>
      </c>
      <c r="G89" s="59" t="s">
        <v>15</v>
      </c>
      <c r="H89" s="60" t="s">
        <v>16</v>
      </c>
      <c r="I89" s="60" t="s">
        <v>16</v>
      </c>
      <c r="J89" s="58"/>
      <c r="K89" s="64" t="s">
        <v>41</v>
      </c>
      <c r="L89" s="62" t="s">
        <v>42</v>
      </c>
      <c r="M89" s="58"/>
      <c r="N89" s="64"/>
    </row>
    <row r="90" spans="1:14" ht="19.5" customHeight="1">
      <c r="A90" s="56">
        <v>87</v>
      </c>
      <c r="B90" s="56"/>
      <c r="C90" s="63">
        <v>92</v>
      </c>
      <c r="D90" s="58" t="s">
        <v>50</v>
      </c>
      <c r="E90" s="58" t="s">
        <v>52</v>
      </c>
      <c r="F90" s="59">
        <v>32939</v>
      </c>
      <c r="G90" s="59" t="s">
        <v>21</v>
      </c>
      <c r="H90" s="60" t="s">
        <v>16</v>
      </c>
      <c r="I90" s="60" t="s">
        <v>16</v>
      </c>
      <c r="J90" s="58"/>
      <c r="K90" s="64" t="s">
        <v>291</v>
      </c>
      <c r="L90" s="62" t="s">
        <v>54</v>
      </c>
      <c r="M90" s="58"/>
      <c r="N90" s="64"/>
    </row>
    <row r="91" spans="1:14" ht="19.5" customHeight="1">
      <c r="A91" s="56">
        <v>88</v>
      </c>
      <c r="B91" s="56"/>
      <c r="C91" s="63">
        <v>93</v>
      </c>
      <c r="D91" s="58" t="s">
        <v>106</v>
      </c>
      <c r="E91" s="58" t="s">
        <v>107</v>
      </c>
      <c r="F91" s="59">
        <v>33986</v>
      </c>
      <c r="G91" s="59" t="s">
        <v>21</v>
      </c>
      <c r="H91" s="60" t="s">
        <v>16</v>
      </c>
      <c r="I91" s="60" t="s">
        <v>16</v>
      </c>
      <c r="J91" s="58"/>
      <c r="K91" s="61"/>
      <c r="L91" s="62" t="s">
        <v>42</v>
      </c>
      <c r="M91" s="58" t="s">
        <v>15</v>
      </c>
      <c r="N91" s="61"/>
    </row>
    <row r="92" spans="1:14" ht="19.5" customHeight="1">
      <c r="A92" s="56">
        <v>89</v>
      </c>
      <c r="B92" s="56"/>
      <c r="C92" s="63">
        <v>94</v>
      </c>
      <c r="D92" s="58" t="s">
        <v>86</v>
      </c>
      <c r="E92" s="58" t="s">
        <v>87</v>
      </c>
      <c r="F92" s="59">
        <v>27354</v>
      </c>
      <c r="G92" s="59" t="s">
        <v>15</v>
      </c>
      <c r="H92" s="60" t="s">
        <v>16</v>
      </c>
      <c r="I92" s="60" t="s">
        <v>16</v>
      </c>
      <c r="J92" s="58"/>
      <c r="K92" s="64"/>
      <c r="L92" s="62" t="s">
        <v>42</v>
      </c>
      <c r="M92" s="58"/>
      <c r="N92" s="64"/>
    </row>
    <row r="93" spans="1:14" ht="19.5" customHeight="1">
      <c r="A93" s="56">
        <v>90</v>
      </c>
      <c r="B93" s="56"/>
      <c r="C93" s="63">
        <v>95</v>
      </c>
      <c r="D93" s="58" t="s">
        <v>100</v>
      </c>
      <c r="E93" s="58" t="s">
        <v>20</v>
      </c>
      <c r="F93" s="59">
        <v>35729</v>
      </c>
      <c r="G93" s="59" t="s">
        <v>21</v>
      </c>
      <c r="H93" s="60" t="s">
        <v>16</v>
      </c>
      <c r="I93" s="60" t="s">
        <v>101</v>
      </c>
      <c r="J93" s="58"/>
      <c r="K93" s="61"/>
      <c r="L93" s="62" t="s">
        <v>42</v>
      </c>
      <c r="M93" s="58" t="s">
        <v>15</v>
      </c>
      <c r="N93" s="61"/>
    </row>
    <row r="94" spans="1:14" ht="19.5" customHeight="1">
      <c r="A94" s="56">
        <v>91</v>
      </c>
      <c r="B94" s="56"/>
      <c r="C94" s="63">
        <v>96</v>
      </c>
      <c r="D94" s="58" t="s">
        <v>292</v>
      </c>
      <c r="E94" s="58" t="s">
        <v>56</v>
      </c>
      <c r="F94" s="59">
        <v>26362</v>
      </c>
      <c r="G94" s="59" t="s">
        <v>15</v>
      </c>
      <c r="H94" s="60" t="s">
        <v>16</v>
      </c>
      <c r="I94" s="60" t="s">
        <v>16</v>
      </c>
      <c r="J94" s="58">
        <v>3383918121</v>
      </c>
      <c r="K94" s="64" t="s">
        <v>293</v>
      </c>
      <c r="L94" s="62" t="s">
        <v>42</v>
      </c>
      <c r="M94" s="58" t="s">
        <v>15</v>
      </c>
      <c r="N94" s="61"/>
    </row>
    <row r="95" spans="1:14" ht="19.5" customHeight="1">
      <c r="A95" s="56">
        <v>92</v>
      </c>
      <c r="B95" s="56"/>
      <c r="C95" s="63">
        <v>97</v>
      </c>
      <c r="D95" s="58" t="s">
        <v>294</v>
      </c>
      <c r="E95" s="58" t="s">
        <v>295</v>
      </c>
      <c r="F95" s="59">
        <v>28349</v>
      </c>
      <c r="G95" s="59"/>
      <c r="H95" s="60"/>
      <c r="I95" s="60"/>
      <c r="J95" s="58"/>
      <c r="K95" s="61"/>
      <c r="L95" s="61"/>
      <c r="M95" s="58"/>
      <c r="N95" s="61"/>
    </row>
    <row r="96" spans="1:14" ht="19.5" customHeight="1">
      <c r="A96" s="56">
        <v>93</v>
      </c>
      <c r="B96" s="56"/>
      <c r="C96" s="63">
        <v>98</v>
      </c>
      <c r="D96" s="58" t="s">
        <v>63</v>
      </c>
      <c r="E96" s="58" t="s">
        <v>64</v>
      </c>
      <c r="F96" s="59">
        <v>26543</v>
      </c>
      <c r="G96" s="59" t="s">
        <v>15</v>
      </c>
      <c r="H96" s="60" t="s">
        <v>16</v>
      </c>
      <c r="I96" s="60" t="s">
        <v>16</v>
      </c>
      <c r="J96" s="58"/>
      <c r="K96" s="64"/>
      <c r="L96" s="62" t="s">
        <v>296</v>
      </c>
      <c r="M96" s="58"/>
      <c r="N96" s="64"/>
    </row>
    <row r="97" spans="1:14" ht="19.5" customHeight="1">
      <c r="A97" s="56">
        <v>94</v>
      </c>
      <c r="B97" s="56"/>
      <c r="C97" s="63">
        <v>99</v>
      </c>
      <c r="D97" s="58" t="s">
        <v>297</v>
      </c>
      <c r="E97" s="58" t="s">
        <v>298</v>
      </c>
      <c r="F97" s="59">
        <v>32266</v>
      </c>
      <c r="G97" s="59" t="s">
        <v>15</v>
      </c>
      <c r="H97" s="60" t="s">
        <v>16</v>
      </c>
      <c r="I97" s="60" t="s">
        <v>16</v>
      </c>
      <c r="J97" s="58"/>
      <c r="K97" s="61"/>
      <c r="L97" s="61"/>
      <c r="M97" s="58"/>
      <c r="N97" s="61"/>
    </row>
    <row r="98" spans="1:14" ht="19.5" customHeight="1">
      <c r="A98" s="56">
        <v>95</v>
      </c>
      <c r="B98" s="56"/>
      <c r="C98" s="63">
        <v>100</v>
      </c>
      <c r="D98" s="58" t="s">
        <v>299</v>
      </c>
      <c r="E98" s="58" t="s">
        <v>300</v>
      </c>
      <c r="F98" s="59">
        <v>25434</v>
      </c>
      <c r="G98" s="59" t="s">
        <v>15</v>
      </c>
      <c r="H98" s="60" t="s">
        <v>16</v>
      </c>
      <c r="I98" s="60" t="s">
        <v>16</v>
      </c>
      <c r="J98" s="58"/>
      <c r="K98" s="61"/>
      <c r="L98" s="62" t="s">
        <v>42</v>
      </c>
      <c r="M98" s="58"/>
      <c r="N98" s="61"/>
    </row>
    <row r="99" spans="1:14" ht="19.5" customHeight="1">
      <c r="A99" s="56">
        <v>96</v>
      </c>
      <c r="B99" s="56"/>
      <c r="C99" s="63">
        <v>101</v>
      </c>
      <c r="D99" s="58" t="s">
        <v>102</v>
      </c>
      <c r="E99" s="58" t="s">
        <v>103</v>
      </c>
      <c r="F99" s="59">
        <v>29456</v>
      </c>
      <c r="G99" s="59" t="s">
        <v>15</v>
      </c>
      <c r="H99" s="60" t="s">
        <v>16</v>
      </c>
      <c r="I99" s="60" t="s">
        <v>16</v>
      </c>
      <c r="J99" s="58"/>
      <c r="K99" s="61"/>
      <c r="L99" s="65"/>
      <c r="M99" s="58" t="s">
        <v>15</v>
      </c>
      <c r="N99" s="61"/>
    </row>
    <row r="100" spans="1:14" ht="19.5" customHeight="1">
      <c r="A100" s="56">
        <v>97</v>
      </c>
      <c r="B100" s="56"/>
      <c r="C100" s="63">
        <v>102</v>
      </c>
      <c r="D100" s="58" t="s">
        <v>301</v>
      </c>
      <c r="E100" s="58" t="s">
        <v>302</v>
      </c>
      <c r="F100" s="59">
        <v>31407</v>
      </c>
      <c r="G100" s="59" t="s">
        <v>15</v>
      </c>
      <c r="H100" s="60" t="s">
        <v>16</v>
      </c>
      <c r="I100" s="60" t="s">
        <v>16</v>
      </c>
      <c r="J100" s="58"/>
      <c r="K100" s="61"/>
      <c r="L100" s="77"/>
      <c r="M100" s="58"/>
      <c r="N100" s="61"/>
    </row>
    <row r="101" spans="1:14" ht="19.5" customHeight="1">
      <c r="A101" s="56">
        <v>98</v>
      </c>
      <c r="B101" s="56"/>
      <c r="C101" s="63">
        <v>103</v>
      </c>
      <c r="D101" s="58" t="s">
        <v>303</v>
      </c>
      <c r="E101" s="58" t="s">
        <v>304</v>
      </c>
      <c r="F101" s="59">
        <v>25067</v>
      </c>
      <c r="G101" s="59" t="s">
        <v>15</v>
      </c>
      <c r="H101" s="60" t="s">
        <v>16</v>
      </c>
      <c r="I101" s="60" t="s">
        <v>16</v>
      </c>
      <c r="J101" s="58"/>
      <c r="K101" s="61"/>
      <c r="L101" s="62" t="s">
        <v>42</v>
      </c>
      <c r="M101" s="58"/>
      <c r="N101" s="61"/>
    </row>
    <row r="102" spans="1:14" ht="19.5" customHeight="1">
      <c r="A102" s="56">
        <v>99</v>
      </c>
      <c r="B102" s="56"/>
      <c r="C102" s="63">
        <v>104</v>
      </c>
      <c r="D102" s="58" t="s">
        <v>65</v>
      </c>
      <c r="E102" s="58" t="s">
        <v>66</v>
      </c>
      <c r="F102" s="59">
        <v>26143</v>
      </c>
      <c r="G102" s="59" t="s">
        <v>15</v>
      </c>
      <c r="H102" s="60" t="s">
        <v>16</v>
      </c>
      <c r="I102" s="60" t="s">
        <v>16</v>
      </c>
      <c r="J102" s="58"/>
      <c r="K102" s="64"/>
      <c r="L102" s="62" t="s">
        <v>42</v>
      </c>
      <c r="M102" s="58"/>
      <c r="N102" s="64"/>
    </row>
    <row r="103" spans="1:14" ht="19.5" customHeight="1">
      <c r="A103" s="56">
        <v>100</v>
      </c>
      <c r="B103" s="56"/>
      <c r="C103" s="63">
        <v>105</v>
      </c>
      <c r="D103" s="58" t="s">
        <v>305</v>
      </c>
      <c r="E103" s="58" t="s">
        <v>76</v>
      </c>
      <c r="F103" s="59">
        <v>30943</v>
      </c>
      <c r="G103" s="59" t="s">
        <v>15</v>
      </c>
      <c r="H103" s="60" t="s">
        <v>16</v>
      </c>
      <c r="I103" s="60" t="s">
        <v>16</v>
      </c>
      <c r="J103" s="58"/>
      <c r="K103" s="61"/>
      <c r="L103" s="62" t="s">
        <v>306</v>
      </c>
      <c r="M103" s="58"/>
      <c r="N103" s="61"/>
    </row>
    <row r="104" spans="1:14" ht="19.5" customHeight="1">
      <c r="A104" s="56">
        <v>101</v>
      </c>
      <c r="C104" s="56">
        <v>106</v>
      </c>
      <c r="D104" s="68" t="s">
        <v>307</v>
      </c>
      <c r="E104" s="78" t="s">
        <v>308</v>
      </c>
      <c r="F104" s="79"/>
      <c r="G104" s="79" t="s">
        <v>15</v>
      </c>
      <c r="H104" s="78"/>
      <c r="I104" s="80" t="s">
        <v>16</v>
      </c>
      <c r="J104" s="78"/>
      <c r="K104" s="67"/>
      <c r="L104" s="67"/>
      <c r="M104" s="78"/>
      <c r="N104" s="67"/>
    </row>
    <row r="105" spans="1:14" ht="18.95" customHeight="1">
      <c r="A105" s="56">
        <v>102</v>
      </c>
      <c r="B105" s="52"/>
      <c r="C105" s="63">
        <v>107</v>
      </c>
      <c r="D105" s="58" t="s">
        <v>309</v>
      </c>
      <c r="E105" s="58" t="s">
        <v>310</v>
      </c>
      <c r="F105" s="59"/>
      <c r="G105" s="59" t="s">
        <v>15</v>
      </c>
      <c r="H105" s="60"/>
      <c r="I105" s="60"/>
      <c r="J105" s="58"/>
      <c r="K105" s="61"/>
      <c r="L105" s="61"/>
      <c r="M105" s="58" t="s">
        <v>15</v>
      </c>
      <c r="N105" s="61"/>
    </row>
    <row r="106" spans="1:14" ht="18.95" customHeight="1">
      <c r="A106" s="56"/>
      <c r="B106" s="52"/>
      <c r="C106" s="63"/>
      <c r="D106" s="58" t="s">
        <v>127</v>
      </c>
      <c r="E106" s="58" t="s">
        <v>27</v>
      </c>
      <c r="F106" s="59"/>
      <c r="G106" s="59" t="s">
        <v>15</v>
      </c>
      <c r="H106" s="60"/>
      <c r="I106" s="60"/>
      <c r="J106" s="58"/>
      <c r="K106" s="61"/>
      <c r="L106" s="61"/>
      <c r="M106" s="58"/>
      <c r="N106" s="61"/>
    </row>
    <row r="107" spans="1:14" ht="18.95" customHeight="1">
      <c r="A107" s="56"/>
      <c r="B107" s="52"/>
      <c r="C107" s="63"/>
      <c r="D107" s="58" t="s">
        <v>110</v>
      </c>
      <c r="E107" s="58" t="s">
        <v>111</v>
      </c>
      <c r="F107" s="59">
        <v>23142</v>
      </c>
      <c r="G107" s="59" t="s">
        <v>21</v>
      </c>
      <c r="H107" s="60"/>
      <c r="I107" s="60"/>
      <c r="J107" s="58"/>
      <c r="K107" s="61"/>
      <c r="L107" s="65"/>
      <c r="M107" s="58" t="s">
        <v>214</v>
      </c>
      <c r="N107" s="61"/>
    </row>
    <row r="108" spans="1:14" ht="18.95" customHeight="1">
      <c r="A108" s="56"/>
      <c r="B108" s="52"/>
      <c r="C108" s="63"/>
      <c r="D108" s="58" t="s">
        <v>311</v>
      </c>
      <c r="E108" s="58" t="s">
        <v>312</v>
      </c>
      <c r="F108" s="59"/>
      <c r="G108" s="59" t="s">
        <v>15</v>
      </c>
      <c r="H108" s="60" t="s">
        <v>16</v>
      </c>
      <c r="I108" s="60" t="s">
        <v>313</v>
      </c>
      <c r="J108" s="58"/>
      <c r="K108" s="61"/>
      <c r="L108" s="62" t="s">
        <v>247</v>
      </c>
      <c r="M108" s="58"/>
      <c r="N108" s="61"/>
    </row>
    <row r="109" spans="1:14" ht="18.95" customHeight="1">
      <c r="A109" s="56"/>
      <c r="B109" s="52"/>
      <c r="C109" s="63"/>
      <c r="D109" s="58" t="s">
        <v>67</v>
      </c>
      <c r="E109" s="58" t="s">
        <v>68</v>
      </c>
      <c r="F109" s="59"/>
      <c r="G109" s="59" t="s">
        <v>15</v>
      </c>
      <c r="H109" s="60" t="s">
        <v>16</v>
      </c>
      <c r="I109" s="60"/>
      <c r="J109" s="58"/>
      <c r="K109" s="64"/>
      <c r="L109" s="62"/>
      <c r="M109" s="58"/>
      <c r="N109" s="64"/>
    </row>
    <row r="110" spans="1:14" ht="18.95" customHeight="1">
      <c r="A110" s="56"/>
      <c r="B110" s="52"/>
      <c r="C110" s="63"/>
      <c r="D110" s="58" t="s">
        <v>47</v>
      </c>
      <c r="E110" s="58" t="s">
        <v>48</v>
      </c>
      <c r="F110" s="59">
        <v>29368</v>
      </c>
      <c r="G110" s="59" t="s">
        <v>15</v>
      </c>
      <c r="H110" s="60" t="s">
        <v>16</v>
      </c>
      <c r="I110" s="60"/>
      <c r="J110" s="58"/>
      <c r="K110" s="64"/>
      <c r="L110" s="62" t="s">
        <v>49</v>
      </c>
      <c r="M110" s="58"/>
      <c r="N110" s="64"/>
    </row>
    <row r="111" spans="1:14" ht="18.95" customHeight="1">
      <c r="A111" s="56"/>
      <c r="B111" s="52"/>
      <c r="C111" s="63"/>
      <c r="D111" s="58" t="s">
        <v>124</v>
      </c>
      <c r="E111" s="58" t="s">
        <v>125</v>
      </c>
      <c r="F111" s="59">
        <v>29513</v>
      </c>
      <c r="G111" s="59" t="s">
        <v>15</v>
      </c>
      <c r="H111" s="60" t="s">
        <v>16</v>
      </c>
      <c r="I111" s="60"/>
      <c r="J111" s="58"/>
      <c r="K111" s="64" t="s">
        <v>126</v>
      </c>
      <c r="L111" s="61"/>
      <c r="M111" s="58"/>
      <c r="N111" s="61"/>
    </row>
    <row r="112" spans="1:14" ht="18.95" customHeight="1">
      <c r="A112" s="56"/>
      <c r="B112" s="52"/>
      <c r="C112" s="63"/>
      <c r="D112" s="58" t="s">
        <v>13</v>
      </c>
      <c r="E112" s="58" t="s">
        <v>14</v>
      </c>
      <c r="F112" s="59">
        <v>25482</v>
      </c>
      <c r="G112" s="59" t="s">
        <v>15</v>
      </c>
      <c r="H112" s="60" t="s">
        <v>16</v>
      </c>
      <c r="I112" s="60" t="s">
        <v>16</v>
      </c>
      <c r="J112" s="58"/>
      <c r="K112" s="64" t="s">
        <v>17</v>
      </c>
      <c r="L112" s="62" t="s">
        <v>18</v>
      </c>
      <c r="M112" s="58"/>
      <c r="N112" s="64" t="s">
        <v>314</v>
      </c>
    </row>
    <row r="113" spans="1:14" ht="18.95" customHeight="1">
      <c r="A113" s="56"/>
      <c r="B113" s="52"/>
      <c r="C113" s="57"/>
      <c r="D113" s="58" t="s">
        <v>91</v>
      </c>
      <c r="E113" s="58" t="s">
        <v>92</v>
      </c>
      <c r="F113" s="59">
        <v>26393</v>
      </c>
      <c r="G113" s="59" t="s">
        <v>15</v>
      </c>
      <c r="H113" s="60" t="s">
        <v>16</v>
      </c>
      <c r="I113" s="60"/>
      <c r="J113" s="58"/>
      <c r="K113" s="64"/>
      <c r="L113" s="62" t="s">
        <v>42</v>
      </c>
      <c r="M113" s="58" t="s">
        <v>232</v>
      </c>
      <c r="N113" s="64"/>
    </row>
    <row r="114" spans="1:14" ht="18.95" customHeight="1">
      <c r="A114" s="56"/>
      <c r="C114" s="63"/>
      <c r="D114" s="58"/>
      <c r="E114" s="58"/>
      <c r="F114" s="59"/>
      <c r="G114" s="59"/>
      <c r="H114" s="60"/>
      <c r="I114" s="60"/>
      <c r="J114" s="58"/>
      <c r="K114" s="61"/>
      <c r="L114" s="61"/>
      <c r="M114" s="58"/>
      <c r="N114" s="61"/>
    </row>
  </sheetData>
  <mergeCells count="2">
    <mergeCell ref="C2:F2"/>
    <mergeCell ref="L2:N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Concorrenti</vt:lpstr>
      <vt:lpstr>Classifica</vt:lpstr>
      <vt:lpstr>Stampe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cp:lastPrinted>2016-08-27T08:36:45Z</cp:lastPrinted>
  <dcterms:created xsi:type="dcterms:W3CDTF">2016-08-27T07:25:33Z</dcterms:created>
  <dcterms:modified xsi:type="dcterms:W3CDTF">2016-08-28T11:11:21Z</dcterms:modified>
</cp:coreProperties>
</file>