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7" activeTab="8"/>
  </bookViews>
  <sheets>
    <sheet name="Mini 3 All liv A" sheetId="1" r:id="rId1"/>
    <sheet name="Mini 3 All liv B" sheetId="2" r:id="rId2"/>
    <sheet name="Mini 3 Jun liv A" sheetId="3" r:id="rId3"/>
    <sheet name="Mini 3 Jun liv B" sheetId="4" r:id="rId4"/>
    <sheet name="Mini 3 Sen liv A" sheetId="5" r:id="rId5"/>
    <sheet name="Mini 3 Sen liv B" sheetId="6" state="hidden" r:id="rId6"/>
    <sheet name="Mini 4 All" sheetId="7" r:id="rId7"/>
    <sheet name="Mini 4 Jun" sheetId="8" r:id="rId8"/>
    <sheet name="Mini 4 Sen" sheetId="9" r:id="rId9"/>
  </sheets>
  <definedNames>
    <definedName name="_xlnm.Print_Area" localSheetId="0">'Mini 3 All liv A'!$A$1:$AJ$27</definedName>
    <definedName name="_xlnm.Print_Area" localSheetId="1">'Mini 3 All liv B'!$A$1:$AE$14</definedName>
    <definedName name="_xlnm.Print_Area" localSheetId="2">'Mini 3 Jun liv A'!$A$1:$AJ$39</definedName>
    <definedName name="_xlnm.Print_Area" localSheetId="3">'Mini 3 Jun liv B'!$A$1:$AE$15</definedName>
    <definedName name="_xlnm.Print_Area" localSheetId="4">'Mini 3 Sen liv A'!$A$1:$AJ$28</definedName>
    <definedName name="_xlnm.Print_Area" localSheetId="5">'Mini 3 Sen liv B'!$A$1:$AE$13</definedName>
    <definedName name="_xlnm.Print_Area" localSheetId="6">'Mini 4 All'!$A$2:$AE$31</definedName>
    <definedName name="_xlnm.Print_Area" localSheetId="7">'Mini 4 Jun'!$A$2:$AE$31</definedName>
    <definedName name="_xlnm.Print_Area" localSheetId="8">'Mini 4 Sen'!$A$1:$AE$23</definedName>
  </definedNames>
  <calcPr fullCalcOnLoad="1"/>
</workbook>
</file>

<file path=xl/sharedStrings.xml><?xml version="1.0" encoding="utf-8"?>
<sst xmlns="http://schemas.openxmlformats.org/spreadsheetml/2006/main" count="660" uniqueCount="218">
  <si>
    <t>GINNASTICA ARTISTICA FEMMINILE</t>
  </si>
  <si>
    <t>CLASSIFICA CATEGORIA MINIPRIMA 3 ALLIEVE Livello A</t>
  </si>
  <si>
    <t>GINNASTA</t>
  </si>
  <si>
    <t>SOCIETA'</t>
  </si>
  <si>
    <t>1 salto</t>
  </si>
  <si>
    <t>Media 1 salto</t>
  </si>
  <si>
    <t>TRAVE</t>
  </si>
  <si>
    <t>SUOLO</t>
  </si>
  <si>
    <t>Penalità</t>
  </si>
  <si>
    <t>CAMPIONATO PROVINCIALE  UISP</t>
  </si>
  <si>
    <t>2 salto</t>
  </si>
  <si>
    <t>Media 2 salto</t>
  </si>
  <si>
    <t>CLASSIFICA CATEGORIA MINIPRIMA 3 ALLIEVE Livello B</t>
  </si>
  <si>
    <t>PARALLELE</t>
  </si>
  <si>
    <t xml:space="preserve">CLASSIFICA CATEGORIA MINIPRIMA    4  ALLIEVE    </t>
  </si>
  <si>
    <t xml:space="preserve">CLASSIFICA CATEGORIA MINIPRIMA    4  JUNIOR    </t>
  </si>
  <si>
    <t xml:space="preserve">CLASSIFICA CATEGORIA MINIPRIMA    4  SENIOR </t>
  </si>
  <si>
    <t>CL</t>
  </si>
  <si>
    <t>DATA</t>
  </si>
  <si>
    <t>PARAL</t>
  </si>
  <si>
    <t>PUNTI</t>
  </si>
  <si>
    <t>VOLTEGGIO</t>
  </si>
  <si>
    <t>TOTALE</t>
  </si>
  <si>
    <t>Valore partenza</t>
  </si>
  <si>
    <t>Totale 1 salto</t>
  </si>
  <si>
    <t>Totale 2 salto</t>
  </si>
  <si>
    <r>
      <t xml:space="preserve">MIgliore </t>
    </r>
    <r>
      <rPr>
        <sz val="11"/>
        <rFont val="Arial"/>
        <family val="2"/>
      </rPr>
      <t>VOLT</t>
    </r>
  </si>
  <si>
    <t>penalità</t>
  </si>
  <si>
    <t>Media Penalità</t>
  </si>
  <si>
    <t>TRAMPOLINO</t>
  </si>
  <si>
    <t>Media TRAMP</t>
  </si>
  <si>
    <t>CLASSIFICA CATEGORIA MINIPRIMA 3  JUNIOR    Livello A</t>
  </si>
  <si>
    <t>CLASSIFICA CATEGORIA MINIPRIMA 3  SENIOR    Livello A</t>
  </si>
  <si>
    <t>PARALLEL</t>
  </si>
  <si>
    <t>CLASSIFICA CATEGORIA MINIPRIMA 3 junior Livello B</t>
  </si>
  <si>
    <t>CLASSIFICA CATEGORIA MINIPRIMA 3 senior Livello B</t>
  </si>
  <si>
    <t>OLOS GYM</t>
  </si>
  <si>
    <t>SPORT ACADEMY</t>
  </si>
  <si>
    <t>ALBANO</t>
  </si>
  <si>
    <t>IRPINIA</t>
  </si>
  <si>
    <t>BORGHI CLAUDIA</t>
  </si>
  <si>
    <t>SOEPA</t>
  </si>
  <si>
    <t>LE GINNASTE</t>
  </si>
  <si>
    <t>IOVINO VANESSA</t>
  </si>
  <si>
    <t>VICARI ALESSANDRA</t>
  </si>
  <si>
    <t>D'ANIELLO CHIARA</t>
  </si>
  <si>
    <t>MIGLIORE MARTINA</t>
  </si>
  <si>
    <t>GIANELLI</t>
  </si>
  <si>
    <t>BRILLI AGNESE</t>
  </si>
  <si>
    <t>PRIZZON SOFIA</t>
  </si>
  <si>
    <t>CHERUBINI GIULIA</t>
  </si>
  <si>
    <t>NEREGGI MARTINA</t>
  </si>
  <si>
    <t>COLASANTO CHIARA</t>
  </si>
  <si>
    <t>SARTI NICOLETTA</t>
  </si>
  <si>
    <t>ROMEO ALICE</t>
  </si>
  <si>
    <t>CORRENTE FRANCESCA</t>
  </si>
  <si>
    <t>CAROSELLI GIULIA</t>
  </si>
  <si>
    <t>MILITELLO FRANCESCA</t>
  </si>
  <si>
    <t>CIPPITELLI SARA</t>
  </si>
  <si>
    <t xml:space="preserve">BERTOLLINI MARTA </t>
  </si>
  <si>
    <t>LEMENI ILARIA</t>
  </si>
  <si>
    <t>LIGUORINO MARTINA</t>
  </si>
  <si>
    <t xml:space="preserve">SILVESTRI CHIARA </t>
  </si>
  <si>
    <t>POGGETTI RACHELE</t>
  </si>
  <si>
    <t>COL ALESSANDRA</t>
  </si>
  <si>
    <t>MARINI ELEONORA</t>
  </si>
  <si>
    <t xml:space="preserve">OLOS GYM </t>
  </si>
  <si>
    <t>PASCARIELLO ILARIA</t>
  </si>
  <si>
    <t>DI MUZIO CRISTINA</t>
  </si>
  <si>
    <t>REMPICCI CAROLINA</t>
  </si>
  <si>
    <t>GARAU BENEDETTA</t>
  </si>
  <si>
    <t>MAIO GIORGIA</t>
  </si>
  <si>
    <t>AGNETA BARBARA</t>
  </si>
  <si>
    <t>INNOCENZI M.CHIARA</t>
  </si>
  <si>
    <t>ILARIA GIULIA</t>
  </si>
  <si>
    <t>MOLINARI ILARIA</t>
  </si>
  <si>
    <t>CARCONI ILARIA</t>
  </si>
  <si>
    <t>CASTIGLIONI YLENIA</t>
  </si>
  <si>
    <t>GARAU BEATRICE</t>
  </si>
  <si>
    <t>BIANCHI ALESSIA</t>
  </si>
  <si>
    <t>D'OTTAVIO ANASTASIA</t>
  </si>
  <si>
    <t>CASANICA SERENA</t>
  </si>
  <si>
    <t>ROMANA</t>
  </si>
  <si>
    <t>CHIMENTI MARIA</t>
  </si>
  <si>
    <t>MUNALLI VALENTINA</t>
  </si>
  <si>
    <t>FEDELE FRANCESCA</t>
  </si>
  <si>
    <t>NICOLETTI CHIARA</t>
  </si>
  <si>
    <t>TOGNOZZI ELISA</t>
  </si>
  <si>
    <t>LICITRA ELENA</t>
  </si>
  <si>
    <t>MARINETTI ALESSANDRA</t>
  </si>
  <si>
    <t>VALSUGANA</t>
  </si>
  <si>
    <t>ALVINO FRANCESCA</t>
  </si>
  <si>
    <t>PIRONI VALENTINA</t>
  </si>
  <si>
    <t>SPORT E MOVIMENTO</t>
  </si>
  <si>
    <t>FAIELLA CORINNE</t>
  </si>
  <si>
    <t>MONACI FRANCESCA</t>
  </si>
  <si>
    <t>AMICI GAIA</t>
  </si>
  <si>
    <t>VALLERI ANGELA</t>
  </si>
  <si>
    <t>DIMITRI SABRINA</t>
  </si>
  <si>
    <t>AMICI NOEMI</t>
  </si>
  <si>
    <t>LEONI CAMILLA</t>
  </si>
  <si>
    <t>TOSCO BEATRICE</t>
  </si>
  <si>
    <t>QUAGLIARINI EMANUELA</t>
  </si>
  <si>
    <t>LENZO GIORDANA</t>
  </si>
  <si>
    <t>ALGARVE</t>
  </si>
  <si>
    <t>SANTOCCHIA M.GRAZIA</t>
  </si>
  <si>
    <t>IATTA ERIKA</t>
  </si>
  <si>
    <t>MODENA ANITA</t>
  </si>
  <si>
    <t>D'AMANZO ELENA</t>
  </si>
  <si>
    <t>RECH FRANCESCA</t>
  </si>
  <si>
    <t>EUROSPORT</t>
  </si>
  <si>
    <t>SPORT PROGETTO</t>
  </si>
  <si>
    <t>BORGARELLI VALENTINA</t>
  </si>
  <si>
    <t>JUVENIA</t>
  </si>
  <si>
    <t>VIS NOVA</t>
  </si>
  <si>
    <t>FUMIATTI FLAMINIA</t>
  </si>
  <si>
    <t>PLACIDI GAIA</t>
  </si>
  <si>
    <t>MILIA GIULIA</t>
  </si>
  <si>
    <t>ROGGI IRENE</t>
  </si>
  <si>
    <t>ROSSI BARBARA</t>
  </si>
  <si>
    <t>DI CASTRO ARIANNA</t>
  </si>
  <si>
    <t>MORETTI SARA</t>
  </si>
  <si>
    <t>BRETTI CAMILLA</t>
  </si>
  <si>
    <t>LORI MARICA</t>
  </si>
  <si>
    <t>DI CASTRO GIULIA</t>
  </si>
  <si>
    <t>GAROFALO IRENE</t>
  </si>
  <si>
    <t>PIFERI CAMILLA</t>
  </si>
  <si>
    <t>TURSIOPE</t>
  </si>
  <si>
    <t>PAVAN BEATRICE</t>
  </si>
  <si>
    <t>TOSSIO BENEDETTA</t>
  </si>
  <si>
    <t>MACOR LUDOVICA</t>
  </si>
  <si>
    <t>DEL GIOVANE ILARIA</t>
  </si>
  <si>
    <t>PALAGYM APRILIA</t>
  </si>
  <si>
    <t>IENCO DESIREE'</t>
  </si>
  <si>
    <t>TOMEI ASIA</t>
  </si>
  <si>
    <t>SANTORO GEMANA</t>
  </si>
  <si>
    <t>PIFFER MARTINA</t>
  </si>
  <si>
    <t>MASCIAVE' VALERIA</t>
  </si>
  <si>
    <t>LA FENICE</t>
  </si>
  <si>
    <t xml:space="preserve">POLIZIANI VALERIA </t>
  </si>
  <si>
    <t>POLVERINI DILETTA</t>
  </si>
  <si>
    <t>TRAVERSA YOUNG CATERINA</t>
  </si>
  <si>
    <t>D'AMADIO ALLEGRA</t>
  </si>
  <si>
    <t>DURANTE ARIANNA</t>
  </si>
  <si>
    <t>PACIONI GIULIA</t>
  </si>
  <si>
    <t>SARRA VALENTINA</t>
  </si>
  <si>
    <t>TORINA BIANCA</t>
  </si>
  <si>
    <t>TREVISINI CHIARA</t>
  </si>
  <si>
    <t>SALVATORI ALESSIA</t>
  </si>
  <si>
    <t>CICCARELLI ANNALISA</t>
  </si>
  <si>
    <t>CHIRIO VIRGINIA</t>
  </si>
  <si>
    <t>LA RUSTICA</t>
  </si>
  <si>
    <t>FRAGIACOMO GIORGIA</t>
  </si>
  <si>
    <t>IASEVOLI ANGELA</t>
  </si>
  <si>
    <t>DAL PRATO SERENA</t>
  </si>
  <si>
    <t>TOMBESI ARIANNA</t>
  </si>
  <si>
    <t>FUSARO MARTINA</t>
  </si>
  <si>
    <t>GIN C.VECCHIA</t>
  </si>
  <si>
    <t>VELLINI VALERIA</t>
  </si>
  <si>
    <t>ARGENIO GIULIA</t>
  </si>
  <si>
    <t>CIMINO VALENTINA</t>
  </si>
  <si>
    <t>D'ONORIO FLAVIA</t>
  </si>
  <si>
    <t>TOR SAPIENZA</t>
  </si>
  <si>
    <t>OCELLO CLARA</t>
  </si>
  <si>
    <t>MAUCERI CHIARA</t>
  </si>
  <si>
    <t>CAVALLARI ELEONORA</t>
  </si>
  <si>
    <t>DELLA SALA SOFIA</t>
  </si>
  <si>
    <t>CUZZI CHIARA</t>
  </si>
  <si>
    <t>GRAZIOSI MELISSA</t>
  </si>
  <si>
    <t>PROIETTI CATERINA</t>
  </si>
  <si>
    <t>FORNARI BENEDETTA</t>
  </si>
  <si>
    <t>CAFAGNA CRISTIANA</t>
  </si>
  <si>
    <t>ROMITI ELEONORA</t>
  </si>
  <si>
    <t>LUCCI LUDOVICA</t>
  </si>
  <si>
    <t>PAPI CATERINA</t>
  </si>
  <si>
    <t>SIMEONI GIULIA</t>
  </si>
  <si>
    <t>TESSERI CHIARA</t>
  </si>
  <si>
    <t>GIANDOMENICO LAURA</t>
  </si>
  <si>
    <t>PALAGYM</t>
  </si>
  <si>
    <t>RUSCETTA MARTINA</t>
  </si>
  <si>
    <t>LENOCI GIULIA</t>
  </si>
  <si>
    <t>Roma 10 marzo 2013  2 Prova</t>
  </si>
  <si>
    <t>D'OTTAVIO ERIKA</t>
  </si>
  <si>
    <t>TAURISANO FRANCESCA</t>
  </si>
  <si>
    <t>LEONI MARTINA</t>
  </si>
  <si>
    <t>COLLI ANIENE</t>
  </si>
  <si>
    <t>CAVIGLIA DIANA SILVIA</t>
  </si>
  <si>
    <t>D'ANTONIO MARIA PAOLA</t>
  </si>
  <si>
    <t>ADDABBO CATERINA</t>
  </si>
  <si>
    <t>GIACOMETTO EMANUELA</t>
  </si>
  <si>
    <t>VOLINO FEDERICA</t>
  </si>
  <si>
    <t>PROCOPIO GLORIA</t>
  </si>
  <si>
    <t>PANTALEONE CHIARA</t>
  </si>
  <si>
    <t>POMAHACI SARA LORENA</t>
  </si>
  <si>
    <t>PERIFANO VERONICA</t>
  </si>
  <si>
    <t>PERIFANO MARTINA</t>
  </si>
  <si>
    <t>NINCI CAMILLA</t>
  </si>
  <si>
    <t>POGGETTI BEATRICE</t>
  </si>
  <si>
    <t>MORETTI ELISA</t>
  </si>
  <si>
    <t>TODINI SARA</t>
  </si>
  <si>
    <t>ASTROLABIO 2000</t>
  </si>
  <si>
    <t>RAGNONI ANDREUCCI CLARA</t>
  </si>
  <si>
    <t>DE CHIARA CAMILLA</t>
  </si>
  <si>
    <t>CITTA' FUTURA</t>
  </si>
  <si>
    <t>TESTORI REBECCA</t>
  </si>
  <si>
    <t>BASTA SARA</t>
  </si>
  <si>
    <t>SPINELLA SILVIA</t>
  </si>
  <si>
    <t>ANDREANI GIULIA</t>
  </si>
  <si>
    <t>ANDREANI SOFIA</t>
  </si>
  <si>
    <t>BONANNI LIVIA</t>
  </si>
  <si>
    <t>RAZZA MARIA OLIVA</t>
  </si>
  <si>
    <t>MASTROPIETRO AURORA</t>
  </si>
  <si>
    <t>CESARACCIO ALESSIA</t>
  </si>
  <si>
    <t>BLASI ALESSANDRA</t>
  </si>
  <si>
    <t>LENTO MELANIA</t>
  </si>
  <si>
    <t>IANNI BENEDETTA</t>
  </si>
  <si>
    <t>G</t>
  </si>
  <si>
    <t>CIRONE LUDOVICA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</si>
</sst>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 Unicode MS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Unicode MS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textRotation="90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 wrapText="1"/>
      <protection/>
    </xf>
    <xf numFmtId="0" fontId="48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2" fontId="49" fillId="0" borderId="11" xfId="0" applyNumberFormat="1" applyFont="1" applyBorder="1" applyAlignment="1">
      <alignment textRotation="90"/>
    </xf>
    <xf numFmtId="0" fontId="49" fillId="0" borderId="10" xfId="0" applyFont="1" applyBorder="1" applyAlignment="1">
      <alignment textRotation="90"/>
    </xf>
    <xf numFmtId="2" fontId="49" fillId="0" borderId="10" xfId="0" applyNumberFormat="1" applyFont="1" applyBorder="1" applyAlignment="1">
      <alignment textRotation="90"/>
    </xf>
    <xf numFmtId="0" fontId="49" fillId="0" borderId="11" xfId="0" applyFont="1" applyBorder="1" applyAlignment="1">
      <alignment textRotation="90"/>
    </xf>
    <xf numFmtId="0" fontId="3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46" applyFont="1" applyBorder="1">
      <alignment/>
      <protection/>
    </xf>
    <xf numFmtId="0" fontId="0" fillId="0" borderId="15" xfId="0" applyBorder="1" applyAlignment="1">
      <alignment/>
    </xf>
    <xf numFmtId="0" fontId="2" fillId="0" borderId="14" xfId="46" applyFont="1" applyBorder="1">
      <alignment/>
      <protection/>
    </xf>
    <xf numFmtId="0" fontId="2" fillId="0" borderId="16" xfId="46" applyBorder="1">
      <alignment/>
      <protection/>
    </xf>
    <xf numFmtId="0" fontId="2" fillId="0" borderId="12" xfId="46" applyBorder="1">
      <alignment/>
      <protection/>
    </xf>
    <xf numFmtId="0" fontId="2" fillId="0" borderId="13" xfId="46" applyBorder="1">
      <alignment/>
      <protection/>
    </xf>
    <xf numFmtId="0" fontId="3" fillId="0" borderId="15" xfId="46" applyFont="1" applyBorder="1">
      <alignment/>
      <protection/>
    </xf>
    <xf numFmtId="0" fontId="2" fillId="0" borderId="15" xfId="46" applyFont="1" applyBorder="1">
      <alignment/>
      <protection/>
    </xf>
    <xf numFmtId="2" fontId="49" fillId="0" borderId="17" xfId="0" applyNumberFormat="1" applyFont="1" applyBorder="1" applyAlignment="1">
      <alignment textRotation="90"/>
    </xf>
    <xf numFmtId="0" fontId="49" fillId="0" borderId="18" xfId="0" applyFont="1" applyBorder="1" applyAlignment="1">
      <alignment textRotation="90"/>
    </xf>
    <xf numFmtId="0" fontId="49" fillId="0" borderId="17" xfId="0" applyFont="1" applyBorder="1" applyAlignment="1">
      <alignment textRotation="90"/>
    </xf>
    <xf numFmtId="0" fontId="49" fillId="0" borderId="18" xfId="0" applyFont="1" applyBorder="1" applyAlignment="1">
      <alignment/>
    </xf>
    <xf numFmtId="2" fontId="50" fillId="0" borderId="10" xfId="0" applyNumberFormat="1" applyFont="1" applyBorder="1" applyAlignment="1">
      <alignment/>
    </xf>
    <xf numFmtId="0" fontId="51" fillId="33" borderId="19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textRotation="90"/>
    </xf>
    <xf numFmtId="0" fontId="13" fillId="0" borderId="10" xfId="0" applyFont="1" applyBorder="1" applyAlignment="1">
      <alignment textRotation="90"/>
    </xf>
    <xf numFmtId="2" fontId="13" fillId="0" borderId="17" xfId="0" applyNumberFormat="1" applyFont="1" applyBorder="1" applyAlignment="1">
      <alignment textRotation="90"/>
    </xf>
    <xf numFmtId="0" fontId="14" fillId="33" borderId="19" xfId="0" applyFont="1" applyFill="1" applyBorder="1" applyAlignment="1">
      <alignment/>
    </xf>
    <xf numFmtId="0" fontId="13" fillId="0" borderId="17" xfId="0" applyFont="1" applyBorder="1" applyAlignment="1">
      <alignment textRotation="90"/>
    </xf>
    <xf numFmtId="0" fontId="14" fillId="34" borderId="20" xfId="0" applyFont="1" applyFill="1" applyBorder="1" applyAlignment="1">
      <alignment/>
    </xf>
    <xf numFmtId="0" fontId="13" fillId="0" borderId="18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11" xfId="0" applyFont="1" applyBorder="1" applyAlignment="1">
      <alignment textRotation="90"/>
    </xf>
    <xf numFmtId="0" fontId="14" fillId="34" borderId="21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2" fontId="13" fillId="0" borderId="11" xfId="0" applyNumberFormat="1" applyFont="1" applyBorder="1" applyAlignment="1">
      <alignment textRotation="90"/>
    </xf>
    <xf numFmtId="0" fontId="14" fillId="33" borderId="22" xfId="0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6" fillId="0" borderId="1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wrapText="1"/>
    </xf>
    <xf numFmtId="2" fontId="14" fillId="0" borderId="21" xfId="0" applyNumberFormat="1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14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2" fillId="0" borderId="12" xfId="46" applyBorder="1" applyAlignment="1">
      <alignment wrapText="1"/>
      <protection/>
    </xf>
    <xf numFmtId="0" fontId="3" fillId="0" borderId="0" xfId="46" applyFont="1" applyBorder="1" applyAlignment="1">
      <alignment wrapText="1"/>
      <protection/>
    </xf>
    <xf numFmtId="0" fontId="2" fillId="0" borderId="0" xfId="46" applyFont="1" applyBorder="1" applyAlignment="1">
      <alignment wrapText="1"/>
      <protection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13" fillId="0" borderId="0" xfId="46" applyFont="1" applyBorder="1" applyAlignment="1">
      <alignment/>
      <protection/>
    </xf>
    <xf numFmtId="0" fontId="2" fillId="0" borderId="0" xfId="46" applyAlignment="1">
      <alignment wrapText="1"/>
      <protection/>
    </xf>
    <xf numFmtId="0" fontId="0" fillId="0" borderId="24" xfId="0" applyBorder="1" applyAlignment="1">
      <alignment/>
    </xf>
    <xf numFmtId="14" fontId="49" fillId="0" borderId="17" xfId="0" applyNumberFormat="1" applyFont="1" applyBorder="1" applyAlignment="1">
      <alignment wrapText="1"/>
    </xf>
    <xf numFmtId="0" fontId="6" fillId="0" borderId="12" xfId="46" applyFont="1" applyBorder="1" applyAlignment="1">
      <alignment wrapText="1"/>
      <protection/>
    </xf>
    <xf numFmtId="0" fontId="6" fillId="0" borderId="0" xfId="46" applyFont="1" applyBorder="1" applyAlignment="1">
      <alignment wrapText="1"/>
      <protection/>
    </xf>
    <xf numFmtId="14" fontId="13" fillId="0" borderId="17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/>
    </xf>
    <xf numFmtId="2" fontId="13" fillId="0" borderId="18" xfId="0" applyNumberFormat="1" applyFont="1" applyBorder="1" applyAlignment="1">
      <alignment textRotation="90"/>
    </xf>
    <xf numFmtId="0" fontId="3" fillId="0" borderId="21" xfId="0" applyFont="1" applyBorder="1" applyAlignment="1">
      <alignment horizontal="center"/>
    </xf>
    <xf numFmtId="14" fontId="13" fillId="0" borderId="17" xfId="0" applyNumberFormat="1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14" fontId="49" fillId="0" borderId="17" xfId="0" applyNumberFormat="1" applyFont="1" applyBorder="1" applyAlignment="1">
      <alignment/>
    </xf>
    <xf numFmtId="14" fontId="49" fillId="0" borderId="17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14" xfId="46" applyBorder="1" applyAlignment="1">
      <alignment/>
      <protection/>
    </xf>
    <xf numFmtId="0" fontId="2" fillId="0" borderId="0" xfId="46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Border="1">
      <alignment/>
      <protection/>
    </xf>
    <xf numFmtId="0" fontId="49" fillId="0" borderId="0" xfId="0" applyFont="1" applyAlignment="1">
      <alignment/>
    </xf>
    <xf numFmtId="0" fontId="5" fillId="0" borderId="12" xfId="46" applyFont="1" applyBorder="1" applyAlignment="1">
      <alignment wrapText="1"/>
      <protection/>
    </xf>
    <xf numFmtId="0" fontId="5" fillId="0" borderId="0" xfId="46" applyFont="1" applyBorder="1" applyAlignment="1">
      <alignment wrapText="1"/>
      <protection/>
    </xf>
    <xf numFmtId="0" fontId="0" fillId="0" borderId="0" xfId="0" applyFont="1" applyAlignment="1">
      <alignment wrapText="1"/>
    </xf>
    <xf numFmtId="14" fontId="11" fillId="0" borderId="10" xfId="0" applyNumberFormat="1" applyFont="1" applyBorder="1" applyAlignment="1">
      <alignment wrapText="1"/>
    </xf>
    <xf numFmtId="0" fontId="6" fillId="0" borderId="12" xfId="46" applyFont="1" applyBorder="1">
      <alignment/>
      <protection/>
    </xf>
    <xf numFmtId="0" fontId="4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25" xfId="46" applyFont="1" applyBorder="1" applyAlignment="1">
      <alignment/>
      <protection/>
    </xf>
    <xf numFmtId="0" fontId="5" fillId="0" borderId="26" xfId="46" applyFont="1" applyBorder="1" applyAlignment="1">
      <alignment/>
      <protection/>
    </xf>
    <xf numFmtId="2" fontId="14" fillId="33" borderId="21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5" fillId="0" borderId="0" xfId="46" applyFont="1" applyBorder="1" applyAlignment="1">
      <alignment horizontal="center"/>
      <protection/>
    </xf>
    <xf numFmtId="0" fontId="0" fillId="35" borderId="10" xfId="0" applyFill="1" applyBorder="1" applyAlignment="1">
      <alignment wrapText="1"/>
    </xf>
    <xf numFmtId="0" fontId="51" fillId="35" borderId="10" xfId="0" applyFont="1" applyFill="1" applyBorder="1" applyAlignment="1">
      <alignment wrapText="1"/>
    </xf>
    <xf numFmtId="14" fontId="49" fillId="35" borderId="17" xfId="0" applyNumberFormat="1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12" fillId="0" borderId="27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14" fontId="13" fillId="0" borderId="28" xfId="0" applyNumberFormat="1" applyFont="1" applyBorder="1" applyAlignment="1">
      <alignment wrapText="1"/>
    </xf>
    <xf numFmtId="0" fontId="13" fillId="0" borderId="18" xfId="0" applyFont="1" applyBorder="1" applyAlignment="1">
      <alignment textRotation="90"/>
    </xf>
    <xf numFmtId="0" fontId="13" fillId="0" borderId="26" xfId="0" applyFont="1" applyFill="1" applyBorder="1" applyAlignment="1">
      <alignment/>
    </xf>
    <xf numFmtId="2" fontId="2" fillId="0" borderId="29" xfId="0" applyNumberFormat="1" applyFont="1" applyBorder="1" applyAlignment="1">
      <alignment/>
    </xf>
    <xf numFmtId="14" fontId="49" fillId="0" borderId="28" xfId="0" applyNumberFormat="1" applyFont="1" applyBorder="1" applyAlignment="1">
      <alignment wrapText="1"/>
    </xf>
    <xf numFmtId="0" fontId="5" fillId="0" borderId="0" xfId="46" applyFont="1" applyBorder="1" applyAlignment="1">
      <alignment/>
      <protection/>
    </xf>
    <xf numFmtId="0" fontId="5" fillId="0" borderId="27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51" fillId="0" borderId="30" xfId="0" applyFont="1" applyBorder="1" applyAlignment="1">
      <alignment wrapText="1"/>
    </xf>
    <xf numFmtId="14" fontId="49" fillId="0" borderId="16" xfId="0" applyNumberFormat="1" applyFont="1" applyBorder="1" applyAlignment="1">
      <alignment wrapText="1"/>
    </xf>
    <xf numFmtId="0" fontId="51" fillId="35" borderId="27" xfId="0" applyFont="1" applyFill="1" applyBorder="1" applyAlignment="1">
      <alignment wrapText="1"/>
    </xf>
    <xf numFmtId="14" fontId="49" fillId="35" borderId="28" xfId="0" applyNumberFormat="1" applyFont="1" applyFill="1" applyBorder="1" applyAlignment="1">
      <alignment/>
    </xf>
    <xf numFmtId="14" fontId="13" fillId="0" borderId="17" xfId="0" applyNumberFormat="1" applyFont="1" applyBorder="1" applyAlignment="1">
      <alignment/>
    </xf>
    <xf numFmtId="2" fontId="2" fillId="36" borderId="23" xfId="0" applyNumberFormat="1" applyFont="1" applyFill="1" applyBorder="1" applyAlignment="1">
      <alignment/>
    </xf>
    <xf numFmtId="2" fontId="2" fillId="37" borderId="23" xfId="0" applyNumberFormat="1" applyFont="1" applyFill="1" applyBorder="1" applyAlignment="1">
      <alignment/>
    </xf>
    <xf numFmtId="0" fontId="5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2" fontId="50" fillId="36" borderId="10" xfId="0" applyNumberFormat="1" applyFont="1" applyFill="1" applyBorder="1" applyAlignment="1">
      <alignment/>
    </xf>
    <xf numFmtId="0" fontId="11" fillId="35" borderId="27" xfId="0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14" fontId="49" fillId="0" borderId="28" xfId="0" applyNumberFormat="1" applyFont="1" applyBorder="1" applyAlignment="1">
      <alignment/>
    </xf>
    <xf numFmtId="0" fontId="52" fillId="0" borderId="0" xfId="0" applyFont="1" applyAlignment="1">
      <alignment horizontal="center"/>
    </xf>
    <xf numFmtId="2" fontId="2" fillId="36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3" fillId="0" borderId="10" xfId="46" applyFont="1" applyBorder="1" applyAlignment="1">
      <alignment horizontal="center"/>
      <protection/>
    </xf>
    <xf numFmtId="0" fontId="3" fillId="0" borderId="30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5" fillId="0" borderId="28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5" fillId="0" borderId="26" xfId="46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7" xfId="46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8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7" xfId="46" applyFont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6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28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0" fontId="3" fillId="0" borderId="26" xfId="46" applyFont="1" applyBorder="1" applyAlignment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2</xdr:row>
      <xdr:rowOff>114300</xdr:rowOff>
    </xdr:from>
    <xdr:to>
      <xdr:col>32</xdr:col>
      <xdr:colOff>95250</xdr:colOff>
      <xdr:row>4</xdr:row>
      <xdr:rowOff>66675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04825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2</xdr:row>
      <xdr:rowOff>114300</xdr:rowOff>
    </xdr:from>
    <xdr:to>
      <xdr:col>27</xdr:col>
      <xdr:colOff>95250</xdr:colOff>
      <xdr:row>4</xdr:row>
      <xdr:rowOff>66675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5048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152400</xdr:colOff>
      <xdr:row>1</xdr:row>
      <xdr:rowOff>180975</xdr:rowOff>
    </xdr:from>
    <xdr:to>
      <xdr:col>25</xdr:col>
      <xdr:colOff>152400</xdr:colOff>
      <xdr:row>3</xdr:row>
      <xdr:rowOff>133350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714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2</xdr:row>
      <xdr:rowOff>114300</xdr:rowOff>
    </xdr:from>
    <xdr:to>
      <xdr:col>27</xdr:col>
      <xdr:colOff>95250</xdr:colOff>
      <xdr:row>4</xdr:row>
      <xdr:rowOff>66675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048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0</xdr:row>
      <xdr:rowOff>171450</xdr:rowOff>
    </xdr:from>
    <xdr:to>
      <xdr:col>35</xdr:col>
      <xdr:colOff>209550</xdr:colOff>
      <xdr:row>2</xdr:row>
      <xdr:rowOff>133350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71450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733425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133350</xdr:colOff>
      <xdr:row>2</xdr:row>
      <xdr:rowOff>114300</xdr:rowOff>
    </xdr:from>
    <xdr:to>
      <xdr:col>27</xdr:col>
      <xdr:colOff>95250</xdr:colOff>
      <xdr:row>4</xdr:row>
      <xdr:rowOff>66675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5048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1</xdr:row>
      <xdr:rowOff>190500</xdr:rowOff>
    </xdr:from>
    <xdr:to>
      <xdr:col>30</xdr:col>
      <xdr:colOff>180975</xdr:colOff>
      <xdr:row>3</xdr:row>
      <xdr:rowOff>142875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100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552450</xdr:colOff>
      <xdr:row>2</xdr:row>
      <xdr:rowOff>9525</xdr:rowOff>
    </xdr:from>
    <xdr:to>
      <xdr:col>29</xdr:col>
      <xdr:colOff>180975</xdr:colOff>
      <xdr:row>3</xdr:row>
      <xdr:rowOff>161925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0005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2</xdr:row>
      <xdr:rowOff>9525</xdr:rowOff>
    </xdr:from>
    <xdr:to>
      <xdr:col>29</xdr:col>
      <xdr:colOff>133350</xdr:colOff>
      <xdr:row>3</xdr:row>
      <xdr:rowOff>161925</xdr:rowOff>
    </xdr:to>
    <xdr:pic>
      <xdr:nvPicPr>
        <xdr:cNvPr id="1" name="Picture 6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000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AM35" sqref="AM35"/>
    </sheetView>
  </sheetViews>
  <sheetFormatPr defaultColWidth="9.140625" defaultRowHeight="15"/>
  <cols>
    <col min="1" max="1" width="3.140625" style="0" customWidth="1"/>
    <col min="2" max="2" width="15.421875" style="71" customWidth="1"/>
    <col min="3" max="3" width="12.140625" style="102" customWidth="1"/>
    <col min="4" max="4" width="8.7109375" style="99" customWidth="1"/>
    <col min="5" max="13" width="2.7109375" style="0" customWidth="1"/>
    <col min="14" max="14" width="6.7109375" style="0" customWidth="1"/>
    <col min="15" max="18" width="2.7109375" style="0" customWidth="1"/>
    <col min="19" max="19" width="7.140625" style="0" customWidth="1"/>
    <col min="20" max="23" width="2.28125" style="0" customWidth="1"/>
    <col min="24" max="24" width="7.00390625" style="0" customWidth="1"/>
    <col min="25" max="33" width="2.28125" style="0" customWidth="1"/>
    <col min="34" max="34" width="7.140625" style="0" customWidth="1"/>
    <col min="35" max="35" width="2.7109375" style="0" customWidth="1"/>
    <col min="36" max="36" width="8.00390625" style="0" customWidth="1"/>
    <col min="38" max="38" width="4.28125" style="0" customWidth="1"/>
    <col min="39" max="39" width="16.140625" style="0" customWidth="1"/>
    <col min="40" max="40" width="12.57421875" style="0" customWidth="1"/>
    <col min="41" max="41" width="8.7109375" style="0" customWidth="1"/>
    <col min="42" max="45" width="3.28125" style="0" customWidth="1"/>
    <col min="46" max="46" width="7.57421875" style="0" customWidth="1"/>
    <col min="47" max="50" width="3.28125" style="0" customWidth="1"/>
    <col min="51" max="51" width="6.7109375" style="0" customWidth="1"/>
    <col min="52" max="55" width="3.28125" style="0" customWidth="1"/>
    <col min="56" max="56" width="7.00390625" style="0" customWidth="1"/>
    <col min="57" max="57" width="3.140625" style="0" customWidth="1"/>
  </cols>
  <sheetData>
    <row r="1" spans="1:37" ht="15">
      <c r="A1" s="28"/>
      <c r="B1" s="72"/>
      <c r="C1" s="100"/>
      <c r="D1" s="104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  <c r="AK1" s="1"/>
    </row>
    <row r="2" spans="1:37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  <c r="AK2" s="7"/>
    </row>
    <row r="3" spans="1:37" ht="15.75">
      <c r="A3" s="25"/>
      <c r="B3" s="73"/>
      <c r="C3" s="101"/>
      <c r="D3" s="98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31"/>
      <c r="AK3" s="3"/>
    </row>
    <row r="4" spans="1:37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7"/>
    </row>
    <row r="5" spans="1:37" ht="15">
      <c r="A5" s="27"/>
      <c r="B5" s="74"/>
      <c r="C5" s="101"/>
      <c r="D5" s="9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32"/>
      <c r="AK5" s="2"/>
    </row>
    <row r="6" spans="1:37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  <c r="AK6" s="8"/>
    </row>
    <row r="7" spans="1:37" ht="15.75" customHeight="1">
      <c r="A7" s="148" t="s">
        <v>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3"/>
    </row>
    <row r="8" spans="1:37" ht="15.75" customHeight="1" thickBot="1">
      <c r="A8" s="148"/>
      <c r="B8" s="148"/>
      <c r="C8" s="148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3"/>
    </row>
    <row r="9" spans="1:37" ht="21.75" customHeight="1">
      <c r="A9" s="164" t="s">
        <v>17</v>
      </c>
      <c r="B9" s="166" t="s">
        <v>2</v>
      </c>
      <c r="C9" s="166" t="s">
        <v>3</v>
      </c>
      <c r="D9" s="168" t="s">
        <v>18</v>
      </c>
      <c r="E9" s="170" t="s">
        <v>21</v>
      </c>
      <c r="F9" s="171"/>
      <c r="G9" s="171"/>
      <c r="H9" s="171"/>
      <c r="I9" s="171"/>
      <c r="J9" s="171"/>
      <c r="K9" s="171"/>
      <c r="L9" s="171"/>
      <c r="M9" s="171"/>
      <c r="N9" s="172"/>
      <c r="O9" s="156" t="s">
        <v>6</v>
      </c>
      <c r="P9" s="157"/>
      <c r="Q9" s="157"/>
      <c r="R9" s="157"/>
      <c r="S9" s="158"/>
      <c r="T9" s="156" t="s">
        <v>7</v>
      </c>
      <c r="U9" s="157"/>
      <c r="V9" s="157"/>
      <c r="W9" s="157"/>
      <c r="X9" s="159"/>
      <c r="Y9" s="156" t="s">
        <v>29</v>
      </c>
      <c r="Z9" s="157"/>
      <c r="AA9" s="157"/>
      <c r="AB9" s="157"/>
      <c r="AC9" s="157"/>
      <c r="AD9" s="157"/>
      <c r="AE9" s="157"/>
      <c r="AF9" s="157"/>
      <c r="AG9" s="157"/>
      <c r="AH9" s="158"/>
      <c r="AI9" s="160" t="s">
        <v>8</v>
      </c>
      <c r="AJ9" s="79" t="s">
        <v>22</v>
      </c>
      <c r="AK9" s="14"/>
    </row>
    <row r="10" spans="1:36" ht="62.25" customHeight="1">
      <c r="A10" s="165"/>
      <c r="B10" s="167"/>
      <c r="C10" s="167"/>
      <c r="D10" s="169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4" t="s">
        <v>26</v>
      </c>
      <c r="O10" s="86" t="s">
        <v>23</v>
      </c>
      <c r="P10" s="162" t="s">
        <v>27</v>
      </c>
      <c r="Q10" s="162"/>
      <c r="R10" s="70" t="s">
        <v>28</v>
      </c>
      <c r="S10" s="87" t="s">
        <v>6</v>
      </c>
      <c r="T10" s="65" t="s">
        <v>23</v>
      </c>
      <c r="U10" s="163" t="s">
        <v>27</v>
      </c>
      <c r="V10" s="163"/>
      <c r="W10" s="70" t="s">
        <v>28</v>
      </c>
      <c r="X10" s="63" t="s">
        <v>7</v>
      </c>
      <c r="Y10" s="65" t="s">
        <v>23</v>
      </c>
      <c r="Z10" s="70" t="s">
        <v>4</v>
      </c>
      <c r="AA10" s="70" t="s">
        <v>4</v>
      </c>
      <c r="AB10" s="16" t="s">
        <v>5</v>
      </c>
      <c r="AC10" s="16" t="s">
        <v>24</v>
      </c>
      <c r="AD10" s="10" t="s">
        <v>10</v>
      </c>
      <c r="AE10" s="70" t="s">
        <v>10</v>
      </c>
      <c r="AF10" s="16" t="s">
        <v>11</v>
      </c>
      <c r="AG10" s="16" t="s">
        <v>25</v>
      </c>
      <c r="AH10" s="66" t="s">
        <v>30</v>
      </c>
      <c r="AI10" s="161"/>
      <c r="AJ10" s="89" t="s">
        <v>20</v>
      </c>
    </row>
    <row r="11" spans="1:36" ht="31.5" customHeight="1">
      <c r="A11" s="4">
        <v>1</v>
      </c>
      <c r="B11" s="42" t="s">
        <v>167</v>
      </c>
      <c r="C11" s="42" t="s">
        <v>114</v>
      </c>
      <c r="D11" s="83">
        <v>37762</v>
      </c>
      <c r="E11" s="59">
        <v>15</v>
      </c>
      <c r="F11" s="48">
        <v>0.6</v>
      </c>
      <c r="G11" s="48">
        <v>0.6</v>
      </c>
      <c r="H11" s="47">
        <f aca="true" t="shared" si="0" ref="H11:H37">AVERAGE(F11:G11)</f>
        <v>0.6</v>
      </c>
      <c r="I11" s="47">
        <f aca="true" t="shared" si="1" ref="I11:I37">E11-H11</f>
        <v>14.4</v>
      </c>
      <c r="J11" s="48">
        <v>0.6</v>
      </c>
      <c r="K11" s="48">
        <v>0.6</v>
      </c>
      <c r="L11" s="47">
        <f aca="true" t="shared" si="2" ref="L11:L37">AVERAGE(J11:K11)</f>
        <v>0.6</v>
      </c>
      <c r="M11" s="47">
        <f aca="true" t="shared" si="3" ref="M11:M37">E11-L11</f>
        <v>14.4</v>
      </c>
      <c r="N11" s="60">
        <f aca="true" t="shared" si="4" ref="N11:N37">MAX(I11,M11)</f>
        <v>14.4</v>
      </c>
      <c r="O11" s="56">
        <v>15</v>
      </c>
      <c r="P11" s="48">
        <v>0.4</v>
      </c>
      <c r="Q11" s="48">
        <v>0.3</v>
      </c>
      <c r="R11" s="48">
        <f aca="true" t="shared" si="5" ref="R11:R37">AVERAGE(P11:Q11)</f>
        <v>0.35</v>
      </c>
      <c r="S11" s="57">
        <f aca="true" t="shared" si="6" ref="S11:S37">O11-R11</f>
        <v>14.65</v>
      </c>
      <c r="T11" s="56">
        <v>15</v>
      </c>
      <c r="U11" s="48">
        <v>0.4</v>
      </c>
      <c r="V11" s="48">
        <v>0.6</v>
      </c>
      <c r="W11" s="48">
        <f aca="true" t="shared" si="7" ref="W11:W37">AVERAGE(U11:V11)</f>
        <v>0.5</v>
      </c>
      <c r="X11" s="58">
        <f aca="true" t="shared" si="8" ref="X11:X37">+T11-W11</f>
        <v>14.5</v>
      </c>
      <c r="Y11" s="59">
        <v>15</v>
      </c>
      <c r="Z11" s="48">
        <v>0.1</v>
      </c>
      <c r="AA11" s="48">
        <v>0.1</v>
      </c>
      <c r="AB11" s="47">
        <f aca="true" t="shared" si="9" ref="AB11:AB37">AVERAGE(Z11:AA11)</f>
        <v>0.1</v>
      </c>
      <c r="AC11" s="47">
        <f aca="true" t="shared" si="10" ref="AC11:AC37">Y11-AB11</f>
        <v>14.9</v>
      </c>
      <c r="AD11" s="48">
        <v>0.1</v>
      </c>
      <c r="AE11" s="48">
        <v>0.1</v>
      </c>
      <c r="AF11" s="47">
        <f aca="true" t="shared" si="11" ref="AF11:AF37">AVERAGE(AD11:AE11)</f>
        <v>0.1</v>
      </c>
      <c r="AG11" s="47">
        <f aca="true" t="shared" si="12" ref="AG11:AG18">Y11-AF11</f>
        <v>14.9</v>
      </c>
      <c r="AH11" s="67">
        <f aca="true" t="shared" si="13" ref="AH11:AH37">AVERAGE(AC11,AG11)</f>
        <v>14.9</v>
      </c>
      <c r="AI11" s="64"/>
      <c r="AJ11" s="68">
        <f aca="true" t="shared" si="14" ref="AJ11:AJ37">SUM(N11+S11+X11+AH11-AI11)</f>
        <v>58.449999999999996</v>
      </c>
    </row>
    <row r="12" spans="1:36" ht="30">
      <c r="A12" s="4">
        <f>A11+1</f>
        <v>2</v>
      </c>
      <c r="B12" s="42" t="s">
        <v>69</v>
      </c>
      <c r="C12" s="42" t="s">
        <v>39</v>
      </c>
      <c r="D12" s="83">
        <v>38211</v>
      </c>
      <c r="E12" s="59">
        <v>15</v>
      </c>
      <c r="F12" s="48">
        <v>0.6</v>
      </c>
      <c r="G12" s="48">
        <v>0.6</v>
      </c>
      <c r="H12" s="47">
        <f t="shared" si="0"/>
        <v>0.6</v>
      </c>
      <c r="I12" s="47">
        <f t="shared" si="1"/>
        <v>14.4</v>
      </c>
      <c r="J12" s="48">
        <v>0.6</v>
      </c>
      <c r="K12" s="48">
        <v>0.6</v>
      </c>
      <c r="L12" s="47">
        <f t="shared" si="2"/>
        <v>0.6</v>
      </c>
      <c r="M12" s="47">
        <f t="shared" si="3"/>
        <v>14.4</v>
      </c>
      <c r="N12" s="60">
        <f t="shared" si="4"/>
        <v>14.4</v>
      </c>
      <c r="O12" s="56">
        <v>15</v>
      </c>
      <c r="P12" s="48">
        <v>0.5</v>
      </c>
      <c r="Q12" s="48">
        <v>0.5</v>
      </c>
      <c r="R12" s="48">
        <f t="shared" si="5"/>
        <v>0.5</v>
      </c>
      <c r="S12" s="57">
        <f t="shared" si="6"/>
        <v>14.5</v>
      </c>
      <c r="T12" s="56">
        <v>15</v>
      </c>
      <c r="U12" s="48">
        <v>0.6</v>
      </c>
      <c r="V12" s="48">
        <v>0.4</v>
      </c>
      <c r="W12" s="48">
        <f t="shared" si="7"/>
        <v>0.5</v>
      </c>
      <c r="X12" s="58">
        <f t="shared" si="8"/>
        <v>14.5</v>
      </c>
      <c r="Y12" s="59">
        <v>15</v>
      </c>
      <c r="Z12" s="48">
        <v>0.1</v>
      </c>
      <c r="AA12" s="48">
        <v>0.1</v>
      </c>
      <c r="AB12" s="47">
        <f t="shared" si="9"/>
        <v>0.1</v>
      </c>
      <c r="AC12" s="47">
        <f t="shared" si="10"/>
        <v>14.9</v>
      </c>
      <c r="AD12" s="48">
        <v>0.1</v>
      </c>
      <c r="AE12" s="48">
        <v>0.1</v>
      </c>
      <c r="AF12" s="47">
        <f t="shared" si="11"/>
        <v>0.1</v>
      </c>
      <c r="AG12" s="47">
        <f t="shared" si="12"/>
        <v>14.9</v>
      </c>
      <c r="AH12" s="67">
        <f t="shared" si="13"/>
        <v>14.9</v>
      </c>
      <c r="AI12" s="64"/>
      <c r="AJ12" s="68">
        <f t="shared" si="14"/>
        <v>58.3</v>
      </c>
    </row>
    <row r="13" spans="1:36" ht="30">
      <c r="A13" s="4">
        <f aca="true" t="shared" si="15" ref="A13:A37">A12+1</f>
        <v>3</v>
      </c>
      <c r="B13" s="42" t="s">
        <v>115</v>
      </c>
      <c r="C13" s="42" t="s">
        <v>114</v>
      </c>
      <c r="D13" s="83">
        <v>37727</v>
      </c>
      <c r="E13" s="59">
        <v>15</v>
      </c>
      <c r="F13" s="48">
        <v>0.5</v>
      </c>
      <c r="G13" s="48">
        <v>0.5</v>
      </c>
      <c r="H13" s="47">
        <f t="shared" si="0"/>
        <v>0.5</v>
      </c>
      <c r="I13" s="47">
        <f t="shared" si="1"/>
        <v>14.5</v>
      </c>
      <c r="J13" s="48">
        <v>0.5</v>
      </c>
      <c r="K13" s="48">
        <v>0.5</v>
      </c>
      <c r="L13" s="47">
        <f t="shared" si="2"/>
        <v>0.5</v>
      </c>
      <c r="M13" s="47">
        <f t="shared" si="3"/>
        <v>14.5</v>
      </c>
      <c r="N13" s="60">
        <f t="shared" si="4"/>
        <v>14.5</v>
      </c>
      <c r="O13" s="56">
        <v>15</v>
      </c>
      <c r="P13" s="48">
        <v>0.8</v>
      </c>
      <c r="Q13" s="48">
        <v>0.6</v>
      </c>
      <c r="R13" s="48">
        <f t="shared" si="5"/>
        <v>0.7</v>
      </c>
      <c r="S13" s="57">
        <f t="shared" si="6"/>
        <v>14.3</v>
      </c>
      <c r="T13" s="56">
        <v>15</v>
      </c>
      <c r="U13" s="48">
        <v>0.4</v>
      </c>
      <c r="V13" s="48">
        <v>0.3</v>
      </c>
      <c r="W13" s="48">
        <f t="shared" si="7"/>
        <v>0.35</v>
      </c>
      <c r="X13" s="58">
        <f t="shared" si="8"/>
        <v>14.65</v>
      </c>
      <c r="Y13" s="59">
        <v>15</v>
      </c>
      <c r="Z13" s="48">
        <v>0.4</v>
      </c>
      <c r="AA13" s="48">
        <v>0.4</v>
      </c>
      <c r="AB13" s="47">
        <f t="shared" si="9"/>
        <v>0.4</v>
      </c>
      <c r="AC13" s="47">
        <f t="shared" si="10"/>
        <v>14.6</v>
      </c>
      <c r="AD13" s="48">
        <v>0.4</v>
      </c>
      <c r="AE13" s="48">
        <v>0.4</v>
      </c>
      <c r="AF13" s="47">
        <f t="shared" si="11"/>
        <v>0.4</v>
      </c>
      <c r="AG13" s="47">
        <f t="shared" si="12"/>
        <v>14.6</v>
      </c>
      <c r="AH13" s="67">
        <f t="shared" si="13"/>
        <v>14.6</v>
      </c>
      <c r="AI13" s="64"/>
      <c r="AJ13" s="68">
        <f t="shared" si="14"/>
        <v>58.050000000000004</v>
      </c>
    </row>
    <row r="14" spans="1:37" ht="30">
      <c r="A14" s="4">
        <f t="shared" si="15"/>
        <v>4</v>
      </c>
      <c r="B14" s="42" t="s">
        <v>166</v>
      </c>
      <c r="C14" s="42" t="s">
        <v>42</v>
      </c>
      <c r="D14" s="83">
        <v>38188</v>
      </c>
      <c r="E14" s="59">
        <v>15</v>
      </c>
      <c r="F14" s="48">
        <v>0.5</v>
      </c>
      <c r="G14" s="48">
        <v>0.5</v>
      </c>
      <c r="H14" s="47">
        <f t="shared" si="0"/>
        <v>0.5</v>
      </c>
      <c r="I14" s="47">
        <f t="shared" si="1"/>
        <v>14.5</v>
      </c>
      <c r="J14" s="48">
        <v>0.5</v>
      </c>
      <c r="K14" s="48">
        <v>0.5</v>
      </c>
      <c r="L14" s="47">
        <f t="shared" si="2"/>
        <v>0.5</v>
      </c>
      <c r="M14" s="47">
        <f t="shared" si="3"/>
        <v>14.5</v>
      </c>
      <c r="N14" s="60">
        <f t="shared" si="4"/>
        <v>14.5</v>
      </c>
      <c r="O14" s="56">
        <v>15</v>
      </c>
      <c r="P14" s="48">
        <v>0.4</v>
      </c>
      <c r="Q14" s="48">
        <v>0.3</v>
      </c>
      <c r="R14" s="48">
        <f t="shared" si="5"/>
        <v>0.35</v>
      </c>
      <c r="S14" s="57">
        <f t="shared" si="6"/>
        <v>14.65</v>
      </c>
      <c r="T14" s="56">
        <v>15</v>
      </c>
      <c r="U14" s="48">
        <v>1</v>
      </c>
      <c r="V14" s="48">
        <v>0.9</v>
      </c>
      <c r="W14" s="48">
        <f t="shared" si="7"/>
        <v>0.95</v>
      </c>
      <c r="X14" s="58">
        <f t="shared" si="8"/>
        <v>14.05</v>
      </c>
      <c r="Y14" s="59">
        <v>15</v>
      </c>
      <c r="Z14" s="48">
        <v>0.3</v>
      </c>
      <c r="AA14" s="48">
        <v>0.3</v>
      </c>
      <c r="AB14" s="47">
        <f t="shared" si="9"/>
        <v>0.3</v>
      </c>
      <c r="AC14" s="47">
        <f t="shared" si="10"/>
        <v>14.7</v>
      </c>
      <c r="AD14" s="48">
        <v>0.3</v>
      </c>
      <c r="AE14" s="48">
        <v>0.3</v>
      </c>
      <c r="AF14" s="47">
        <f t="shared" si="11"/>
        <v>0.3</v>
      </c>
      <c r="AG14" s="47">
        <f t="shared" si="12"/>
        <v>14.7</v>
      </c>
      <c r="AH14" s="67">
        <f t="shared" si="13"/>
        <v>14.7</v>
      </c>
      <c r="AI14" s="64"/>
      <c r="AJ14" s="137">
        <f t="shared" si="14"/>
        <v>57.900000000000006</v>
      </c>
      <c r="AK14">
        <v>6</v>
      </c>
    </row>
    <row r="15" spans="1:37" ht="30">
      <c r="A15" s="4">
        <f t="shared" si="15"/>
        <v>5</v>
      </c>
      <c r="B15" s="42" t="s">
        <v>131</v>
      </c>
      <c r="C15" s="42" t="s">
        <v>132</v>
      </c>
      <c r="D15" s="83">
        <v>38063</v>
      </c>
      <c r="E15" s="59">
        <v>15</v>
      </c>
      <c r="F15" s="48">
        <v>1</v>
      </c>
      <c r="G15" s="48">
        <v>1</v>
      </c>
      <c r="H15" s="47">
        <f t="shared" si="0"/>
        <v>1</v>
      </c>
      <c r="I15" s="47">
        <f t="shared" si="1"/>
        <v>14</v>
      </c>
      <c r="J15" s="48">
        <v>1</v>
      </c>
      <c r="K15" s="48">
        <v>1</v>
      </c>
      <c r="L15" s="47">
        <f t="shared" si="2"/>
        <v>1</v>
      </c>
      <c r="M15" s="47">
        <f t="shared" si="3"/>
        <v>14</v>
      </c>
      <c r="N15" s="60">
        <f t="shared" si="4"/>
        <v>14</v>
      </c>
      <c r="O15" s="56">
        <v>15</v>
      </c>
      <c r="P15" s="48">
        <v>0.3</v>
      </c>
      <c r="Q15" s="48">
        <v>0.3</v>
      </c>
      <c r="R15" s="48">
        <f t="shared" si="5"/>
        <v>0.3</v>
      </c>
      <c r="S15" s="57">
        <f t="shared" si="6"/>
        <v>14.7</v>
      </c>
      <c r="T15" s="56">
        <v>15</v>
      </c>
      <c r="U15" s="48">
        <v>0.3</v>
      </c>
      <c r="V15" s="48">
        <v>0.5</v>
      </c>
      <c r="W15" s="48">
        <f t="shared" si="7"/>
        <v>0.4</v>
      </c>
      <c r="X15" s="58">
        <f t="shared" si="8"/>
        <v>14.6</v>
      </c>
      <c r="Y15" s="59">
        <v>15</v>
      </c>
      <c r="Z15" s="48">
        <v>0.5</v>
      </c>
      <c r="AA15" s="48">
        <v>0.3</v>
      </c>
      <c r="AB15" s="47">
        <f t="shared" si="9"/>
        <v>0.4</v>
      </c>
      <c r="AC15" s="47">
        <f t="shared" si="10"/>
        <v>14.6</v>
      </c>
      <c r="AD15" s="48">
        <v>0.5</v>
      </c>
      <c r="AE15" s="48">
        <v>0.3</v>
      </c>
      <c r="AF15" s="47">
        <f t="shared" si="11"/>
        <v>0.4</v>
      </c>
      <c r="AG15" s="47">
        <f t="shared" si="12"/>
        <v>14.6</v>
      </c>
      <c r="AH15" s="67">
        <f t="shared" si="13"/>
        <v>14.6</v>
      </c>
      <c r="AI15" s="64"/>
      <c r="AJ15" s="137">
        <f t="shared" si="14"/>
        <v>57.9</v>
      </c>
      <c r="AK15">
        <v>5</v>
      </c>
    </row>
    <row r="16" spans="1:37" ht="25.5">
      <c r="A16" s="4">
        <f t="shared" si="15"/>
        <v>6</v>
      </c>
      <c r="B16" s="42" t="s">
        <v>116</v>
      </c>
      <c r="C16" s="42" t="s">
        <v>114</v>
      </c>
      <c r="D16" s="83">
        <v>37740</v>
      </c>
      <c r="E16" s="59">
        <v>15</v>
      </c>
      <c r="F16" s="48">
        <v>0.3</v>
      </c>
      <c r="G16" s="48">
        <v>0.3</v>
      </c>
      <c r="H16" s="47">
        <f t="shared" si="0"/>
        <v>0.3</v>
      </c>
      <c r="I16" s="47">
        <f t="shared" si="1"/>
        <v>14.7</v>
      </c>
      <c r="J16" s="48">
        <v>0.3</v>
      </c>
      <c r="K16" s="48">
        <v>0.3</v>
      </c>
      <c r="L16" s="47">
        <f t="shared" si="2"/>
        <v>0.3</v>
      </c>
      <c r="M16" s="47">
        <f t="shared" si="3"/>
        <v>14.7</v>
      </c>
      <c r="N16" s="60">
        <f t="shared" si="4"/>
        <v>14.7</v>
      </c>
      <c r="O16" s="56">
        <v>15</v>
      </c>
      <c r="P16" s="48">
        <v>0.8</v>
      </c>
      <c r="Q16" s="48">
        <v>0.9</v>
      </c>
      <c r="R16" s="48">
        <f t="shared" si="5"/>
        <v>0.8500000000000001</v>
      </c>
      <c r="S16" s="57">
        <f t="shared" si="6"/>
        <v>14.15</v>
      </c>
      <c r="T16" s="56">
        <v>15</v>
      </c>
      <c r="U16" s="48">
        <v>0.8</v>
      </c>
      <c r="V16" s="48">
        <v>0.4</v>
      </c>
      <c r="W16" s="48">
        <f t="shared" si="7"/>
        <v>0.6000000000000001</v>
      </c>
      <c r="X16" s="58">
        <f t="shared" si="8"/>
        <v>14.4</v>
      </c>
      <c r="Y16" s="59">
        <v>15</v>
      </c>
      <c r="Z16" s="48">
        <v>0.5</v>
      </c>
      <c r="AA16" s="48">
        <v>0.2</v>
      </c>
      <c r="AB16" s="47">
        <f t="shared" si="9"/>
        <v>0.35</v>
      </c>
      <c r="AC16" s="47">
        <f t="shared" si="10"/>
        <v>14.65</v>
      </c>
      <c r="AD16" s="48">
        <v>0.5</v>
      </c>
      <c r="AE16" s="48">
        <v>0.2</v>
      </c>
      <c r="AF16" s="47">
        <f t="shared" si="11"/>
        <v>0.35</v>
      </c>
      <c r="AG16" s="47">
        <f t="shared" si="12"/>
        <v>14.65</v>
      </c>
      <c r="AH16" s="67">
        <f t="shared" si="13"/>
        <v>14.65</v>
      </c>
      <c r="AI16" s="64"/>
      <c r="AJ16" s="137">
        <f t="shared" si="14"/>
        <v>57.9</v>
      </c>
      <c r="AK16">
        <v>4</v>
      </c>
    </row>
    <row r="17" spans="1:36" ht="30">
      <c r="A17" s="4">
        <f t="shared" si="15"/>
        <v>7</v>
      </c>
      <c r="B17" s="42" t="s">
        <v>140</v>
      </c>
      <c r="C17" s="42" t="s">
        <v>138</v>
      </c>
      <c r="D17" s="83">
        <v>37961</v>
      </c>
      <c r="E17" s="59">
        <v>15</v>
      </c>
      <c r="F17" s="48">
        <v>0.5</v>
      </c>
      <c r="G17" s="48">
        <v>0.5</v>
      </c>
      <c r="H17" s="47">
        <f t="shared" si="0"/>
        <v>0.5</v>
      </c>
      <c r="I17" s="47">
        <f t="shared" si="1"/>
        <v>14.5</v>
      </c>
      <c r="J17" s="48">
        <v>0.5</v>
      </c>
      <c r="K17" s="48">
        <v>0.5</v>
      </c>
      <c r="L17" s="47">
        <f t="shared" si="2"/>
        <v>0.5</v>
      </c>
      <c r="M17" s="47">
        <f t="shared" si="3"/>
        <v>14.5</v>
      </c>
      <c r="N17" s="60">
        <f t="shared" si="4"/>
        <v>14.5</v>
      </c>
      <c r="O17" s="56">
        <v>15</v>
      </c>
      <c r="P17" s="48">
        <v>0.9</v>
      </c>
      <c r="Q17" s="48">
        <v>0.8</v>
      </c>
      <c r="R17" s="48">
        <f t="shared" si="5"/>
        <v>0.8500000000000001</v>
      </c>
      <c r="S17" s="57">
        <f t="shared" si="6"/>
        <v>14.15</v>
      </c>
      <c r="T17" s="56">
        <v>15</v>
      </c>
      <c r="U17" s="48">
        <v>0.4</v>
      </c>
      <c r="V17" s="48">
        <v>0.8</v>
      </c>
      <c r="W17" s="48">
        <f t="shared" si="7"/>
        <v>0.6000000000000001</v>
      </c>
      <c r="X17" s="58">
        <f t="shared" si="8"/>
        <v>14.4</v>
      </c>
      <c r="Y17" s="59">
        <v>15</v>
      </c>
      <c r="Z17" s="48">
        <v>0.1</v>
      </c>
      <c r="AA17" s="48">
        <v>0.3</v>
      </c>
      <c r="AB17" s="47">
        <f t="shared" si="9"/>
        <v>0.2</v>
      </c>
      <c r="AC17" s="47">
        <f t="shared" si="10"/>
        <v>14.8</v>
      </c>
      <c r="AD17" s="48">
        <v>0.1</v>
      </c>
      <c r="AE17" s="48">
        <v>0.3</v>
      </c>
      <c r="AF17" s="47">
        <f t="shared" si="11"/>
        <v>0.2</v>
      </c>
      <c r="AG17" s="47">
        <f t="shared" si="12"/>
        <v>14.8</v>
      </c>
      <c r="AH17" s="67">
        <f t="shared" si="13"/>
        <v>14.8</v>
      </c>
      <c r="AI17" s="64"/>
      <c r="AJ17" s="68">
        <f t="shared" si="14"/>
        <v>57.849999999999994</v>
      </c>
    </row>
    <row r="18" spans="1:36" ht="30">
      <c r="A18" s="4">
        <f t="shared" si="15"/>
        <v>8</v>
      </c>
      <c r="B18" s="42" t="s">
        <v>61</v>
      </c>
      <c r="C18" s="42" t="s">
        <v>36</v>
      </c>
      <c r="D18" s="83">
        <v>37952</v>
      </c>
      <c r="E18" s="59">
        <v>15</v>
      </c>
      <c r="F18" s="48">
        <v>1.1</v>
      </c>
      <c r="G18" s="48">
        <v>1.1</v>
      </c>
      <c r="H18" s="47">
        <f t="shared" si="0"/>
        <v>1.1</v>
      </c>
      <c r="I18" s="47">
        <f t="shared" si="1"/>
        <v>13.9</v>
      </c>
      <c r="J18" s="48">
        <v>1.1</v>
      </c>
      <c r="K18" s="48">
        <v>1.1</v>
      </c>
      <c r="L18" s="47">
        <f t="shared" si="2"/>
        <v>1.1</v>
      </c>
      <c r="M18" s="47">
        <f t="shared" si="3"/>
        <v>13.9</v>
      </c>
      <c r="N18" s="60">
        <f t="shared" si="4"/>
        <v>13.9</v>
      </c>
      <c r="O18" s="56">
        <v>15</v>
      </c>
      <c r="P18" s="48">
        <v>0.4</v>
      </c>
      <c r="Q18" s="48">
        <v>0.5</v>
      </c>
      <c r="R18" s="48">
        <f t="shared" si="5"/>
        <v>0.45</v>
      </c>
      <c r="S18" s="57">
        <f t="shared" si="6"/>
        <v>14.55</v>
      </c>
      <c r="T18" s="56">
        <v>15</v>
      </c>
      <c r="U18" s="48">
        <v>0.4</v>
      </c>
      <c r="V18" s="48">
        <v>0.6</v>
      </c>
      <c r="W18" s="48">
        <f t="shared" si="7"/>
        <v>0.5</v>
      </c>
      <c r="X18" s="58">
        <f t="shared" si="8"/>
        <v>14.5</v>
      </c>
      <c r="Y18" s="59">
        <v>15</v>
      </c>
      <c r="Z18" s="48">
        <v>0.1</v>
      </c>
      <c r="AA18" s="48">
        <v>0.3</v>
      </c>
      <c r="AB18" s="47">
        <f t="shared" si="9"/>
        <v>0.2</v>
      </c>
      <c r="AC18" s="47">
        <f t="shared" si="10"/>
        <v>14.8</v>
      </c>
      <c r="AD18" s="48">
        <v>0.1</v>
      </c>
      <c r="AE18" s="48">
        <v>0.3</v>
      </c>
      <c r="AF18" s="47">
        <f t="shared" si="11"/>
        <v>0.2</v>
      </c>
      <c r="AG18" s="47">
        <f t="shared" si="12"/>
        <v>14.8</v>
      </c>
      <c r="AH18" s="67">
        <f t="shared" si="13"/>
        <v>14.8</v>
      </c>
      <c r="AI18" s="64"/>
      <c r="AJ18" s="68">
        <f t="shared" si="14"/>
        <v>57.75</v>
      </c>
    </row>
    <row r="19" spans="1:36" ht="30">
      <c r="A19" s="4">
        <f t="shared" si="15"/>
        <v>9</v>
      </c>
      <c r="B19" s="42" t="s">
        <v>52</v>
      </c>
      <c r="C19" s="42" t="s">
        <v>47</v>
      </c>
      <c r="D19" s="83">
        <v>37961</v>
      </c>
      <c r="E19" s="59">
        <v>15</v>
      </c>
      <c r="F19" s="48">
        <v>0.4</v>
      </c>
      <c r="G19" s="48">
        <v>0.4</v>
      </c>
      <c r="H19" s="47">
        <f t="shared" si="0"/>
        <v>0.4</v>
      </c>
      <c r="I19" s="47">
        <f t="shared" si="1"/>
        <v>14.6</v>
      </c>
      <c r="J19" s="48">
        <v>0.4</v>
      </c>
      <c r="K19" s="48">
        <v>0.4</v>
      </c>
      <c r="L19" s="47">
        <f t="shared" si="2"/>
        <v>0.4</v>
      </c>
      <c r="M19" s="47">
        <f t="shared" si="3"/>
        <v>14.6</v>
      </c>
      <c r="N19" s="60">
        <f t="shared" si="4"/>
        <v>14.6</v>
      </c>
      <c r="O19" s="56">
        <v>15</v>
      </c>
      <c r="P19" s="48">
        <v>0.7</v>
      </c>
      <c r="Q19" s="48">
        <v>0.8</v>
      </c>
      <c r="R19" s="48">
        <f t="shared" si="5"/>
        <v>0.75</v>
      </c>
      <c r="S19" s="57">
        <f t="shared" si="6"/>
        <v>14.25</v>
      </c>
      <c r="T19" s="56">
        <v>15</v>
      </c>
      <c r="U19" s="48">
        <v>0.9</v>
      </c>
      <c r="V19" s="48">
        <v>0.6</v>
      </c>
      <c r="W19" s="48">
        <f t="shared" si="7"/>
        <v>0.75</v>
      </c>
      <c r="X19" s="58">
        <f t="shared" si="8"/>
        <v>14.25</v>
      </c>
      <c r="Y19" s="59">
        <v>15</v>
      </c>
      <c r="Z19" s="48">
        <v>0.4</v>
      </c>
      <c r="AA19" s="48">
        <v>0.6</v>
      </c>
      <c r="AB19" s="47">
        <f t="shared" si="9"/>
        <v>0.5</v>
      </c>
      <c r="AC19" s="47">
        <f t="shared" si="10"/>
        <v>14.5</v>
      </c>
      <c r="AD19" s="48">
        <v>0.4</v>
      </c>
      <c r="AE19" s="48">
        <v>0.6</v>
      </c>
      <c r="AF19" s="47">
        <f t="shared" si="11"/>
        <v>0.5</v>
      </c>
      <c r="AG19" s="47" t="s">
        <v>216</v>
      </c>
      <c r="AH19" s="67">
        <f t="shared" si="13"/>
        <v>14.5</v>
      </c>
      <c r="AI19" s="64"/>
      <c r="AJ19" s="68">
        <f t="shared" si="14"/>
        <v>57.6</v>
      </c>
    </row>
    <row r="20" spans="1:37" ht="30">
      <c r="A20" s="4">
        <f t="shared" si="15"/>
        <v>10</v>
      </c>
      <c r="B20" s="42" t="s">
        <v>147</v>
      </c>
      <c r="C20" s="42" t="s">
        <v>138</v>
      </c>
      <c r="D20" s="83">
        <v>37690</v>
      </c>
      <c r="E20" s="59">
        <v>15</v>
      </c>
      <c r="F20" s="48">
        <v>1.2</v>
      </c>
      <c r="G20" s="48">
        <v>1.2</v>
      </c>
      <c r="H20" s="47">
        <f t="shared" si="0"/>
        <v>1.2</v>
      </c>
      <c r="I20" s="47">
        <f t="shared" si="1"/>
        <v>13.8</v>
      </c>
      <c r="J20" s="48">
        <v>1.2</v>
      </c>
      <c r="K20" s="48">
        <v>1.2</v>
      </c>
      <c r="L20" s="47">
        <f t="shared" si="2"/>
        <v>1.2</v>
      </c>
      <c r="M20" s="47">
        <f t="shared" si="3"/>
        <v>13.8</v>
      </c>
      <c r="N20" s="60">
        <f t="shared" si="4"/>
        <v>13.8</v>
      </c>
      <c r="O20" s="56">
        <v>15</v>
      </c>
      <c r="P20" s="48">
        <v>0.6</v>
      </c>
      <c r="Q20" s="48">
        <v>0.6</v>
      </c>
      <c r="R20" s="48">
        <f t="shared" si="5"/>
        <v>0.6</v>
      </c>
      <c r="S20" s="57">
        <f t="shared" si="6"/>
        <v>14.4</v>
      </c>
      <c r="T20" s="56">
        <v>15</v>
      </c>
      <c r="U20" s="48">
        <v>0.5</v>
      </c>
      <c r="V20" s="48">
        <v>0.5</v>
      </c>
      <c r="W20" s="48">
        <f t="shared" si="7"/>
        <v>0.5</v>
      </c>
      <c r="X20" s="58">
        <f t="shared" si="8"/>
        <v>14.5</v>
      </c>
      <c r="Y20" s="59">
        <v>15</v>
      </c>
      <c r="Z20" s="48">
        <v>0.2</v>
      </c>
      <c r="AA20" s="48">
        <v>0.1</v>
      </c>
      <c r="AB20" s="47">
        <f t="shared" si="9"/>
        <v>0.15000000000000002</v>
      </c>
      <c r="AC20" s="47">
        <f t="shared" si="10"/>
        <v>14.85</v>
      </c>
      <c r="AD20" s="48">
        <v>0.2</v>
      </c>
      <c r="AE20" s="48">
        <v>0.1</v>
      </c>
      <c r="AF20" s="47">
        <f t="shared" si="11"/>
        <v>0.15000000000000002</v>
      </c>
      <c r="AG20" s="47">
        <f aca="true" t="shared" si="16" ref="AG20:AG37">Y20-AF20</f>
        <v>14.85</v>
      </c>
      <c r="AH20" s="67">
        <f t="shared" si="13"/>
        <v>14.85</v>
      </c>
      <c r="AI20" s="64"/>
      <c r="AJ20" s="137">
        <f t="shared" si="14"/>
        <v>57.550000000000004</v>
      </c>
      <c r="AK20">
        <v>10</v>
      </c>
    </row>
    <row r="21" spans="1:37" ht="30">
      <c r="A21" s="4">
        <f t="shared" si="15"/>
        <v>11</v>
      </c>
      <c r="B21" s="42" t="s">
        <v>84</v>
      </c>
      <c r="C21" s="42" t="s">
        <v>82</v>
      </c>
      <c r="D21" s="83">
        <v>38222</v>
      </c>
      <c r="E21" s="59">
        <v>15</v>
      </c>
      <c r="F21" s="48">
        <v>0.8</v>
      </c>
      <c r="G21" s="48">
        <v>0.8</v>
      </c>
      <c r="H21" s="47">
        <f t="shared" si="0"/>
        <v>0.8</v>
      </c>
      <c r="I21" s="47">
        <f t="shared" si="1"/>
        <v>14.2</v>
      </c>
      <c r="J21" s="48">
        <v>0.8</v>
      </c>
      <c r="K21" s="48">
        <v>0.8</v>
      </c>
      <c r="L21" s="47">
        <f t="shared" si="2"/>
        <v>0.8</v>
      </c>
      <c r="M21" s="47">
        <f t="shared" si="3"/>
        <v>14.2</v>
      </c>
      <c r="N21" s="60">
        <f t="shared" si="4"/>
        <v>14.2</v>
      </c>
      <c r="O21" s="56">
        <v>15</v>
      </c>
      <c r="P21" s="48">
        <v>1.1</v>
      </c>
      <c r="Q21" s="48">
        <v>1.1</v>
      </c>
      <c r="R21" s="48">
        <f t="shared" si="5"/>
        <v>1.1</v>
      </c>
      <c r="S21" s="57">
        <f t="shared" si="6"/>
        <v>13.9</v>
      </c>
      <c r="T21" s="56">
        <v>15</v>
      </c>
      <c r="U21" s="48">
        <v>0.2</v>
      </c>
      <c r="V21" s="48">
        <v>0.5</v>
      </c>
      <c r="W21" s="48">
        <f t="shared" si="7"/>
        <v>0.35</v>
      </c>
      <c r="X21" s="58">
        <f t="shared" si="8"/>
        <v>14.65</v>
      </c>
      <c r="Y21" s="59">
        <v>15</v>
      </c>
      <c r="Z21" s="48">
        <v>0.2</v>
      </c>
      <c r="AA21" s="48">
        <v>0.2</v>
      </c>
      <c r="AB21" s="47">
        <f t="shared" si="9"/>
        <v>0.2</v>
      </c>
      <c r="AC21" s="47">
        <f t="shared" si="10"/>
        <v>14.8</v>
      </c>
      <c r="AD21" s="48">
        <v>0.2</v>
      </c>
      <c r="AE21" s="48">
        <v>0.2</v>
      </c>
      <c r="AF21" s="47">
        <f t="shared" si="11"/>
        <v>0.2</v>
      </c>
      <c r="AG21" s="47">
        <f t="shared" si="16"/>
        <v>14.8</v>
      </c>
      <c r="AH21" s="67">
        <f t="shared" si="13"/>
        <v>14.8</v>
      </c>
      <c r="AI21" s="64"/>
      <c r="AJ21" s="137">
        <f t="shared" si="14"/>
        <v>57.55</v>
      </c>
      <c r="AK21">
        <v>11</v>
      </c>
    </row>
    <row r="22" spans="1:36" ht="25.5">
      <c r="A22" s="4">
        <f t="shared" si="15"/>
        <v>12</v>
      </c>
      <c r="B22" s="42" t="s">
        <v>146</v>
      </c>
      <c r="C22" s="42" t="s">
        <v>138</v>
      </c>
      <c r="D22" s="83">
        <v>37936</v>
      </c>
      <c r="E22" s="59">
        <v>15</v>
      </c>
      <c r="F22" s="48">
        <v>0.7</v>
      </c>
      <c r="G22" s="48">
        <v>0.7</v>
      </c>
      <c r="H22" s="47">
        <f t="shared" si="0"/>
        <v>0.7</v>
      </c>
      <c r="I22" s="47">
        <f t="shared" si="1"/>
        <v>14.3</v>
      </c>
      <c r="J22" s="48">
        <v>0.7</v>
      </c>
      <c r="K22" s="48">
        <v>0.7</v>
      </c>
      <c r="L22" s="47">
        <f t="shared" si="2"/>
        <v>0.7</v>
      </c>
      <c r="M22" s="47">
        <f t="shared" si="3"/>
        <v>14.3</v>
      </c>
      <c r="N22" s="60">
        <f t="shared" si="4"/>
        <v>14.3</v>
      </c>
      <c r="O22" s="56">
        <v>15</v>
      </c>
      <c r="P22" s="48">
        <v>0.9</v>
      </c>
      <c r="Q22" s="48">
        <v>1</v>
      </c>
      <c r="R22" s="48">
        <f t="shared" si="5"/>
        <v>0.95</v>
      </c>
      <c r="S22" s="57">
        <f t="shared" si="6"/>
        <v>14.05</v>
      </c>
      <c r="T22" s="56">
        <v>15</v>
      </c>
      <c r="U22" s="48">
        <v>0.5</v>
      </c>
      <c r="V22" s="48">
        <v>0.5</v>
      </c>
      <c r="W22" s="48">
        <f t="shared" si="7"/>
        <v>0.5</v>
      </c>
      <c r="X22" s="58">
        <f t="shared" si="8"/>
        <v>14.5</v>
      </c>
      <c r="Y22" s="59">
        <v>15</v>
      </c>
      <c r="Z22" s="48">
        <v>0.1</v>
      </c>
      <c r="AA22" s="48">
        <v>0.8</v>
      </c>
      <c r="AB22" s="47">
        <f t="shared" si="9"/>
        <v>0.45</v>
      </c>
      <c r="AC22" s="47">
        <f t="shared" si="10"/>
        <v>14.55</v>
      </c>
      <c r="AD22" s="48">
        <v>0.1</v>
      </c>
      <c r="AE22" s="48">
        <v>0.8</v>
      </c>
      <c r="AF22" s="47">
        <f t="shared" si="11"/>
        <v>0.45</v>
      </c>
      <c r="AG22" s="47">
        <f t="shared" si="16"/>
        <v>14.55</v>
      </c>
      <c r="AH22" s="67">
        <f t="shared" si="13"/>
        <v>14.55</v>
      </c>
      <c r="AI22" s="64"/>
      <c r="AJ22" s="68">
        <f t="shared" si="14"/>
        <v>57.400000000000006</v>
      </c>
    </row>
    <row r="23" spans="1:36" ht="30">
      <c r="A23" s="4">
        <f t="shared" si="15"/>
        <v>13</v>
      </c>
      <c r="B23" s="42" t="s">
        <v>70</v>
      </c>
      <c r="C23" s="42" t="s">
        <v>39</v>
      </c>
      <c r="D23" s="83">
        <v>38074</v>
      </c>
      <c r="E23" s="59">
        <v>14</v>
      </c>
      <c r="F23" s="48">
        <v>0.5</v>
      </c>
      <c r="G23" s="48">
        <v>0.5</v>
      </c>
      <c r="H23" s="47">
        <f t="shared" si="0"/>
        <v>0.5</v>
      </c>
      <c r="I23" s="47">
        <f t="shared" si="1"/>
        <v>13.5</v>
      </c>
      <c r="J23" s="48">
        <v>0.5</v>
      </c>
      <c r="K23" s="48">
        <v>0.5</v>
      </c>
      <c r="L23" s="47">
        <f t="shared" si="2"/>
        <v>0.5</v>
      </c>
      <c r="M23" s="47">
        <f t="shared" si="3"/>
        <v>13.5</v>
      </c>
      <c r="N23" s="60">
        <f t="shared" si="4"/>
        <v>13.5</v>
      </c>
      <c r="O23" s="56">
        <v>15</v>
      </c>
      <c r="P23" s="48">
        <v>0.5</v>
      </c>
      <c r="Q23" s="48">
        <v>0.4</v>
      </c>
      <c r="R23" s="48">
        <f t="shared" si="5"/>
        <v>0.45</v>
      </c>
      <c r="S23" s="57">
        <f t="shared" si="6"/>
        <v>14.55</v>
      </c>
      <c r="T23" s="56">
        <v>15</v>
      </c>
      <c r="U23" s="48">
        <v>0.5</v>
      </c>
      <c r="V23" s="48">
        <v>0.8</v>
      </c>
      <c r="W23" s="48">
        <f t="shared" si="7"/>
        <v>0.65</v>
      </c>
      <c r="X23" s="58">
        <f t="shared" si="8"/>
        <v>14.35</v>
      </c>
      <c r="Y23" s="59">
        <v>15</v>
      </c>
      <c r="Z23" s="48">
        <v>0.1</v>
      </c>
      <c r="AA23" s="48">
        <v>0</v>
      </c>
      <c r="AB23" s="47">
        <f t="shared" si="9"/>
        <v>0.05</v>
      </c>
      <c r="AC23" s="47">
        <f t="shared" si="10"/>
        <v>14.95</v>
      </c>
      <c r="AD23" s="48">
        <v>0</v>
      </c>
      <c r="AE23" s="48">
        <v>0.1</v>
      </c>
      <c r="AF23" s="47">
        <f t="shared" si="11"/>
        <v>0.05</v>
      </c>
      <c r="AG23" s="47">
        <f t="shared" si="16"/>
        <v>14.95</v>
      </c>
      <c r="AH23" s="67">
        <f t="shared" si="13"/>
        <v>14.95</v>
      </c>
      <c r="AI23" s="64"/>
      <c r="AJ23" s="68">
        <f t="shared" si="14"/>
        <v>57.349999999999994</v>
      </c>
    </row>
    <row r="24" spans="1:36" ht="30">
      <c r="A24" s="4">
        <f t="shared" si="15"/>
        <v>14</v>
      </c>
      <c r="B24" s="42" t="s">
        <v>63</v>
      </c>
      <c r="C24" s="42" t="s">
        <v>36</v>
      </c>
      <c r="D24" s="83">
        <v>37698</v>
      </c>
      <c r="E24" s="59">
        <v>15</v>
      </c>
      <c r="F24" s="48">
        <v>1.6</v>
      </c>
      <c r="G24" s="48">
        <v>1.6</v>
      </c>
      <c r="H24" s="47">
        <f t="shared" si="0"/>
        <v>1.6</v>
      </c>
      <c r="I24" s="47">
        <f t="shared" si="1"/>
        <v>13.4</v>
      </c>
      <c r="J24" s="48">
        <v>1.6</v>
      </c>
      <c r="K24" s="48">
        <v>1.6</v>
      </c>
      <c r="L24" s="47">
        <f t="shared" si="2"/>
        <v>1.6</v>
      </c>
      <c r="M24" s="47">
        <f t="shared" si="3"/>
        <v>13.4</v>
      </c>
      <c r="N24" s="60">
        <f t="shared" si="4"/>
        <v>13.4</v>
      </c>
      <c r="O24" s="56">
        <v>15</v>
      </c>
      <c r="P24" s="48">
        <v>0.4</v>
      </c>
      <c r="Q24" s="48">
        <v>0.4</v>
      </c>
      <c r="R24" s="48">
        <f t="shared" si="5"/>
        <v>0.4</v>
      </c>
      <c r="S24" s="57">
        <f t="shared" si="6"/>
        <v>14.6</v>
      </c>
      <c r="T24" s="56">
        <v>15</v>
      </c>
      <c r="U24" s="48">
        <v>0.7</v>
      </c>
      <c r="V24" s="48">
        <v>0.7</v>
      </c>
      <c r="W24" s="48">
        <f t="shared" si="7"/>
        <v>0.7</v>
      </c>
      <c r="X24" s="58">
        <f t="shared" si="8"/>
        <v>14.3</v>
      </c>
      <c r="Y24" s="59">
        <v>15</v>
      </c>
      <c r="Z24" s="48">
        <v>0.4</v>
      </c>
      <c r="AA24" s="48">
        <v>0.1</v>
      </c>
      <c r="AB24" s="47">
        <f t="shared" si="9"/>
        <v>0.25</v>
      </c>
      <c r="AC24" s="47">
        <f t="shared" si="10"/>
        <v>14.75</v>
      </c>
      <c r="AD24" s="48">
        <v>0.4</v>
      </c>
      <c r="AE24" s="48">
        <v>0.1</v>
      </c>
      <c r="AF24" s="47">
        <f t="shared" si="11"/>
        <v>0.25</v>
      </c>
      <c r="AG24" s="47">
        <f t="shared" si="16"/>
        <v>14.75</v>
      </c>
      <c r="AH24" s="67">
        <f t="shared" si="13"/>
        <v>14.75</v>
      </c>
      <c r="AI24" s="64"/>
      <c r="AJ24" s="137">
        <f t="shared" si="14"/>
        <v>57.05</v>
      </c>
    </row>
    <row r="25" spans="1:36" ht="30">
      <c r="A25" s="4">
        <f t="shared" si="15"/>
        <v>15</v>
      </c>
      <c r="B25" s="42" t="s">
        <v>53</v>
      </c>
      <c r="C25" s="103" t="s">
        <v>47</v>
      </c>
      <c r="D25" s="83">
        <v>38133</v>
      </c>
      <c r="E25" s="59">
        <v>15</v>
      </c>
      <c r="F25" s="48">
        <v>0.4</v>
      </c>
      <c r="G25" s="48">
        <v>0.4</v>
      </c>
      <c r="H25" s="47">
        <f t="shared" si="0"/>
        <v>0.4</v>
      </c>
      <c r="I25" s="47">
        <f t="shared" si="1"/>
        <v>14.6</v>
      </c>
      <c r="J25" s="48">
        <v>0.4</v>
      </c>
      <c r="K25" s="48">
        <v>0.4</v>
      </c>
      <c r="L25" s="47">
        <f t="shared" si="2"/>
        <v>0.4</v>
      </c>
      <c r="M25" s="47">
        <f t="shared" si="3"/>
        <v>14.6</v>
      </c>
      <c r="N25" s="60">
        <f t="shared" si="4"/>
        <v>14.6</v>
      </c>
      <c r="O25" s="56">
        <v>15</v>
      </c>
      <c r="P25" s="48">
        <v>1.6</v>
      </c>
      <c r="Q25" s="48">
        <v>1.5</v>
      </c>
      <c r="R25" s="48">
        <f t="shared" si="5"/>
        <v>1.55</v>
      </c>
      <c r="S25" s="57">
        <f t="shared" si="6"/>
        <v>13.45</v>
      </c>
      <c r="T25" s="56">
        <v>15</v>
      </c>
      <c r="U25" s="48">
        <v>0.6</v>
      </c>
      <c r="V25" s="48">
        <v>1</v>
      </c>
      <c r="W25" s="48">
        <f t="shared" si="7"/>
        <v>0.8</v>
      </c>
      <c r="X25" s="58">
        <f t="shared" si="8"/>
        <v>14.2</v>
      </c>
      <c r="Y25" s="59">
        <v>15</v>
      </c>
      <c r="Z25" s="48">
        <v>0.2</v>
      </c>
      <c r="AA25" s="48">
        <v>0.2</v>
      </c>
      <c r="AB25" s="47">
        <f t="shared" si="9"/>
        <v>0.2</v>
      </c>
      <c r="AC25" s="47">
        <f t="shared" si="10"/>
        <v>14.8</v>
      </c>
      <c r="AD25" s="48">
        <v>0.2</v>
      </c>
      <c r="AE25" s="48">
        <v>0.2</v>
      </c>
      <c r="AF25" s="47">
        <f t="shared" si="11"/>
        <v>0.2</v>
      </c>
      <c r="AG25" s="47">
        <f t="shared" si="16"/>
        <v>14.8</v>
      </c>
      <c r="AH25" s="67">
        <f t="shared" si="13"/>
        <v>14.8</v>
      </c>
      <c r="AI25" s="64"/>
      <c r="AJ25" s="137">
        <f t="shared" si="14"/>
        <v>57.05</v>
      </c>
    </row>
    <row r="26" spans="1:36" ht="30">
      <c r="A26" s="4">
        <f t="shared" si="15"/>
        <v>16</v>
      </c>
      <c r="B26" s="42" t="s">
        <v>202</v>
      </c>
      <c r="C26" s="42" t="s">
        <v>203</v>
      </c>
      <c r="D26" s="83">
        <v>38211</v>
      </c>
      <c r="E26" s="59">
        <v>15</v>
      </c>
      <c r="F26" s="48">
        <v>1</v>
      </c>
      <c r="G26" s="48">
        <v>1</v>
      </c>
      <c r="H26" s="47">
        <f t="shared" si="0"/>
        <v>1</v>
      </c>
      <c r="I26" s="47">
        <f t="shared" si="1"/>
        <v>14</v>
      </c>
      <c r="J26" s="48">
        <v>1</v>
      </c>
      <c r="K26" s="48">
        <v>1</v>
      </c>
      <c r="L26" s="47">
        <f t="shared" si="2"/>
        <v>1</v>
      </c>
      <c r="M26" s="47">
        <f t="shared" si="3"/>
        <v>14</v>
      </c>
      <c r="N26" s="60">
        <f t="shared" si="4"/>
        <v>14</v>
      </c>
      <c r="O26" s="56">
        <v>15</v>
      </c>
      <c r="P26" s="48">
        <v>0.8</v>
      </c>
      <c r="Q26" s="48">
        <v>0.6</v>
      </c>
      <c r="R26" s="48">
        <f t="shared" si="5"/>
        <v>0.7</v>
      </c>
      <c r="S26" s="57">
        <f t="shared" si="6"/>
        <v>14.3</v>
      </c>
      <c r="T26" s="56">
        <v>15</v>
      </c>
      <c r="U26" s="48">
        <v>0.5</v>
      </c>
      <c r="V26" s="48">
        <v>0.8</v>
      </c>
      <c r="W26" s="48">
        <f t="shared" si="7"/>
        <v>0.65</v>
      </c>
      <c r="X26" s="58">
        <f t="shared" si="8"/>
        <v>14.35</v>
      </c>
      <c r="Y26" s="59">
        <v>15</v>
      </c>
      <c r="Z26" s="48">
        <v>0.4</v>
      </c>
      <c r="AA26" s="48">
        <v>0.8</v>
      </c>
      <c r="AB26" s="47">
        <f t="shared" si="9"/>
        <v>0.6000000000000001</v>
      </c>
      <c r="AC26" s="47">
        <f t="shared" si="10"/>
        <v>14.4</v>
      </c>
      <c r="AD26" s="48">
        <v>0.4</v>
      </c>
      <c r="AE26" s="48">
        <v>0.8</v>
      </c>
      <c r="AF26" s="47">
        <f t="shared" si="11"/>
        <v>0.6000000000000001</v>
      </c>
      <c r="AG26" s="47">
        <f t="shared" si="16"/>
        <v>14.4</v>
      </c>
      <c r="AH26" s="67">
        <f t="shared" si="13"/>
        <v>14.4</v>
      </c>
      <c r="AI26" s="64"/>
      <c r="AJ26" s="137">
        <f t="shared" si="14"/>
        <v>57.05</v>
      </c>
    </row>
    <row r="27" spans="1:37" ht="30.75">
      <c r="A27" s="4">
        <f t="shared" si="15"/>
        <v>17</v>
      </c>
      <c r="B27" s="42" t="s">
        <v>215</v>
      </c>
      <c r="C27" s="42" t="s">
        <v>42</v>
      </c>
      <c r="D27" s="83"/>
      <c r="E27" s="59">
        <v>15</v>
      </c>
      <c r="F27" s="48">
        <v>1.1</v>
      </c>
      <c r="G27" s="48">
        <v>1.1</v>
      </c>
      <c r="H27" s="47">
        <f t="shared" si="0"/>
        <v>1.1</v>
      </c>
      <c r="I27" s="47">
        <f t="shared" si="1"/>
        <v>13.9</v>
      </c>
      <c r="J27" s="48">
        <v>1.1</v>
      </c>
      <c r="K27" s="48">
        <v>1.1</v>
      </c>
      <c r="L27" s="47">
        <f t="shared" si="2"/>
        <v>1.1</v>
      </c>
      <c r="M27" s="47">
        <f t="shared" si="3"/>
        <v>13.9</v>
      </c>
      <c r="N27" s="60">
        <f t="shared" si="4"/>
        <v>13.9</v>
      </c>
      <c r="O27" s="56">
        <v>15</v>
      </c>
      <c r="P27" s="48">
        <v>0.8</v>
      </c>
      <c r="Q27" s="48">
        <v>0.7</v>
      </c>
      <c r="R27" s="48">
        <f t="shared" si="5"/>
        <v>0.75</v>
      </c>
      <c r="S27" s="57">
        <f t="shared" si="6"/>
        <v>14.25</v>
      </c>
      <c r="T27" s="56">
        <v>14.5</v>
      </c>
      <c r="U27" s="48">
        <v>0.5</v>
      </c>
      <c r="V27" s="48">
        <v>0.6</v>
      </c>
      <c r="W27" s="48">
        <f t="shared" si="7"/>
        <v>0.55</v>
      </c>
      <c r="X27" s="58">
        <f t="shared" si="8"/>
        <v>13.95</v>
      </c>
      <c r="Y27" s="59">
        <v>15</v>
      </c>
      <c r="Z27" s="48">
        <v>0.2</v>
      </c>
      <c r="AA27" s="48">
        <v>0.5</v>
      </c>
      <c r="AB27" s="47">
        <f t="shared" si="9"/>
        <v>0.35</v>
      </c>
      <c r="AC27" s="47">
        <f t="shared" si="10"/>
        <v>14.65</v>
      </c>
      <c r="AD27" s="48">
        <v>0.2</v>
      </c>
      <c r="AE27" s="48">
        <v>0.5</v>
      </c>
      <c r="AF27" s="47">
        <f t="shared" si="11"/>
        <v>0.35</v>
      </c>
      <c r="AG27" s="47">
        <f t="shared" si="16"/>
        <v>14.65</v>
      </c>
      <c r="AH27" s="67">
        <f t="shared" si="13"/>
        <v>14.65</v>
      </c>
      <c r="AI27" s="64"/>
      <c r="AJ27" s="68">
        <f t="shared" si="14"/>
        <v>56.74999999999999</v>
      </c>
      <c r="AK27" s="15"/>
    </row>
    <row r="28" spans="1:37" ht="25.5">
      <c r="A28" s="4">
        <f t="shared" si="15"/>
        <v>18</v>
      </c>
      <c r="B28" s="42" t="s">
        <v>60</v>
      </c>
      <c r="C28" s="42" t="s">
        <v>36</v>
      </c>
      <c r="D28" s="83">
        <v>37664</v>
      </c>
      <c r="E28" s="59">
        <v>14</v>
      </c>
      <c r="F28" s="48">
        <v>0.5</v>
      </c>
      <c r="G28" s="48">
        <v>0.5</v>
      </c>
      <c r="H28" s="47">
        <f t="shared" si="0"/>
        <v>0.5</v>
      </c>
      <c r="I28" s="47">
        <f t="shared" si="1"/>
        <v>13.5</v>
      </c>
      <c r="J28" s="48">
        <v>0.5</v>
      </c>
      <c r="K28" s="48">
        <v>0.5</v>
      </c>
      <c r="L28" s="47">
        <f t="shared" si="2"/>
        <v>0.5</v>
      </c>
      <c r="M28" s="47">
        <f t="shared" si="3"/>
        <v>13.5</v>
      </c>
      <c r="N28" s="60">
        <f t="shared" si="4"/>
        <v>13.5</v>
      </c>
      <c r="O28" s="56">
        <v>15</v>
      </c>
      <c r="P28" s="48">
        <v>1.2</v>
      </c>
      <c r="Q28" s="48">
        <v>0.8</v>
      </c>
      <c r="R28" s="48">
        <f t="shared" si="5"/>
        <v>1</v>
      </c>
      <c r="S28" s="57">
        <f t="shared" si="6"/>
        <v>14</v>
      </c>
      <c r="T28" s="56">
        <v>15</v>
      </c>
      <c r="U28" s="48">
        <v>0.7</v>
      </c>
      <c r="V28" s="48">
        <v>0.6</v>
      </c>
      <c r="W28" s="48">
        <f t="shared" si="7"/>
        <v>0.6499999999999999</v>
      </c>
      <c r="X28" s="58">
        <f t="shared" si="8"/>
        <v>14.35</v>
      </c>
      <c r="Y28" s="59">
        <v>15</v>
      </c>
      <c r="Z28" s="48">
        <v>0.3</v>
      </c>
      <c r="AA28" s="48">
        <v>0.5</v>
      </c>
      <c r="AB28" s="47">
        <f t="shared" si="9"/>
        <v>0.4</v>
      </c>
      <c r="AC28" s="47">
        <f t="shared" si="10"/>
        <v>14.6</v>
      </c>
      <c r="AD28" s="48">
        <v>0.3</v>
      </c>
      <c r="AE28" s="48">
        <v>0.5</v>
      </c>
      <c r="AF28" s="47">
        <f t="shared" si="11"/>
        <v>0.4</v>
      </c>
      <c r="AG28" s="47">
        <f t="shared" si="16"/>
        <v>14.6</v>
      </c>
      <c r="AH28" s="67">
        <f t="shared" si="13"/>
        <v>14.6</v>
      </c>
      <c r="AI28" s="64"/>
      <c r="AJ28" s="68">
        <f t="shared" si="14"/>
        <v>56.45</v>
      </c>
      <c r="AK28" s="15"/>
    </row>
    <row r="29" spans="1:37" ht="30.75">
      <c r="A29" s="4">
        <f t="shared" si="15"/>
        <v>19</v>
      </c>
      <c r="B29" s="42" t="s">
        <v>137</v>
      </c>
      <c r="C29" s="42" t="s">
        <v>138</v>
      </c>
      <c r="D29" s="83">
        <v>37989</v>
      </c>
      <c r="E29" s="59">
        <v>15</v>
      </c>
      <c r="F29" s="48">
        <v>0.9</v>
      </c>
      <c r="G29" s="48">
        <v>0.9</v>
      </c>
      <c r="H29" s="47">
        <f t="shared" si="0"/>
        <v>0.9</v>
      </c>
      <c r="I29" s="47">
        <f t="shared" si="1"/>
        <v>14.1</v>
      </c>
      <c r="J29" s="48">
        <v>0.9</v>
      </c>
      <c r="K29" s="48">
        <v>0.9</v>
      </c>
      <c r="L29" s="47">
        <f t="shared" si="2"/>
        <v>0.9</v>
      </c>
      <c r="M29" s="47">
        <f t="shared" si="3"/>
        <v>14.1</v>
      </c>
      <c r="N29" s="60">
        <f t="shared" si="4"/>
        <v>14.1</v>
      </c>
      <c r="O29" s="56">
        <v>15</v>
      </c>
      <c r="P29" s="48">
        <v>0.8</v>
      </c>
      <c r="Q29" s="48">
        <v>1</v>
      </c>
      <c r="R29" s="48">
        <f t="shared" si="5"/>
        <v>0.9</v>
      </c>
      <c r="S29" s="57">
        <f t="shared" si="6"/>
        <v>14.1</v>
      </c>
      <c r="T29" s="56">
        <v>14.5</v>
      </c>
      <c r="U29" s="48">
        <v>0.9</v>
      </c>
      <c r="V29" s="48">
        <v>1</v>
      </c>
      <c r="W29" s="48">
        <f t="shared" si="7"/>
        <v>0.95</v>
      </c>
      <c r="X29" s="58">
        <f t="shared" si="8"/>
        <v>13.55</v>
      </c>
      <c r="Y29" s="59">
        <v>15</v>
      </c>
      <c r="Z29" s="48">
        <v>0.4</v>
      </c>
      <c r="AA29" s="48">
        <v>0.8</v>
      </c>
      <c r="AB29" s="47">
        <f t="shared" si="9"/>
        <v>0.6000000000000001</v>
      </c>
      <c r="AC29" s="47">
        <f t="shared" si="10"/>
        <v>14.4</v>
      </c>
      <c r="AD29" s="48">
        <v>0.4</v>
      </c>
      <c r="AE29" s="48">
        <v>0.8</v>
      </c>
      <c r="AF29" s="47">
        <f t="shared" si="11"/>
        <v>0.6000000000000001</v>
      </c>
      <c r="AG29" s="47">
        <f t="shared" si="16"/>
        <v>14.4</v>
      </c>
      <c r="AH29" s="67">
        <f t="shared" si="13"/>
        <v>14.4</v>
      </c>
      <c r="AI29" s="64"/>
      <c r="AJ29" s="137">
        <f t="shared" si="14"/>
        <v>56.15</v>
      </c>
      <c r="AK29" s="15"/>
    </row>
    <row r="30" spans="1:37" ht="30.75">
      <c r="A30" s="4">
        <f t="shared" si="15"/>
        <v>20</v>
      </c>
      <c r="B30" s="42" t="s">
        <v>206</v>
      </c>
      <c r="C30" s="42" t="s">
        <v>132</v>
      </c>
      <c r="D30" s="83">
        <v>38328</v>
      </c>
      <c r="E30" s="59">
        <v>15</v>
      </c>
      <c r="F30" s="48">
        <v>1.3</v>
      </c>
      <c r="G30" s="48">
        <v>1.3</v>
      </c>
      <c r="H30" s="47">
        <f t="shared" si="0"/>
        <v>1.3</v>
      </c>
      <c r="I30" s="47">
        <f t="shared" si="1"/>
        <v>13.7</v>
      </c>
      <c r="J30" s="48">
        <v>1.3</v>
      </c>
      <c r="K30" s="48">
        <v>1.3</v>
      </c>
      <c r="L30" s="47">
        <f t="shared" si="2"/>
        <v>1.3</v>
      </c>
      <c r="M30" s="47">
        <f t="shared" si="3"/>
        <v>13.7</v>
      </c>
      <c r="N30" s="60">
        <f t="shared" si="4"/>
        <v>13.7</v>
      </c>
      <c r="O30" s="56">
        <v>15</v>
      </c>
      <c r="P30" s="48">
        <v>0.7</v>
      </c>
      <c r="Q30" s="48">
        <v>0.8</v>
      </c>
      <c r="R30" s="48">
        <f t="shared" si="5"/>
        <v>0.75</v>
      </c>
      <c r="S30" s="57">
        <f t="shared" si="6"/>
        <v>14.25</v>
      </c>
      <c r="T30" s="56">
        <v>15</v>
      </c>
      <c r="U30" s="48">
        <v>1.1</v>
      </c>
      <c r="V30" s="48">
        <v>1.3</v>
      </c>
      <c r="W30" s="48">
        <f t="shared" si="7"/>
        <v>1.2000000000000002</v>
      </c>
      <c r="X30" s="58">
        <f t="shared" si="8"/>
        <v>13.8</v>
      </c>
      <c r="Y30" s="59">
        <v>15</v>
      </c>
      <c r="Z30" s="48">
        <v>0.4</v>
      </c>
      <c r="AA30" s="48">
        <v>0.8</v>
      </c>
      <c r="AB30" s="47">
        <f t="shared" si="9"/>
        <v>0.6000000000000001</v>
      </c>
      <c r="AC30" s="47">
        <f t="shared" si="10"/>
        <v>14.4</v>
      </c>
      <c r="AD30" s="48">
        <v>0.4</v>
      </c>
      <c r="AE30" s="48">
        <v>0.8</v>
      </c>
      <c r="AF30" s="47">
        <f t="shared" si="11"/>
        <v>0.6000000000000001</v>
      </c>
      <c r="AG30" s="47">
        <f t="shared" si="16"/>
        <v>14.4</v>
      </c>
      <c r="AH30" s="67">
        <f t="shared" si="13"/>
        <v>14.4</v>
      </c>
      <c r="AI30" s="64"/>
      <c r="AJ30" s="137">
        <f t="shared" si="14"/>
        <v>56.15</v>
      </c>
      <c r="AK30" s="15"/>
    </row>
    <row r="31" spans="1:37" ht="30.75">
      <c r="A31" s="4">
        <f t="shared" si="15"/>
        <v>21</v>
      </c>
      <c r="B31" s="42" t="s">
        <v>83</v>
      </c>
      <c r="C31" s="42" t="s">
        <v>82</v>
      </c>
      <c r="D31" s="83">
        <v>37932</v>
      </c>
      <c r="E31" s="59">
        <v>15</v>
      </c>
      <c r="F31" s="48">
        <v>0.9</v>
      </c>
      <c r="G31" s="48">
        <v>0.9</v>
      </c>
      <c r="H31" s="47">
        <f t="shared" si="0"/>
        <v>0.9</v>
      </c>
      <c r="I31" s="47">
        <f t="shared" si="1"/>
        <v>14.1</v>
      </c>
      <c r="J31" s="48">
        <v>0.9</v>
      </c>
      <c r="K31" s="48">
        <v>0.9</v>
      </c>
      <c r="L31" s="47">
        <f t="shared" si="2"/>
        <v>0.9</v>
      </c>
      <c r="M31" s="47">
        <f t="shared" si="3"/>
        <v>14.1</v>
      </c>
      <c r="N31" s="60">
        <f t="shared" si="4"/>
        <v>14.1</v>
      </c>
      <c r="O31" s="56">
        <v>15</v>
      </c>
      <c r="P31" s="48">
        <v>1.6</v>
      </c>
      <c r="Q31" s="48">
        <v>1.4</v>
      </c>
      <c r="R31" s="48">
        <f t="shared" si="5"/>
        <v>1.5</v>
      </c>
      <c r="S31" s="57">
        <f t="shared" si="6"/>
        <v>13.5</v>
      </c>
      <c r="T31" s="56">
        <v>13.9</v>
      </c>
      <c r="U31" s="48">
        <v>0.4</v>
      </c>
      <c r="V31" s="48">
        <v>0.2</v>
      </c>
      <c r="W31" s="48">
        <f t="shared" si="7"/>
        <v>0.30000000000000004</v>
      </c>
      <c r="X31" s="58">
        <f t="shared" si="8"/>
        <v>13.6</v>
      </c>
      <c r="Y31" s="59">
        <v>15</v>
      </c>
      <c r="Z31" s="48">
        <v>0.2</v>
      </c>
      <c r="AA31" s="48">
        <v>0.1</v>
      </c>
      <c r="AB31" s="47">
        <f t="shared" si="9"/>
        <v>0.15000000000000002</v>
      </c>
      <c r="AC31" s="47">
        <f t="shared" si="10"/>
        <v>14.85</v>
      </c>
      <c r="AD31" s="48">
        <v>0.2</v>
      </c>
      <c r="AE31" s="48">
        <v>0.1</v>
      </c>
      <c r="AF31" s="47">
        <f t="shared" si="11"/>
        <v>0.15000000000000002</v>
      </c>
      <c r="AG31" s="47">
        <f t="shared" si="16"/>
        <v>14.85</v>
      </c>
      <c r="AH31" s="67">
        <f t="shared" si="13"/>
        <v>14.85</v>
      </c>
      <c r="AI31" s="64"/>
      <c r="AJ31" s="68">
        <f t="shared" si="14"/>
        <v>56.050000000000004</v>
      </c>
      <c r="AK31" s="15"/>
    </row>
    <row r="32" spans="1:37" ht="30.75">
      <c r="A32" s="4">
        <f t="shared" si="15"/>
        <v>22</v>
      </c>
      <c r="B32" s="42" t="s">
        <v>59</v>
      </c>
      <c r="C32" s="42" t="s">
        <v>36</v>
      </c>
      <c r="D32" s="83">
        <v>38082</v>
      </c>
      <c r="E32" s="59">
        <v>14</v>
      </c>
      <c r="F32" s="48">
        <v>1</v>
      </c>
      <c r="G32" s="48">
        <v>1</v>
      </c>
      <c r="H32" s="47">
        <f t="shared" si="0"/>
        <v>1</v>
      </c>
      <c r="I32" s="47">
        <f t="shared" si="1"/>
        <v>13</v>
      </c>
      <c r="J32" s="48">
        <v>1</v>
      </c>
      <c r="K32" s="48">
        <v>1</v>
      </c>
      <c r="L32" s="47">
        <f t="shared" si="2"/>
        <v>1</v>
      </c>
      <c r="M32" s="47">
        <f t="shared" si="3"/>
        <v>13</v>
      </c>
      <c r="N32" s="60">
        <f t="shared" si="4"/>
        <v>13</v>
      </c>
      <c r="O32" s="56">
        <v>14.4</v>
      </c>
      <c r="P32" s="48">
        <v>0.5</v>
      </c>
      <c r="Q32" s="48">
        <v>0.6</v>
      </c>
      <c r="R32" s="48">
        <f t="shared" si="5"/>
        <v>0.55</v>
      </c>
      <c r="S32" s="57">
        <f t="shared" si="6"/>
        <v>13.85</v>
      </c>
      <c r="T32" s="56">
        <v>15</v>
      </c>
      <c r="U32" s="48">
        <v>1</v>
      </c>
      <c r="V32" s="48">
        <v>0.7</v>
      </c>
      <c r="W32" s="48">
        <f t="shared" si="7"/>
        <v>0.85</v>
      </c>
      <c r="X32" s="58">
        <f t="shared" si="8"/>
        <v>14.15</v>
      </c>
      <c r="Y32" s="59">
        <v>15</v>
      </c>
      <c r="Z32" s="48">
        <v>1</v>
      </c>
      <c r="AA32" s="48">
        <v>0.5</v>
      </c>
      <c r="AB32" s="47">
        <f t="shared" si="9"/>
        <v>0.75</v>
      </c>
      <c r="AC32" s="47">
        <f t="shared" si="10"/>
        <v>14.25</v>
      </c>
      <c r="AD32" s="48">
        <v>1</v>
      </c>
      <c r="AE32" s="48">
        <v>0.5</v>
      </c>
      <c r="AF32" s="47">
        <f t="shared" si="11"/>
        <v>0.75</v>
      </c>
      <c r="AG32" s="47">
        <f t="shared" si="16"/>
        <v>14.25</v>
      </c>
      <c r="AH32" s="67">
        <f t="shared" si="13"/>
        <v>14.25</v>
      </c>
      <c r="AI32" s="64"/>
      <c r="AJ32" s="137">
        <f t="shared" si="14"/>
        <v>55.25</v>
      </c>
      <c r="AK32" s="15"/>
    </row>
    <row r="33" spans="1:37" ht="30.75">
      <c r="A33" s="4">
        <f t="shared" si="15"/>
        <v>23</v>
      </c>
      <c r="B33" s="42" t="s">
        <v>128</v>
      </c>
      <c r="C33" s="42" t="s">
        <v>127</v>
      </c>
      <c r="D33" s="83">
        <v>37781</v>
      </c>
      <c r="E33" s="59">
        <v>14</v>
      </c>
      <c r="F33" s="48">
        <v>0.5</v>
      </c>
      <c r="G33" s="48">
        <v>0.5</v>
      </c>
      <c r="H33" s="47">
        <f t="shared" si="0"/>
        <v>0.5</v>
      </c>
      <c r="I33" s="47">
        <f t="shared" si="1"/>
        <v>13.5</v>
      </c>
      <c r="J33" s="48">
        <v>0.5</v>
      </c>
      <c r="K33" s="48">
        <v>0.5</v>
      </c>
      <c r="L33" s="47">
        <f t="shared" si="2"/>
        <v>0.5</v>
      </c>
      <c r="M33" s="47">
        <f t="shared" si="3"/>
        <v>13.5</v>
      </c>
      <c r="N33" s="60">
        <f t="shared" si="4"/>
        <v>13.5</v>
      </c>
      <c r="O33" s="56">
        <v>15</v>
      </c>
      <c r="P33" s="48">
        <v>1.6</v>
      </c>
      <c r="Q33" s="48">
        <v>1.8</v>
      </c>
      <c r="R33" s="48">
        <f t="shared" si="5"/>
        <v>1.7000000000000002</v>
      </c>
      <c r="S33" s="57">
        <f t="shared" si="6"/>
        <v>13.3</v>
      </c>
      <c r="T33" s="56">
        <v>15</v>
      </c>
      <c r="U33" s="48">
        <v>0.6</v>
      </c>
      <c r="V33" s="48">
        <v>1</v>
      </c>
      <c r="W33" s="48">
        <f t="shared" si="7"/>
        <v>0.8</v>
      </c>
      <c r="X33" s="58">
        <f t="shared" si="8"/>
        <v>14.2</v>
      </c>
      <c r="Y33" s="59">
        <v>15</v>
      </c>
      <c r="Z33" s="48">
        <v>0.8</v>
      </c>
      <c r="AA33" s="48">
        <v>0.7</v>
      </c>
      <c r="AB33" s="47">
        <f t="shared" si="9"/>
        <v>0.75</v>
      </c>
      <c r="AC33" s="47">
        <f t="shared" si="10"/>
        <v>14.25</v>
      </c>
      <c r="AD33" s="48">
        <v>0.8</v>
      </c>
      <c r="AE33" s="48">
        <v>0.7</v>
      </c>
      <c r="AF33" s="47">
        <f t="shared" si="11"/>
        <v>0.75</v>
      </c>
      <c r="AG33" s="47">
        <f t="shared" si="16"/>
        <v>14.25</v>
      </c>
      <c r="AH33" s="67">
        <f t="shared" si="13"/>
        <v>14.25</v>
      </c>
      <c r="AI33" s="64"/>
      <c r="AJ33" s="137">
        <f t="shared" si="14"/>
        <v>55.25</v>
      </c>
      <c r="AK33" s="15"/>
    </row>
    <row r="34" spans="1:37" ht="30.75">
      <c r="A34" s="4">
        <f t="shared" si="15"/>
        <v>24</v>
      </c>
      <c r="B34" s="42" t="s">
        <v>194</v>
      </c>
      <c r="C34" s="42" t="s">
        <v>36</v>
      </c>
      <c r="D34" s="83">
        <v>38380</v>
      </c>
      <c r="E34" s="59">
        <v>14</v>
      </c>
      <c r="F34" s="48">
        <v>0.7</v>
      </c>
      <c r="G34" s="48">
        <v>0.7</v>
      </c>
      <c r="H34" s="47">
        <f t="shared" si="0"/>
        <v>0.7</v>
      </c>
      <c r="I34" s="47">
        <f t="shared" si="1"/>
        <v>13.3</v>
      </c>
      <c r="J34" s="48">
        <v>0.7</v>
      </c>
      <c r="K34" s="48">
        <v>0.7</v>
      </c>
      <c r="L34" s="47">
        <f t="shared" si="2"/>
        <v>0.7</v>
      </c>
      <c r="M34" s="47">
        <f t="shared" si="3"/>
        <v>13.3</v>
      </c>
      <c r="N34" s="60">
        <f t="shared" si="4"/>
        <v>13.3</v>
      </c>
      <c r="O34" s="56">
        <v>15</v>
      </c>
      <c r="P34" s="48">
        <v>0.8</v>
      </c>
      <c r="Q34" s="48">
        <v>0.8</v>
      </c>
      <c r="R34" s="48">
        <f t="shared" si="5"/>
        <v>0.8</v>
      </c>
      <c r="S34" s="57">
        <f t="shared" si="6"/>
        <v>14.2</v>
      </c>
      <c r="T34" s="56">
        <v>13.9</v>
      </c>
      <c r="U34" s="48">
        <v>0.5</v>
      </c>
      <c r="V34" s="48">
        <v>0.8</v>
      </c>
      <c r="W34" s="48">
        <f t="shared" si="7"/>
        <v>0.65</v>
      </c>
      <c r="X34" s="58">
        <f t="shared" si="8"/>
        <v>13.25</v>
      </c>
      <c r="Y34" s="59">
        <v>15</v>
      </c>
      <c r="Z34" s="48">
        <v>0.4</v>
      </c>
      <c r="AA34" s="48">
        <v>0.7</v>
      </c>
      <c r="AB34" s="47">
        <f t="shared" si="9"/>
        <v>0.55</v>
      </c>
      <c r="AC34" s="47">
        <f t="shared" si="10"/>
        <v>14.45</v>
      </c>
      <c r="AD34" s="48">
        <v>0.4</v>
      </c>
      <c r="AE34" s="48">
        <v>0.7</v>
      </c>
      <c r="AF34" s="47">
        <f t="shared" si="11"/>
        <v>0.55</v>
      </c>
      <c r="AG34" s="47">
        <f t="shared" si="16"/>
        <v>14.45</v>
      </c>
      <c r="AH34" s="67">
        <f t="shared" si="13"/>
        <v>14.45</v>
      </c>
      <c r="AI34" s="64"/>
      <c r="AJ34" s="138">
        <f t="shared" si="14"/>
        <v>55.2</v>
      </c>
      <c r="AK34" s="15"/>
    </row>
    <row r="35" spans="1:36" ht="25.5">
      <c r="A35" s="4">
        <f t="shared" si="15"/>
        <v>25</v>
      </c>
      <c r="B35" s="42" t="s">
        <v>126</v>
      </c>
      <c r="C35" s="42" t="s">
        <v>127</v>
      </c>
      <c r="D35" s="83">
        <v>38257</v>
      </c>
      <c r="E35" s="59">
        <v>14</v>
      </c>
      <c r="F35" s="48">
        <v>0.9</v>
      </c>
      <c r="G35" s="48">
        <v>0.9</v>
      </c>
      <c r="H35" s="47">
        <f t="shared" si="0"/>
        <v>0.9</v>
      </c>
      <c r="I35" s="47">
        <f t="shared" si="1"/>
        <v>13.1</v>
      </c>
      <c r="J35" s="48">
        <v>0.9</v>
      </c>
      <c r="K35" s="48">
        <v>0.9</v>
      </c>
      <c r="L35" s="47">
        <f t="shared" si="2"/>
        <v>0.9</v>
      </c>
      <c r="M35" s="47">
        <f t="shared" si="3"/>
        <v>13.1</v>
      </c>
      <c r="N35" s="60">
        <f t="shared" si="4"/>
        <v>13.1</v>
      </c>
      <c r="O35" s="56">
        <v>15</v>
      </c>
      <c r="P35" s="48">
        <v>0.7</v>
      </c>
      <c r="Q35" s="48">
        <v>0.9</v>
      </c>
      <c r="R35" s="48">
        <f t="shared" si="5"/>
        <v>0.8</v>
      </c>
      <c r="S35" s="57">
        <f t="shared" si="6"/>
        <v>14.2</v>
      </c>
      <c r="T35" s="56">
        <v>14.5</v>
      </c>
      <c r="U35" s="48">
        <v>0.7</v>
      </c>
      <c r="V35" s="48">
        <v>0.4</v>
      </c>
      <c r="W35" s="48">
        <f t="shared" si="7"/>
        <v>0.55</v>
      </c>
      <c r="X35" s="58">
        <f t="shared" si="8"/>
        <v>13.95</v>
      </c>
      <c r="Y35" s="59">
        <v>15</v>
      </c>
      <c r="Z35" s="48">
        <v>1.8</v>
      </c>
      <c r="AA35" s="48">
        <v>0.3</v>
      </c>
      <c r="AB35" s="47">
        <f t="shared" si="9"/>
        <v>1.05</v>
      </c>
      <c r="AC35" s="47">
        <f t="shared" si="10"/>
        <v>13.95</v>
      </c>
      <c r="AD35" s="48">
        <v>0.3</v>
      </c>
      <c r="AE35" s="48">
        <v>1.8</v>
      </c>
      <c r="AF35" s="47">
        <f t="shared" si="11"/>
        <v>1.05</v>
      </c>
      <c r="AG35" s="47">
        <f t="shared" si="16"/>
        <v>13.95</v>
      </c>
      <c r="AH35" s="67">
        <f t="shared" si="13"/>
        <v>13.95</v>
      </c>
      <c r="AI35" s="64"/>
      <c r="AJ35" s="138">
        <f t="shared" si="14"/>
        <v>55.2</v>
      </c>
    </row>
    <row r="36" spans="1:36" ht="30">
      <c r="A36" s="4">
        <f t="shared" si="15"/>
        <v>26</v>
      </c>
      <c r="B36" s="42" t="s">
        <v>189</v>
      </c>
      <c r="C36" s="42" t="s">
        <v>162</v>
      </c>
      <c r="D36" s="83">
        <v>38455</v>
      </c>
      <c r="E36" s="59">
        <v>14</v>
      </c>
      <c r="F36" s="48">
        <v>0.8</v>
      </c>
      <c r="G36" s="48">
        <v>0.8</v>
      </c>
      <c r="H36" s="47">
        <f t="shared" si="0"/>
        <v>0.8</v>
      </c>
      <c r="I36" s="47">
        <f t="shared" si="1"/>
        <v>13.2</v>
      </c>
      <c r="J36" s="48">
        <v>0.8</v>
      </c>
      <c r="K36" s="48">
        <v>0.8</v>
      </c>
      <c r="L36" s="47">
        <f t="shared" si="2"/>
        <v>0.8</v>
      </c>
      <c r="M36" s="47">
        <f t="shared" si="3"/>
        <v>13.2</v>
      </c>
      <c r="N36" s="60">
        <f t="shared" si="4"/>
        <v>13.2</v>
      </c>
      <c r="O36" s="56">
        <v>15</v>
      </c>
      <c r="P36" s="48">
        <v>2.2</v>
      </c>
      <c r="Q36" s="48">
        <v>2.1</v>
      </c>
      <c r="R36" s="48">
        <f t="shared" si="5"/>
        <v>2.1500000000000004</v>
      </c>
      <c r="S36" s="57">
        <f t="shared" si="6"/>
        <v>12.85</v>
      </c>
      <c r="T36" s="56">
        <v>12.9</v>
      </c>
      <c r="U36" s="48">
        <v>1.6</v>
      </c>
      <c r="V36" s="48">
        <v>1.7</v>
      </c>
      <c r="W36" s="48">
        <f t="shared" si="7"/>
        <v>1.65</v>
      </c>
      <c r="X36" s="58">
        <f t="shared" si="8"/>
        <v>11.25</v>
      </c>
      <c r="Y36" s="59">
        <v>15</v>
      </c>
      <c r="Z36" s="48">
        <v>1.2</v>
      </c>
      <c r="AA36" s="48">
        <v>1.3</v>
      </c>
      <c r="AB36" s="47">
        <f t="shared" si="9"/>
        <v>1.25</v>
      </c>
      <c r="AC36" s="47">
        <f t="shared" si="10"/>
        <v>13.75</v>
      </c>
      <c r="AD36" s="48">
        <v>1.2</v>
      </c>
      <c r="AE36" s="48">
        <v>1.3</v>
      </c>
      <c r="AF36" s="47">
        <f t="shared" si="11"/>
        <v>1.25</v>
      </c>
      <c r="AG36" s="47">
        <f t="shared" si="16"/>
        <v>13.75</v>
      </c>
      <c r="AH36" s="67">
        <f t="shared" si="13"/>
        <v>13.75</v>
      </c>
      <c r="AI36" s="64"/>
      <c r="AJ36" s="68">
        <f t="shared" si="14"/>
        <v>51.05</v>
      </c>
    </row>
    <row r="37" spans="1:36" ht="30">
      <c r="A37" s="4">
        <f t="shared" si="15"/>
        <v>27</v>
      </c>
      <c r="B37" s="42" t="s">
        <v>133</v>
      </c>
      <c r="C37" s="42" t="s">
        <v>132</v>
      </c>
      <c r="D37" s="83">
        <v>37798</v>
      </c>
      <c r="E37" s="59">
        <v>15</v>
      </c>
      <c r="F37" s="48">
        <v>1.1</v>
      </c>
      <c r="G37" s="48">
        <v>1.1</v>
      </c>
      <c r="H37" s="47">
        <f t="shared" si="0"/>
        <v>1.1</v>
      </c>
      <c r="I37" s="47">
        <f t="shared" si="1"/>
        <v>13.9</v>
      </c>
      <c r="J37" s="48">
        <v>1.1</v>
      </c>
      <c r="K37" s="48">
        <v>1.1</v>
      </c>
      <c r="L37" s="47">
        <f t="shared" si="2"/>
        <v>1.1</v>
      </c>
      <c r="M37" s="47">
        <f t="shared" si="3"/>
        <v>13.9</v>
      </c>
      <c r="N37" s="60">
        <f t="shared" si="4"/>
        <v>13.9</v>
      </c>
      <c r="O37" s="56">
        <v>15</v>
      </c>
      <c r="P37" s="48">
        <v>0.5</v>
      </c>
      <c r="Q37" s="48">
        <v>0.7</v>
      </c>
      <c r="R37" s="48">
        <f t="shared" si="5"/>
        <v>0.6</v>
      </c>
      <c r="S37" s="57">
        <f t="shared" si="6"/>
        <v>14.4</v>
      </c>
      <c r="T37" s="56">
        <v>15</v>
      </c>
      <c r="U37" s="48">
        <v>0.8</v>
      </c>
      <c r="V37" s="48">
        <v>0.8</v>
      </c>
      <c r="W37" s="48">
        <f t="shared" si="7"/>
        <v>0.8</v>
      </c>
      <c r="X37" s="58">
        <f t="shared" si="8"/>
        <v>14.2</v>
      </c>
      <c r="Y37" s="59">
        <v>15</v>
      </c>
      <c r="Z37" s="48">
        <v>15</v>
      </c>
      <c r="AA37" s="48">
        <v>1.2</v>
      </c>
      <c r="AB37" s="47">
        <f t="shared" si="9"/>
        <v>8.1</v>
      </c>
      <c r="AC37" s="47">
        <f t="shared" si="10"/>
        <v>6.9</v>
      </c>
      <c r="AD37" s="48">
        <v>15</v>
      </c>
      <c r="AE37" s="48">
        <v>1.2</v>
      </c>
      <c r="AF37" s="47">
        <f t="shared" si="11"/>
        <v>8.1</v>
      </c>
      <c r="AG37" s="47">
        <f t="shared" si="16"/>
        <v>6.9</v>
      </c>
      <c r="AH37" s="67">
        <f t="shared" si="13"/>
        <v>6.9</v>
      </c>
      <c r="AI37" s="64"/>
      <c r="AJ37" s="68">
        <f t="shared" si="14"/>
        <v>49.4</v>
      </c>
    </row>
  </sheetData>
  <sheetProtection/>
  <mergeCells count="15">
    <mergeCell ref="A7:AJ8"/>
    <mergeCell ref="A2:AJ2"/>
    <mergeCell ref="A4:AJ4"/>
    <mergeCell ref="A6:AJ6"/>
    <mergeCell ref="O9:S9"/>
    <mergeCell ref="T9:X9"/>
    <mergeCell ref="AI9:AI10"/>
    <mergeCell ref="P10:Q10"/>
    <mergeCell ref="U10:V10"/>
    <mergeCell ref="Y9:AH9"/>
    <mergeCell ref="A9:A10"/>
    <mergeCell ref="B9:B10"/>
    <mergeCell ref="C9:C10"/>
    <mergeCell ref="D9:D10"/>
    <mergeCell ref="E9:N9"/>
  </mergeCells>
  <printOptions/>
  <pageMargins left="0.32" right="0.35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17" sqref="A17:IV21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14.57421875" style="0" customWidth="1"/>
    <col min="5" max="8" width="2.7109375" style="0" customWidth="1"/>
    <col min="9" max="9" width="6.8515625" style="0" customWidth="1"/>
    <col min="10" max="13" width="2.7109375" style="0" customWidth="1"/>
    <col min="14" max="14" width="6.57421875" style="0" customWidth="1"/>
    <col min="15" max="18" width="2.7109375" style="0" customWidth="1"/>
    <col min="19" max="19" width="6.57421875" style="0" customWidth="1"/>
    <col min="20" max="28" width="2.7109375" style="0" customWidth="1"/>
    <col min="29" max="29" width="6.140625" style="0" customWidth="1"/>
    <col min="30" max="30" width="3.7109375" style="0" customWidth="1"/>
  </cols>
  <sheetData>
    <row r="1" spans="1:31" ht="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1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</row>
    <row r="3" spans="1:31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31"/>
    </row>
    <row r="4" spans="1:31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15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2"/>
    </row>
    <row r="6" spans="1:36" ht="15">
      <c r="A6" s="173" t="s">
        <v>181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12"/>
      <c r="AG6" s="112"/>
      <c r="AH6" s="112"/>
      <c r="AI6" s="112"/>
      <c r="AJ6" s="112"/>
    </row>
    <row r="7" spans="1:31" ht="15">
      <c r="A7" s="176" t="s">
        <v>12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</row>
    <row r="8" spans="1:31" ht="15.75" thickBo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8"/>
      <c r="AE8" s="148"/>
    </row>
    <row r="9" spans="1:31" ht="15" customHeight="1">
      <c r="A9" s="164" t="s">
        <v>17</v>
      </c>
      <c r="B9" s="164" t="s">
        <v>2</v>
      </c>
      <c r="C9" s="164" t="s">
        <v>3</v>
      </c>
      <c r="D9" s="164" t="s">
        <v>18</v>
      </c>
      <c r="E9" s="177" t="s">
        <v>13</v>
      </c>
      <c r="F9" s="177"/>
      <c r="G9" s="177"/>
      <c r="H9" s="177"/>
      <c r="I9" s="177"/>
      <c r="J9" s="178" t="s">
        <v>6</v>
      </c>
      <c r="K9" s="178"/>
      <c r="L9" s="178"/>
      <c r="M9" s="178"/>
      <c r="N9" s="178"/>
      <c r="O9" s="178" t="s">
        <v>7</v>
      </c>
      <c r="P9" s="178"/>
      <c r="Q9" s="178"/>
      <c r="R9" s="178"/>
      <c r="S9" s="179"/>
      <c r="T9" s="180" t="s">
        <v>29</v>
      </c>
      <c r="U9" s="181"/>
      <c r="V9" s="181"/>
      <c r="W9" s="181"/>
      <c r="X9" s="181"/>
      <c r="Y9" s="181"/>
      <c r="Z9" s="181"/>
      <c r="AA9" s="181"/>
      <c r="AB9" s="181"/>
      <c r="AC9" s="182"/>
      <c r="AD9" s="183" t="s">
        <v>8</v>
      </c>
      <c r="AE9" s="4" t="s">
        <v>22</v>
      </c>
    </row>
    <row r="10" spans="1:31" ht="63.75">
      <c r="A10" s="165"/>
      <c r="B10" s="165"/>
      <c r="C10" s="165"/>
      <c r="D10" s="165"/>
      <c r="E10" s="61" t="s">
        <v>23</v>
      </c>
      <c r="F10" s="174" t="s">
        <v>8</v>
      </c>
      <c r="G10" s="175"/>
      <c r="H10" s="16" t="s">
        <v>5</v>
      </c>
      <c r="I10" s="11" t="s">
        <v>33</v>
      </c>
      <c r="J10" s="62" t="s">
        <v>23</v>
      </c>
      <c r="K10" s="174" t="s">
        <v>27</v>
      </c>
      <c r="L10" s="175"/>
      <c r="M10" s="61" t="s">
        <v>28</v>
      </c>
      <c r="N10" s="12" t="s">
        <v>6</v>
      </c>
      <c r="O10" s="61" t="s">
        <v>23</v>
      </c>
      <c r="P10" s="185" t="s">
        <v>27</v>
      </c>
      <c r="Q10" s="186"/>
      <c r="R10" s="61" t="s">
        <v>28</v>
      </c>
      <c r="S10" s="63" t="s">
        <v>7</v>
      </c>
      <c r="T10" s="65" t="s">
        <v>23</v>
      </c>
      <c r="U10" s="61" t="s">
        <v>4</v>
      </c>
      <c r="V10" s="61" t="s">
        <v>4</v>
      </c>
      <c r="W10" s="16" t="s">
        <v>5</v>
      </c>
      <c r="X10" s="16" t="s">
        <v>24</v>
      </c>
      <c r="Y10" s="10" t="s">
        <v>10</v>
      </c>
      <c r="Z10" s="61" t="s">
        <v>10</v>
      </c>
      <c r="AA10" s="16" t="s">
        <v>11</v>
      </c>
      <c r="AB10" s="16" t="s">
        <v>25</v>
      </c>
      <c r="AC10" s="66" t="s">
        <v>30</v>
      </c>
      <c r="AD10" s="184"/>
      <c r="AE10" s="9" t="s">
        <v>20</v>
      </c>
    </row>
    <row r="11" spans="1:31" ht="25.5">
      <c r="A11" s="4">
        <v>1</v>
      </c>
      <c r="B11" s="42" t="s">
        <v>156</v>
      </c>
      <c r="C11" s="55" t="s">
        <v>157</v>
      </c>
      <c r="D11" s="46">
        <v>37642</v>
      </c>
      <c r="E11" s="59">
        <v>15</v>
      </c>
      <c r="F11" s="48">
        <v>0.9</v>
      </c>
      <c r="G11" s="48">
        <v>0.9</v>
      </c>
      <c r="H11" s="47">
        <f aca="true" t="shared" si="0" ref="H11:H16">AVERAGE(F11:G11)</f>
        <v>0.9</v>
      </c>
      <c r="I11" s="69">
        <f aca="true" t="shared" si="1" ref="I11:I16">E11-H11</f>
        <v>14.1</v>
      </c>
      <c r="J11" s="56">
        <v>15</v>
      </c>
      <c r="K11" s="48">
        <v>0.9</v>
      </c>
      <c r="L11" s="48">
        <v>1</v>
      </c>
      <c r="M11" s="48">
        <f aca="true" t="shared" si="2" ref="M11:M16">AVERAGE(K11:L11)</f>
        <v>0.95</v>
      </c>
      <c r="N11" s="57">
        <f aca="true" t="shared" si="3" ref="N11:N16">J11-M11</f>
        <v>14.05</v>
      </c>
      <c r="O11" s="56">
        <v>15</v>
      </c>
      <c r="P11" s="48">
        <v>0.7</v>
      </c>
      <c r="Q11" s="48">
        <v>0.5</v>
      </c>
      <c r="R11" s="48">
        <f aca="true" t="shared" si="4" ref="R11:R16">AVERAGE(P11:Q11)</f>
        <v>0.6</v>
      </c>
      <c r="S11" s="58">
        <f aca="true" t="shared" si="5" ref="S11:S16">+O11-R11</f>
        <v>14.4</v>
      </c>
      <c r="T11" s="59">
        <v>15</v>
      </c>
      <c r="U11" s="48">
        <v>0.2</v>
      </c>
      <c r="V11" s="48">
        <v>0.1</v>
      </c>
      <c r="W11" s="47">
        <f aca="true" t="shared" si="6" ref="W11:W16">AVERAGE(U11:V11)</f>
        <v>0.15000000000000002</v>
      </c>
      <c r="X11" s="47">
        <f aca="true" t="shared" si="7" ref="X11:X16">T11-W11</f>
        <v>14.85</v>
      </c>
      <c r="Y11" s="48">
        <v>0.2</v>
      </c>
      <c r="Z11" s="48">
        <v>0.1</v>
      </c>
      <c r="AA11" s="47">
        <f aca="true" t="shared" si="8" ref="AA11:AA16">AVERAGE(Y11:Z11)</f>
        <v>0.15000000000000002</v>
      </c>
      <c r="AB11" s="47">
        <f aca="true" t="shared" si="9" ref="AB11:AB16">T11-AA11</f>
        <v>14.85</v>
      </c>
      <c r="AC11" s="67">
        <f aca="true" t="shared" si="10" ref="AC11:AC16">AVERAGE(X11,AB11)</f>
        <v>14.85</v>
      </c>
      <c r="AD11" s="64"/>
      <c r="AE11" s="68">
        <f aca="true" t="shared" si="11" ref="AE11:AE16">SUM(I11+N11+S11+AC11-AD11)</f>
        <v>57.4</v>
      </c>
    </row>
    <row r="12" spans="1:31" ht="47.25">
      <c r="A12" s="4">
        <f>A11+1</f>
        <v>2</v>
      </c>
      <c r="B12" s="41" t="s">
        <v>141</v>
      </c>
      <c r="C12" s="42" t="s">
        <v>138</v>
      </c>
      <c r="D12" s="46">
        <v>38274</v>
      </c>
      <c r="E12" s="59">
        <v>15</v>
      </c>
      <c r="F12" s="48">
        <v>1.4</v>
      </c>
      <c r="G12" s="48">
        <v>1.4</v>
      </c>
      <c r="H12" s="47">
        <f t="shared" si="0"/>
        <v>1.4</v>
      </c>
      <c r="I12" s="69">
        <f t="shared" si="1"/>
        <v>13.6</v>
      </c>
      <c r="J12" s="56">
        <v>15</v>
      </c>
      <c r="K12" s="48">
        <v>0.7</v>
      </c>
      <c r="L12" s="48">
        <v>0.6</v>
      </c>
      <c r="M12" s="48">
        <f t="shared" si="2"/>
        <v>0.6499999999999999</v>
      </c>
      <c r="N12" s="57">
        <f t="shared" si="3"/>
        <v>14.35</v>
      </c>
      <c r="O12" s="56">
        <v>15</v>
      </c>
      <c r="P12" s="48">
        <v>0.4</v>
      </c>
      <c r="Q12" s="48">
        <v>0.6</v>
      </c>
      <c r="R12" s="48">
        <f t="shared" si="4"/>
        <v>0.5</v>
      </c>
      <c r="S12" s="58">
        <f t="shared" si="5"/>
        <v>14.5</v>
      </c>
      <c r="T12" s="59">
        <v>15</v>
      </c>
      <c r="U12" s="48">
        <v>0.1</v>
      </c>
      <c r="V12" s="48">
        <v>0.4</v>
      </c>
      <c r="W12" s="47">
        <f t="shared" si="6"/>
        <v>0.25</v>
      </c>
      <c r="X12" s="47">
        <f t="shared" si="7"/>
        <v>14.75</v>
      </c>
      <c r="Y12" s="48">
        <v>0.1</v>
      </c>
      <c r="Z12" s="48">
        <v>0.4</v>
      </c>
      <c r="AA12" s="47">
        <f t="shared" si="8"/>
        <v>0.25</v>
      </c>
      <c r="AB12" s="47">
        <f t="shared" si="9"/>
        <v>14.75</v>
      </c>
      <c r="AC12" s="67">
        <f t="shared" si="10"/>
        <v>14.75</v>
      </c>
      <c r="AD12" s="64"/>
      <c r="AE12" s="68">
        <f t="shared" si="11"/>
        <v>57.2</v>
      </c>
    </row>
    <row r="13" spans="1:31" ht="31.5">
      <c r="A13" s="4">
        <f>A12+1</f>
        <v>3</v>
      </c>
      <c r="B13" s="41" t="s">
        <v>161</v>
      </c>
      <c r="C13" s="103" t="s">
        <v>111</v>
      </c>
      <c r="D13" s="46">
        <v>38082</v>
      </c>
      <c r="E13" s="59">
        <v>15</v>
      </c>
      <c r="F13" s="48">
        <v>0.9</v>
      </c>
      <c r="G13" s="48">
        <v>0.9</v>
      </c>
      <c r="H13" s="47">
        <f t="shared" si="0"/>
        <v>0.9</v>
      </c>
      <c r="I13" s="69">
        <f t="shared" si="1"/>
        <v>14.1</v>
      </c>
      <c r="J13" s="56">
        <v>15</v>
      </c>
      <c r="K13" s="48">
        <v>1.4</v>
      </c>
      <c r="L13" s="48">
        <v>1.5</v>
      </c>
      <c r="M13" s="48">
        <f t="shared" si="2"/>
        <v>1.45</v>
      </c>
      <c r="N13" s="57">
        <f t="shared" si="3"/>
        <v>13.55</v>
      </c>
      <c r="O13" s="56">
        <v>15</v>
      </c>
      <c r="P13" s="48">
        <v>0.3</v>
      </c>
      <c r="Q13" s="48">
        <v>0.5</v>
      </c>
      <c r="R13" s="48">
        <f t="shared" si="4"/>
        <v>0.4</v>
      </c>
      <c r="S13" s="58">
        <f t="shared" si="5"/>
        <v>14.6</v>
      </c>
      <c r="T13" s="59">
        <v>15</v>
      </c>
      <c r="U13" s="48">
        <v>0.2</v>
      </c>
      <c r="V13" s="48">
        <v>0.3</v>
      </c>
      <c r="W13" s="47">
        <f t="shared" si="6"/>
        <v>0.25</v>
      </c>
      <c r="X13" s="47">
        <f t="shared" si="7"/>
        <v>14.75</v>
      </c>
      <c r="Y13" s="48">
        <v>0.2</v>
      </c>
      <c r="Z13" s="48">
        <v>0.3</v>
      </c>
      <c r="AA13" s="47">
        <f t="shared" si="8"/>
        <v>0.25</v>
      </c>
      <c r="AB13" s="47">
        <f t="shared" si="9"/>
        <v>14.75</v>
      </c>
      <c r="AC13" s="67">
        <f t="shared" si="10"/>
        <v>14.75</v>
      </c>
      <c r="AD13" s="64"/>
      <c r="AE13" s="68">
        <f t="shared" si="11"/>
        <v>57</v>
      </c>
    </row>
    <row r="14" spans="1:31" ht="31.5">
      <c r="A14" s="4">
        <f>A13+1</f>
        <v>4</v>
      </c>
      <c r="B14" s="41" t="s">
        <v>160</v>
      </c>
      <c r="C14" s="42" t="s">
        <v>111</v>
      </c>
      <c r="D14" s="83">
        <v>37916</v>
      </c>
      <c r="E14" s="59">
        <v>15</v>
      </c>
      <c r="F14" s="48">
        <v>2.5</v>
      </c>
      <c r="G14" s="48">
        <v>2.5</v>
      </c>
      <c r="H14" s="47">
        <f t="shared" si="0"/>
        <v>2.5</v>
      </c>
      <c r="I14" s="69">
        <f t="shared" si="1"/>
        <v>12.5</v>
      </c>
      <c r="J14" s="56">
        <v>15</v>
      </c>
      <c r="K14" s="48">
        <v>0.4</v>
      </c>
      <c r="L14" s="48">
        <v>0.8</v>
      </c>
      <c r="M14" s="48">
        <f t="shared" si="2"/>
        <v>0.6000000000000001</v>
      </c>
      <c r="N14" s="57">
        <f t="shared" si="3"/>
        <v>14.4</v>
      </c>
      <c r="O14" s="56">
        <v>15</v>
      </c>
      <c r="P14" s="48">
        <v>0.5</v>
      </c>
      <c r="Q14" s="48">
        <v>0.6</v>
      </c>
      <c r="R14" s="48">
        <f t="shared" si="4"/>
        <v>0.55</v>
      </c>
      <c r="S14" s="58">
        <f t="shared" si="5"/>
        <v>14.45</v>
      </c>
      <c r="T14" s="59">
        <v>15</v>
      </c>
      <c r="U14" s="48">
        <v>0.3</v>
      </c>
      <c r="V14" s="48">
        <v>0.3</v>
      </c>
      <c r="W14" s="47">
        <f t="shared" si="6"/>
        <v>0.3</v>
      </c>
      <c r="X14" s="47">
        <f t="shared" si="7"/>
        <v>14.7</v>
      </c>
      <c r="Y14" s="48">
        <v>0.3</v>
      </c>
      <c r="Z14" s="48">
        <v>0.3</v>
      </c>
      <c r="AA14" s="47">
        <f t="shared" si="8"/>
        <v>0.3</v>
      </c>
      <c r="AB14" s="47">
        <f t="shared" si="9"/>
        <v>14.7</v>
      </c>
      <c r="AC14" s="67">
        <f t="shared" si="10"/>
        <v>14.7</v>
      </c>
      <c r="AD14" s="64"/>
      <c r="AE14" s="68">
        <f t="shared" si="11"/>
        <v>56.05</v>
      </c>
    </row>
    <row r="15" spans="1:31" ht="31.5">
      <c r="A15" s="4">
        <f>A14+1</f>
        <v>5</v>
      </c>
      <c r="B15" s="41" t="s">
        <v>213</v>
      </c>
      <c r="C15" s="42" t="s">
        <v>39</v>
      </c>
      <c r="D15" s="83">
        <v>38356</v>
      </c>
      <c r="E15" s="59">
        <v>15</v>
      </c>
      <c r="F15" s="48">
        <v>1.2</v>
      </c>
      <c r="G15" s="48">
        <v>1.2</v>
      </c>
      <c r="H15" s="47">
        <f t="shared" si="0"/>
        <v>1.2</v>
      </c>
      <c r="I15" s="69">
        <f t="shared" si="1"/>
        <v>13.8</v>
      </c>
      <c r="J15" s="56">
        <v>15</v>
      </c>
      <c r="K15" s="48">
        <v>1.2</v>
      </c>
      <c r="L15" s="48">
        <v>1.3</v>
      </c>
      <c r="M15" s="48">
        <f t="shared" si="2"/>
        <v>1.25</v>
      </c>
      <c r="N15" s="57">
        <f t="shared" si="3"/>
        <v>13.75</v>
      </c>
      <c r="O15" s="56">
        <v>15</v>
      </c>
      <c r="P15" s="48">
        <v>1.3</v>
      </c>
      <c r="Q15" s="48">
        <v>0.9</v>
      </c>
      <c r="R15" s="48">
        <f t="shared" si="4"/>
        <v>1.1</v>
      </c>
      <c r="S15" s="58">
        <f t="shared" si="5"/>
        <v>13.9</v>
      </c>
      <c r="T15" s="59">
        <v>15</v>
      </c>
      <c r="U15" s="48">
        <v>0.7</v>
      </c>
      <c r="V15" s="48">
        <v>0.3</v>
      </c>
      <c r="W15" s="47">
        <f t="shared" si="6"/>
        <v>0.5</v>
      </c>
      <c r="X15" s="47">
        <f t="shared" si="7"/>
        <v>14.5</v>
      </c>
      <c r="Y15" s="48">
        <v>0.7</v>
      </c>
      <c r="Z15" s="48">
        <v>0.3</v>
      </c>
      <c r="AA15" s="47">
        <f t="shared" si="8"/>
        <v>0.5</v>
      </c>
      <c r="AB15" s="47">
        <f t="shared" si="9"/>
        <v>14.5</v>
      </c>
      <c r="AC15" s="67">
        <f t="shared" si="10"/>
        <v>14.5</v>
      </c>
      <c r="AD15" s="64"/>
      <c r="AE15" s="68">
        <f t="shared" si="11"/>
        <v>55.95</v>
      </c>
    </row>
    <row r="16" spans="1:31" ht="25.5">
      <c r="A16" s="4">
        <f>A15+1</f>
        <v>6</v>
      </c>
      <c r="B16" s="41" t="s">
        <v>205</v>
      </c>
      <c r="C16" s="42" t="s">
        <v>203</v>
      </c>
      <c r="D16" s="83">
        <v>37996</v>
      </c>
      <c r="E16" s="59">
        <v>15</v>
      </c>
      <c r="F16" s="48">
        <v>3.8</v>
      </c>
      <c r="G16" s="48">
        <v>3.8</v>
      </c>
      <c r="H16" s="47">
        <f t="shared" si="0"/>
        <v>3.8</v>
      </c>
      <c r="I16" s="69">
        <f t="shared" si="1"/>
        <v>11.2</v>
      </c>
      <c r="J16" s="56">
        <v>15</v>
      </c>
      <c r="K16" s="48">
        <v>3.1</v>
      </c>
      <c r="L16" s="48">
        <v>3.1</v>
      </c>
      <c r="M16" s="48">
        <f t="shared" si="2"/>
        <v>3.1</v>
      </c>
      <c r="N16" s="57">
        <f t="shared" si="3"/>
        <v>11.9</v>
      </c>
      <c r="O16" s="56">
        <v>14.5</v>
      </c>
      <c r="P16" s="48">
        <v>0.8</v>
      </c>
      <c r="Q16" s="48">
        <v>1</v>
      </c>
      <c r="R16" s="48">
        <f t="shared" si="4"/>
        <v>0.9</v>
      </c>
      <c r="S16" s="58">
        <f t="shared" si="5"/>
        <v>13.6</v>
      </c>
      <c r="T16" s="59">
        <v>15</v>
      </c>
      <c r="U16" s="48">
        <v>0.5</v>
      </c>
      <c r="V16" s="48">
        <v>0.7</v>
      </c>
      <c r="W16" s="47">
        <f t="shared" si="6"/>
        <v>0.6</v>
      </c>
      <c r="X16" s="47">
        <f t="shared" si="7"/>
        <v>14.4</v>
      </c>
      <c r="Y16" s="48">
        <v>0.5</v>
      </c>
      <c r="Z16" s="48">
        <v>0.7</v>
      </c>
      <c r="AA16" s="47">
        <f t="shared" si="8"/>
        <v>0.6</v>
      </c>
      <c r="AB16" s="47">
        <f t="shared" si="9"/>
        <v>14.4</v>
      </c>
      <c r="AC16" s="67">
        <f t="shared" si="10"/>
        <v>14.4</v>
      </c>
      <c r="AD16" s="64"/>
      <c r="AE16" s="68">
        <f t="shared" si="11"/>
        <v>51.1</v>
      </c>
    </row>
  </sheetData>
  <sheetProtection/>
  <mergeCells count="16">
    <mergeCell ref="A6:AE6"/>
    <mergeCell ref="F10:G10"/>
    <mergeCell ref="A2:AE2"/>
    <mergeCell ref="A4:AE4"/>
    <mergeCell ref="A7:AE8"/>
    <mergeCell ref="A9:A10"/>
    <mergeCell ref="B9:B10"/>
    <mergeCell ref="C9:C10"/>
    <mergeCell ref="D9:D10"/>
    <mergeCell ref="E9:I9"/>
    <mergeCell ref="J9:N9"/>
    <mergeCell ref="O9:S9"/>
    <mergeCell ref="T9:AC9"/>
    <mergeCell ref="AD9:AD10"/>
    <mergeCell ref="K10:L10"/>
    <mergeCell ref="P10:Q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45"/>
  <sheetViews>
    <sheetView zoomScalePageLayoutView="0" workbookViewId="0" topLeftCell="A31">
      <selection activeCell="A40" sqref="A40:IV46"/>
    </sheetView>
  </sheetViews>
  <sheetFormatPr defaultColWidth="9.140625" defaultRowHeight="15"/>
  <cols>
    <col min="1" max="1" width="3.140625" style="0" customWidth="1"/>
    <col min="2" max="2" width="12.7109375" style="71" customWidth="1"/>
    <col min="3" max="3" width="10.28125" style="71" customWidth="1"/>
    <col min="4" max="4" width="8.8515625" style="75" customWidth="1"/>
    <col min="5" max="13" width="2.28125" style="0" customWidth="1"/>
    <col min="14" max="14" width="6.5742187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7.140625" style="0" customWidth="1"/>
    <col min="25" max="33" width="2.28125" style="0" customWidth="1"/>
    <col min="34" max="34" width="7.421875" style="0" customWidth="1"/>
    <col min="35" max="35" width="3.28125" style="0" customWidth="1"/>
    <col min="36" max="36" width="6.7109375" style="0" customWidth="1"/>
    <col min="37" max="40" width="3.28125" style="0" customWidth="1"/>
    <col min="41" max="41" width="7.7109375" style="0" customWidth="1"/>
    <col min="42" max="45" width="3.28125" style="0" customWidth="1"/>
    <col min="46" max="46" width="7.8515625" style="0" customWidth="1"/>
    <col min="47" max="47" width="3.140625" style="0" customWidth="1"/>
  </cols>
  <sheetData>
    <row r="1" spans="1:27" ht="15">
      <c r="A1" s="28"/>
      <c r="B1" s="72"/>
      <c r="C1" s="72"/>
      <c r="D1" s="8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  <c r="AA1" s="1"/>
    </row>
    <row r="2" spans="1:36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</row>
    <row r="3" spans="1:27" ht="15.75">
      <c r="A3" s="25"/>
      <c r="B3" s="73"/>
      <c r="C3" s="73"/>
      <c r="D3" s="8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31"/>
      <c r="AA3" s="3"/>
    </row>
    <row r="4" spans="1:36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</row>
    <row r="5" spans="1:27" ht="15">
      <c r="A5" s="27"/>
      <c r="B5" s="74"/>
      <c r="C5" s="74"/>
      <c r="D5" s="8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2"/>
      <c r="AA5" s="2"/>
    </row>
    <row r="6" spans="1:36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</row>
    <row r="7" spans="1:36" ht="15">
      <c r="A7" s="148" t="s">
        <v>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36" ht="15.75" thickBot="1">
      <c r="A8" s="148"/>
      <c r="B8" s="148"/>
      <c r="C8" s="148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8"/>
      <c r="AJ8" s="148"/>
    </row>
    <row r="9" spans="1:36" ht="15">
      <c r="A9" s="164" t="s">
        <v>17</v>
      </c>
      <c r="B9" s="166" t="s">
        <v>2</v>
      </c>
      <c r="C9" s="166" t="s">
        <v>3</v>
      </c>
      <c r="D9" s="188" t="s">
        <v>18</v>
      </c>
      <c r="E9" s="170" t="s">
        <v>21</v>
      </c>
      <c r="F9" s="171"/>
      <c r="G9" s="171"/>
      <c r="H9" s="171"/>
      <c r="I9" s="171"/>
      <c r="J9" s="171"/>
      <c r="K9" s="171"/>
      <c r="L9" s="171"/>
      <c r="M9" s="171"/>
      <c r="N9" s="172"/>
      <c r="O9" s="156" t="s">
        <v>6</v>
      </c>
      <c r="P9" s="157"/>
      <c r="Q9" s="157"/>
      <c r="R9" s="157"/>
      <c r="S9" s="158"/>
      <c r="T9" s="156" t="s">
        <v>7</v>
      </c>
      <c r="U9" s="157"/>
      <c r="V9" s="157"/>
      <c r="W9" s="157"/>
      <c r="X9" s="158"/>
      <c r="Y9" s="181" t="s">
        <v>29</v>
      </c>
      <c r="Z9" s="181"/>
      <c r="AA9" s="181"/>
      <c r="AB9" s="181"/>
      <c r="AC9" s="181"/>
      <c r="AD9" s="181"/>
      <c r="AE9" s="181"/>
      <c r="AF9" s="181"/>
      <c r="AG9" s="181"/>
      <c r="AH9" s="182"/>
      <c r="AI9" s="187" t="s">
        <v>8</v>
      </c>
      <c r="AJ9" s="4" t="s">
        <v>22</v>
      </c>
    </row>
    <row r="10" spans="1:36" ht="70.5" customHeight="1">
      <c r="A10" s="165"/>
      <c r="B10" s="167"/>
      <c r="C10" s="167"/>
      <c r="D10" s="189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4" t="s">
        <v>26</v>
      </c>
      <c r="O10" s="86" t="s">
        <v>23</v>
      </c>
      <c r="P10" s="162" t="s">
        <v>27</v>
      </c>
      <c r="Q10" s="162"/>
      <c r="R10" s="70" t="s">
        <v>28</v>
      </c>
      <c r="S10" s="87" t="s">
        <v>6</v>
      </c>
      <c r="T10" s="65" t="s">
        <v>23</v>
      </c>
      <c r="U10" s="163" t="s">
        <v>27</v>
      </c>
      <c r="V10" s="163"/>
      <c r="W10" s="70" t="s">
        <v>28</v>
      </c>
      <c r="X10" s="87" t="s">
        <v>7</v>
      </c>
      <c r="Y10" s="85" t="s">
        <v>23</v>
      </c>
      <c r="Z10" s="61" t="s">
        <v>4</v>
      </c>
      <c r="AA10" s="61" t="s">
        <v>4</v>
      </c>
      <c r="AB10" s="16" t="s">
        <v>5</v>
      </c>
      <c r="AC10" s="16" t="s">
        <v>24</v>
      </c>
      <c r="AD10" s="10" t="s">
        <v>10</v>
      </c>
      <c r="AE10" s="61" t="s">
        <v>10</v>
      </c>
      <c r="AF10" s="16" t="s">
        <v>11</v>
      </c>
      <c r="AG10" s="16" t="s">
        <v>25</v>
      </c>
      <c r="AH10" s="66" t="s">
        <v>30</v>
      </c>
      <c r="AI10" s="161"/>
      <c r="AJ10" s="9" t="s">
        <v>20</v>
      </c>
    </row>
    <row r="11" spans="1:36" ht="70.5" customHeight="1">
      <c r="A11" s="120">
        <v>1</v>
      </c>
      <c r="B11" s="121" t="s">
        <v>134</v>
      </c>
      <c r="C11" s="139" t="s">
        <v>132</v>
      </c>
      <c r="D11" s="128">
        <v>37128</v>
      </c>
      <c r="E11" s="59">
        <v>15</v>
      </c>
      <c r="F11" s="48">
        <v>0.2</v>
      </c>
      <c r="G11" s="48">
        <v>0.2</v>
      </c>
      <c r="H11" s="47">
        <f aca="true" t="shared" si="0" ref="H11:H39">AVERAGE(F11:G11)</f>
        <v>0.2</v>
      </c>
      <c r="I11" s="47">
        <f aca="true" t="shared" si="1" ref="I11:I39">E11-H11</f>
        <v>14.8</v>
      </c>
      <c r="J11" s="48">
        <v>0.2</v>
      </c>
      <c r="K11" s="48">
        <v>0.2</v>
      </c>
      <c r="L11" s="47">
        <f>AVERAGE(J11:K11)</f>
        <v>0.2</v>
      </c>
      <c r="M11" s="47">
        <f aca="true" t="shared" si="2" ref="M11:M39">E11-L11</f>
        <v>14.8</v>
      </c>
      <c r="N11" s="60">
        <f aca="true" t="shared" si="3" ref="N11:N39">MAX(I11,M11)</f>
        <v>14.8</v>
      </c>
      <c r="O11" s="56">
        <v>15</v>
      </c>
      <c r="P11" s="48">
        <v>0.2</v>
      </c>
      <c r="Q11" s="48">
        <v>0.3</v>
      </c>
      <c r="R11" s="48">
        <f aca="true" t="shared" si="4" ref="R11:R39">AVERAGE(P11:Q11)</f>
        <v>0.25</v>
      </c>
      <c r="S11" s="57">
        <f aca="true" t="shared" si="5" ref="S11:S39">O11-R11</f>
        <v>14.75</v>
      </c>
      <c r="T11" s="56">
        <v>15</v>
      </c>
      <c r="U11" s="48">
        <v>0.4</v>
      </c>
      <c r="V11" s="48">
        <v>0.6</v>
      </c>
      <c r="W11" s="48">
        <f aca="true" t="shared" si="6" ref="W11:W39">AVERAGE(U11:V11)</f>
        <v>0.5</v>
      </c>
      <c r="X11" s="57">
        <f aca="true" t="shared" si="7" ref="X11:X39">+T11-W11</f>
        <v>14.5</v>
      </c>
      <c r="Y11" s="88">
        <v>15</v>
      </c>
      <c r="Z11" s="48">
        <v>0.3</v>
      </c>
      <c r="AA11" s="48">
        <v>0.2</v>
      </c>
      <c r="AB11" s="47">
        <f aca="true" t="shared" si="8" ref="AB11:AB39">AVERAGE(Z11:AA11)</f>
        <v>0.25</v>
      </c>
      <c r="AC11" s="47">
        <f aca="true" t="shared" si="9" ref="AC11:AC39">Y11-AB11</f>
        <v>14.75</v>
      </c>
      <c r="AD11" s="48">
        <v>0.3</v>
      </c>
      <c r="AE11" s="48">
        <v>0.2</v>
      </c>
      <c r="AF11" s="47">
        <f aca="true" t="shared" si="10" ref="AF11:AF39">AVERAGE(AD11:AE11)</f>
        <v>0.25</v>
      </c>
      <c r="AG11" s="47">
        <f aca="true" t="shared" si="11" ref="AG11:AG39">Y11-AF11</f>
        <v>14.75</v>
      </c>
      <c r="AH11" s="67">
        <f aca="true" t="shared" si="12" ref="AH11:AH39">AVERAGE(AC11,AG11)</f>
        <v>14.75</v>
      </c>
      <c r="AI11" s="126"/>
      <c r="AJ11" s="127">
        <f aca="true" t="shared" si="13" ref="AJ11:AJ39">SUM(N11+S11+X11+AH11-AI11)</f>
        <v>58.8</v>
      </c>
    </row>
    <row r="12" spans="1:36" ht="30">
      <c r="A12" s="111">
        <f>A11+1</f>
        <v>2</v>
      </c>
      <c r="B12" s="5" t="s">
        <v>86</v>
      </c>
      <c r="C12" s="40" t="s">
        <v>82</v>
      </c>
      <c r="D12" s="80">
        <v>37195</v>
      </c>
      <c r="E12" s="59">
        <v>15</v>
      </c>
      <c r="F12" s="48">
        <v>0.4</v>
      </c>
      <c r="G12" s="48">
        <v>0.4</v>
      </c>
      <c r="H12" s="47">
        <f t="shared" si="0"/>
        <v>0.4</v>
      </c>
      <c r="I12" s="47">
        <f t="shared" si="1"/>
        <v>14.6</v>
      </c>
      <c r="J12" s="48">
        <v>0.4</v>
      </c>
      <c r="K12" s="48">
        <v>0.4</v>
      </c>
      <c r="L12" s="47">
        <f>AVERAGE(J12:K12)</f>
        <v>0.4</v>
      </c>
      <c r="M12" s="47">
        <f t="shared" si="2"/>
        <v>14.6</v>
      </c>
      <c r="N12" s="60">
        <f t="shared" si="3"/>
        <v>14.6</v>
      </c>
      <c r="O12" s="56">
        <v>15</v>
      </c>
      <c r="P12" s="48">
        <v>0.4</v>
      </c>
      <c r="Q12" s="48">
        <v>0.4</v>
      </c>
      <c r="R12" s="48">
        <f t="shared" si="4"/>
        <v>0.4</v>
      </c>
      <c r="S12" s="57">
        <f t="shared" si="5"/>
        <v>14.6</v>
      </c>
      <c r="T12" s="56">
        <v>15</v>
      </c>
      <c r="U12" s="48">
        <v>0.2</v>
      </c>
      <c r="V12" s="48">
        <v>0.4</v>
      </c>
      <c r="W12" s="48">
        <f t="shared" si="6"/>
        <v>0.30000000000000004</v>
      </c>
      <c r="X12" s="57">
        <f t="shared" si="7"/>
        <v>14.7</v>
      </c>
      <c r="Y12" s="88">
        <v>15</v>
      </c>
      <c r="Z12" s="48">
        <v>0.1</v>
      </c>
      <c r="AA12" s="48">
        <v>0.2</v>
      </c>
      <c r="AB12" s="47">
        <f t="shared" si="8"/>
        <v>0.15000000000000002</v>
      </c>
      <c r="AC12" s="47">
        <f t="shared" si="9"/>
        <v>14.85</v>
      </c>
      <c r="AD12" s="48">
        <v>0.1</v>
      </c>
      <c r="AE12" s="48">
        <v>0.2</v>
      </c>
      <c r="AF12" s="47">
        <f t="shared" si="10"/>
        <v>0.15000000000000002</v>
      </c>
      <c r="AG12" s="47">
        <f t="shared" si="11"/>
        <v>14.85</v>
      </c>
      <c r="AH12" s="67">
        <f t="shared" si="12"/>
        <v>14.85</v>
      </c>
      <c r="AI12" s="126"/>
      <c r="AJ12" s="127">
        <f t="shared" si="13"/>
        <v>58.75</v>
      </c>
    </row>
    <row r="13" spans="1:36" ht="40.5" customHeight="1">
      <c r="A13" s="111">
        <f aca="true" t="shared" si="14" ref="A13:A33">A12+1</f>
        <v>3</v>
      </c>
      <c r="B13" s="5" t="s">
        <v>87</v>
      </c>
      <c r="C13" s="40" t="s">
        <v>82</v>
      </c>
      <c r="D13" s="80">
        <v>36928</v>
      </c>
      <c r="E13" s="59">
        <v>15</v>
      </c>
      <c r="F13" s="48">
        <v>0.2</v>
      </c>
      <c r="G13" s="48">
        <v>0.2</v>
      </c>
      <c r="H13" s="47">
        <f t="shared" si="0"/>
        <v>0.2</v>
      </c>
      <c r="I13" s="47">
        <f t="shared" si="1"/>
        <v>14.8</v>
      </c>
      <c r="J13" s="48">
        <v>0.2</v>
      </c>
      <c r="K13" s="48">
        <v>0</v>
      </c>
      <c r="L13" s="47">
        <v>0.2</v>
      </c>
      <c r="M13" s="47">
        <f t="shared" si="2"/>
        <v>14.8</v>
      </c>
      <c r="N13" s="60">
        <f t="shared" si="3"/>
        <v>14.8</v>
      </c>
      <c r="O13" s="56">
        <v>15</v>
      </c>
      <c r="P13" s="48">
        <v>0.6</v>
      </c>
      <c r="Q13" s="48">
        <v>0.5</v>
      </c>
      <c r="R13" s="48">
        <f t="shared" si="4"/>
        <v>0.55</v>
      </c>
      <c r="S13" s="57">
        <f t="shared" si="5"/>
        <v>14.45</v>
      </c>
      <c r="T13" s="56">
        <v>15</v>
      </c>
      <c r="U13" s="48">
        <v>0.8</v>
      </c>
      <c r="V13" s="48">
        <v>0.6</v>
      </c>
      <c r="W13" s="48">
        <f t="shared" si="6"/>
        <v>0.7</v>
      </c>
      <c r="X13" s="57">
        <f t="shared" si="7"/>
        <v>14.3</v>
      </c>
      <c r="Y13" s="88">
        <v>15</v>
      </c>
      <c r="Z13" s="48">
        <v>0.1</v>
      </c>
      <c r="AA13" s="48">
        <v>0.1</v>
      </c>
      <c r="AB13" s="47">
        <f t="shared" si="8"/>
        <v>0.1</v>
      </c>
      <c r="AC13" s="47">
        <f t="shared" si="9"/>
        <v>14.9</v>
      </c>
      <c r="AD13" s="48">
        <v>0.1</v>
      </c>
      <c r="AE13" s="48">
        <v>0.1</v>
      </c>
      <c r="AF13" s="47">
        <f t="shared" si="10"/>
        <v>0.1</v>
      </c>
      <c r="AG13" s="47">
        <f t="shared" si="11"/>
        <v>14.9</v>
      </c>
      <c r="AH13" s="67">
        <f t="shared" si="12"/>
        <v>14.9</v>
      </c>
      <c r="AI13" s="126"/>
      <c r="AJ13" s="127">
        <f t="shared" si="13"/>
        <v>58.449999999999996</v>
      </c>
    </row>
    <row r="14" spans="1:36" ht="40.5" customHeight="1">
      <c r="A14" s="111">
        <f t="shared" si="14"/>
        <v>4</v>
      </c>
      <c r="B14" s="5" t="s">
        <v>72</v>
      </c>
      <c r="C14" s="117" t="s">
        <v>39</v>
      </c>
      <c r="D14" s="80">
        <v>37164</v>
      </c>
      <c r="E14" s="59">
        <v>15</v>
      </c>
      <c r="F14" s="48">
        <v>0.4</v>
      </c>
      <c r="G14" s="48">
        <v>0.4</v>
      </c>
      <c r="H14" s="47">
        <f t="shared" si="0"/>
        <v>0.4</v>
      </c>
      <c r="I14" s="47">
        <f t="shared" si="1"/>
        <v>14.6</v>
      </c>
      <c r="J14" s="48">
        <v>0.4</v>
      </c>
      <c r="K14" s="48">
        <v>0.4</v>
      </c>
      <c r="L14" s="47">
        <f aca="true" t="shared" si="15" ref="L14:L39">AVERAGE(J14:K14)</f>
        <v>0.4</v>
      </c>
      <c r="M14" s="47">
        <f t="shared" si="2"/>
        <v>14.6</v>
      </c>
      <c r="N14" s="60">
        <f t="shared" si="3"/>
        <v>14.6</v>
      </c>
      <c r="O14" s="56">
        <v>15</v>
      </c>
      <c r="P14" s="48">
        <v>0.8</v>
      </c>
      <c r="Q14" s="48">
        <v>0.9</v>
      </c>
      <c r="R14" s="48">
        <f t="shared" si="4"/>
        <v>0.8500000000000001</v>
      </c>
      <c r="S14" s="57">
        <f t="shared" si="5"/>
        <v>14.15</v>
      </c>
      <c r="T14" s="56">
        <v>15</v>
      </c>
      <c r="U14" s="48">
        <v>0.5</v>
      </c>
      <c r="V14" s="48">
        <v>0.7</v>
      </c>
      <c r="W14" s="48">
        <f t="shared" si="6"/>
        <v>0.6</v>
      </c>
      <c r="X14" s="57">
        <f t="shared" si="7"/>
        <v>14.4</v>
      </c>
      <c r="Y14" s="88">
        <v>15</v>
      </c>
      <c r="Z14" s="48">
        <v>0.2</v>
      </c>
      <c r="AA14" s="48">
        <v>0.3</v>
      </c>
      <c r="AB14" s="47">
        <f t="shared" si="8"/>
        <v>0.25</v>
      </c>
      <c r="AC14" s="47">
        <f t="shared" si="9"/>
        <v>14.75</v>
      </c>
      <c r="AD14" s="48">
        <v>0.2</v>
      </c>
      <c r="AE14" s="48">
        <v>0.3</v>
      </c>
      <c r="AF14" s="47">
        <f t="shared" si="10"/>
        <v>0.25</v>
      </c>
      <c r="AG14" s="47">
        <f t="shared" si="11"/>
        <v>14.75</v>
      </c>
      <c r="AH14" s="67">
        <f t="shared" si="12"/>
        <v>14.75</v>
      </c>
      <c r="AI14" s="126"/>
      <c r="AJ14" s="127">
        <f t="shared" si="13"/>
        <v>57.9</v>
      </c>
    </row>
    <row r="15" spans="1:36" ht="40.5" customHeight="1">
      <c r="A15" s="111">
        <f t="shared" si="14"/>
        <v>5</v>
      </c>
      <c r="B15" s="5" t="s">
        <v>201</v>
      </c>
      <c r="C15" s="40" t="s">
        <v>200</v>
      </c>
      <c r="D15" s="80">
        <v>36830</v>
      </c>
      <c r="E15" s="59">
        <v>15</v>
      </c>
      <c r="F15" s="48">
        <v>0.3</v>
      </c>
      <c r="G15" s="48">
        <v>0.3</v>
      </c>
      <c r="H15" s="47">
        <f t="shared" si="0"/>
        <v>0.3</v>
      </c>
      <c r="I15" s="47">
        <f t="shared" si="1"/>
        <v>14.7</v>
      </c>
      <c r="J15" s="48">
        <v>0.3</v>
      </c>
      <c r="K15" s="48">
        <v>0.3</v>
      </c>
      <c r="L15" s="47">
        <f t="shared" si="15"/>
        <v>0.3</v>
      </c>
      <c r="M15" s="47">
        <f t="shared" si="2"/>
        <v>14.7</v>
      </c>
      <c r="N15" s="60">
        <f t="shared" si="3"/>
        <v>14.7</v>
      </c>
      <c r="O15" s="56">
        <v>15</v>
      </c>
      <c r="P15" s="48">
        <v>0.5</v>
      </c>
      <c r="Q15" s="48">
        <v>0.6</v>
      </c>
      <c r="R15" s="48">
        <f t="shared" si="4"/>
        <v>0.55</v>
      </c>
      <c r="S15" s="57">
        <f t="shared" si="5"/>
        <v>14.45</v>
      </c>
      <c r="T15" s="56">
        <v>15</v>
      </c>
      <c r="U15" s="48">
        <v>0.4</v>
      </c>
      <c r="V15" s="48">
        <v>0.5</v>
      </c>
      <c r="W15" s="48">
        <f t="shared" si="6"/>
        <v>0.45</v>
      </c>
      <c r="X15" s="57">
        <f t="shared" si="7"/>
        <v>14.55</v>
      </c>
      <c r="Y15" s="88">
        <v>15</v>
      </c>
      <c r="Z15" s="48">
        <v>1.4</v>
      </c>
      <c r="AA15" s="48">
        <v>0.4</v>
      </c>
      <c r="AB15" s="47">
        <f t="shared" si="8"/>
        <v>0.8999999999999999</v>
      </c>
      <c r="AC15" s="47">
        <f t="shared" si="9"/>
        <v>14.1</v>
      </c>
      <c r="AD15" s="48">
        <v>0.4</v>
      </c>
      <c r="AE15" s="48">
        <v>1.4</v>
      </c>
      <c r="AF15" s="47">
        <f t="shared" si="10"/>
        <v>0.8999999999999999</v>
      </c>
      <c r="AG15" s="47">
        <f t="shared" si="11"/>
        <v>14.1</v>
      </c>
      <c r="AH15" s="67">
        <f t="shared" si="12"/>
        <v>14.1</v>
      </c>
      <c r="AI15" s="126"/>
      <c r="AJ15" s="127">
        <f t="shared" si="13"/>
        <v>57.800000000000004</v>
      </c>
    </row>
    <row r="16" spans="1:36" ht="30.75" customHeight="1">
      <c r="A16" s="111">
        <f t="shared" si="14"/>
        <v>6</v>
      </c>
      <c r="B16" s="5" t="s">
        <v>43</v>
      </c>
      <c r="C16" s="43" t="s">
        <v>42</v>
      </c>
      <c r="D16" s="80">
        <v>37576</v>
      </c>
      <c r="E16" s="59">
        <v>15</v>
      </c>
      <c r="F16" s="48">
        <v>0.7</v>
      </c>
      <c r="G16" s="48">
        <v>0.7</v>
      </c>
      <c r="H16" s="47">
        <f t="shared" si="0"/>
        <v>0.7</v>
      </c>
      <c r="I16" s="47">
        <f t="shared" si="1"/>
        <v>14.3</v>
      </c>
      <c r="J16" s="48">
        <v>0.7</v>
      </c>
      <c r="K16" s="48">
        <v>0.7</v>
      </c>
      <c r="L16" s="47">
        <f t="shared" si="15"/>
        <v>0.7</v>
      </c>
      <c r="M16" s="47">
        <f t="shared" si="2"/>
        <v>14.3</v>
      </c>
      <c r="N16" s="60">
        <f t="shared" si="3"/>
        <v>14.3</v>
      </c>
      <c r="O16" s="56">
        <v>15</v>
      </c>
      <c r="P16" s="48">
        <v>0.6</v>
      </c>
      <c r="Q16" s="48">
        <v>0.8</v>
      </c>
      <c r="R16" s="48">
        <f t="shared" si="4"/>
        <v>0.7</v>
      </c>
      <c r="S16" s="57">
        <f t="shared" si="5"/>
        <v>14.3</v>
      </c>
      <c r="T16" s="56">
        <v>15</v>
      </c>
      <c r="U16" s="48">
        <v>0.6</v>
      </c>
      <c r="V16" s="48">
        <v>0.8</v>
      </c>
      <c r="W16" s="48">
        <f t="shared" si="6"/>
        <v>0.7</v>
      </c>
      <c r="X16" s="57">
        <f t="shared" si="7"/>
        <v>14.3</v>
      </c>
      <c r="Y16" s="88">
        <v>15</v>
      </c>
      <c r="Z16" s="48">
        <v>0.1</v>
      </c>
      <c r="AA16" s="48">
        <v>0.3</v>
      </c>
      <c r="AB16" s="47">
        <f t="shared" si="8"/>
        <v>0.2</v>
      </c>
      <c r="AC16" s="47">
        <f t="shared" si="9"/>
        <v>14.8</v>
      </c>
      <c r="AD16" s="48">
        <v>0.3</v>
      </c>
      <c r="AE16" s="48">
        <v>0.1</v>
      </c>
      <c r="AF16" s="47">
        <f t="shared" si="10"/>
        <v>0.2</v>
      </c>
      <c r="AG16" s="47">
        <f t="shared" si="11"/>
        <v>14.8</v>
      </c>
      <c r="AH16" s="67">
        <f t="shared" si="12"/>
        <v>14.8</v>
      </c>
      <c r="AI16" s="126"/>
      <c r="AJ16" s="127">
        <f t="shared" si="13"/>
        <v>57.7</v>
      </c>
    </row>
    <row r="17" spans="1:36" ht="30">
      <c r="A17" s="111">
        <f t="shared" si="14"/>
        <v>7</v>
      </c>
      <c r="B17" s="5" t="s">
        <v>174</v>
      </c>
      <c r="C17" s="40" t="s">
        <v>90</v>
      </c>
      <c r="D17" s="80">
        <v>37018</v>
      </c>
      <c r="E17" s="59">
        <v>15</v>
      </c>
      <c r="F17" s="48">
        <v>0.4</v>
      </c>
      <c r="G17" s="48">
        <v>0.4</v>
      </c>
      <c r="H17" s="47">
        <f t="shared" si="0"/>
        <v>0.4</v>
      </c>
      <c r="I17" s="47">
        <f t="shared" si="1"/>
        <v>14.6</v>
      </c>
      <c r="J17" s="48">
        <v>0.4</v>
      </c>
      <c r="K17" s="48">
        <v>0.4</v>
      </c>
      <c r="L17" s="47">
        <f t="shared" si="15"/>
        <v>0.4</v>
      </c>
      <c r="M17" s="47">
        <f t="shared" si="2"/>
        <v>14.6</v>
      </c>
      <c r="N17" s="60">
        <f t="shared" si="3"/>
        <v>14.6</v>
      </c>
      <c r="O17" s="56">
        <v>15</v>
      </c>
      <c r="P17" s="48">
        <v>0.8</v>
      </c>
      <c r="Q17" s="48">
        <v>1.2</v>
      </c>
      <c r="R17" s="48">
        <f t="shared" si="4"/>
        <v>1</v>
      </c>
      <c r="S17" s="57">
        <f t="shared" si="5"/>
        <v>14</v>
      </c>
      <c r="T17" s="56">
        <v>15</v>
      </c>
      <c r="U17" s="48">
        <v>0.6</v>
      </c>
      <c r="V17" s="48">
        <v>1</v>
      </c>
      <c r="W17" s="48">
        <f t="shared" si="6"/>
        <v>0.8</v>
      </c>
      <c r="X17" s="57">
        <f t="shared" si="7"/>
        <v>14.2</v>
      </c>
      <c r="Y17" s="88">
        <v>15</v>
      </c>
      <c r="Z17" s="48">
        <v>0.2</v>
      </c>
      <c r="AA17" s="48">
        <v>0.3</v>
      </c>
      <c r="AB17" s="47">
        <f t="shared" si="8"/>
        <v>0.25</v>
      </c>
      <c r="AC17" s="47">
        <f t="shared" si="9"/>
        <v>14.75</v>
      </c>
      <c r="AD17" s="48">
        <v>0.2</v>
      </c>
      <c r="AE17" s="48">
        <v>0.3</v>
      </c>
      <c r="AF17" s="47">
        <f t="shared" si="10"/>
        <v>0.25</v>
      </c>
      <c r="AG17" s="47">
        <f t="shared" si="11"/>
        <v>14.75</v>
      </c>
      <c r="AH17" s="67">
        <f t="shared" si="12"/>
        <v>14.75</v>
      </c>
      <c r="AI17" s="126"/>
      <c r="AJ17" s="127">
        <f t="shared" si="13"/>
        <v>57.55</v>
      </c>
    </row>
    <row r="18" spans="1:36" ht="30">
      <c r="A18" s="111">
        <f t="shared" si="14"/>
        <v>8</v>
      </c>
      <c r="B18" s="5" t="s">
        <v>51</v>
      </c>
      <c r="C18" s="117" t="s">
        <v>47</v>
      </c>
      <c r="D18" s="80">
        <v>37561</v>
      </c>
      <c r="E18" s="59">
        <v>15</v>
      </c>
      <c r="F18" s="48">
        <v>0.7</v>
      </c>
      <c r="G18" s="48">
        <v>0.7</v>
      </c>
      <c r="H18" s="47">
        <f t="shared" si="0"/>
        <v>0.7</v>
      </c>
      <c r="I18" s="47">
        <f t="shared" si="1"/>
        <v>14.3</v>
      </c>
      <c r="J18" s="48">
        <v>0.7</v>
      </c>
      <c r="K18" s="48">
        <v>0.7</v>
      </c>
      <c r="L18" s="47">
        <f t="shared" si="15"/>
        <v>0.7</v>
      </c>
      <c r="M18" s="47">
        <f t="shared" si="2"/>
        <v>14.3</v>
      </c>
      <c r="N18" s="60">
        <f t="shared" si="3"/>
        <v>14.3</v>
      </c>
      <c r="O18" s="56">
        <v>15</v>
      </c>
      <c r="P18" s="48">
        <v>0.8</v>
      </c>
      <c r="Q18" s="48">
        <v>0.7</v>
      </c>
      <c r="R18" s="48">
        <f t="shared" si="4"/>
        <v>0.75</v>
      </c>
      <c r="S18" s="57">
        <f t="shared" si="5"/>
        <v>14.25</v>
      </c>
      <c r="T18" s="56">
        <v>15</v>
      </c>
      <c r="U18" s="48">
        <v>0.6</v>
      </c>
      <c r="V18" s="48">
        <v>0.7</v>
      </c>
      <c r="W18" s="48">
        <f t="shared" si="6"/>
        <v>0.6499999999999999</v>
      </c>
      <c r="X18" s="57">
        <f t="shared" si="7"/>
        <v>14.35</v>
      </c>
      <c r="Y18" s="88">
        <v>15</v>
      </c>
      <c r="Z18" s="48">
        <v>0.5</v>
      </c>
      <c r="AA18" s="48">
        <v>0.3</v>
      </c>
      <c r="AB18" s="47">
        <f t="shared" si="8"/>
        <v>0.4</v>
      </c>
      <c r="AC18" s="47">
        <f t="shared" si="9"/>
        <v>14.6</v>
      </c>
      <c r="AD18" s="48">
        <v>0.5</v>
      </c>
      <c r="AE18" s="48">
        <v>0.3</v>
      </c>
      <c r="AF18" s="47">
        <f t="shared" si="10"/>
        <v>0.4</v>
      </c>
      <c r="AG18" s="47">
        <f t="shared" si="11"/>
        <v>14.6</v>
      </c>
      <c r="AH18" s="67">
        <f t="shared" si="12"/>
        <v>14.6</v>
      </c>
      <c r="AI18" s="126"/>
      <c r="AJ18" s="127">
        <f t="shared" si="13"/>
        <v>57.5</v>
      </c>
    </row>
    <row r="19" spans="1:36" ht="33" customHeight="1">
      <c r="A19" s="111">
        <f t="shared" si="14"/>
        <v>9</v>
      </c>
      <c r="B19" s="5" t="s">
        <v>48</v>
      </c>
      <c r="C19" s="40" t="s">
        <v>47</v>
      </c>
      <c r="D19" s="80">
        <v>37290</v>
      </c>
      <c r="E19" s="59">
        <v>15</v>
      </c>
      <c r="F19" s="48">
        <v>0.5</v>
      </c>
      <c r="G19" s="48">
        <v>0.5</v>
      </c>
      <c r="H19" s="47">
        <f t="shared" si="0"/>
        <v>0.5</v>
      </c>
      <c r="I19" s="47">
        <f t="shared" si="1"/>
        <v>14.5</v>
      </c>
      <c r="J19" s="48">
        <v>0.5</v>
      </c>
      <c r="K19" s="48">
        <v>0.5</v>
      </c>
      <c r="L19" s="47">
        <f t="shared" si="15"/>
        <v>0.5</v>
      </c>
      <c r="M19" s="47">
        <f t="shared" si="2"/>
        <v>14.5</v>
      </c>
      <c r="N19" s="60">
        <f t="shared" si="3"/>
        <v>14.5</v>
      </c>
      <c r="O19" s="56">
        <v>15</v>
      </c>
      <c r="P19" s="48">
        <v>1.2</v>
      </c>
      <c r="Q19" s="48">
        <v>1</v>
      </c>
      <c r="R19" s="48">
        <f t="shared" si="4"/>
        <v>1.1</v>
      </c>
      <c r="S19" s="57">
        <f t="shared" si="5"/>
        <v>13.9</v>
      </c>
      <c r="T19" s="56">
        <v>15</v>
      </c>
      <c r="U19" s="48">
        <v>0.6</v>
      </c>
      <c r="V19" s="48">
        <v>0.7</v>
      </c>
      <c r="W19" s="48">
        <f t="shared" si="6"/>
        <v>0.6499999999999999</v>
      </c>
      <c r="X19" s="57">
        <f t="shared" si="7"/>
        <v>14.35</v>
      </c>
      <c r="Y19" s="88">
        <v>15</v>
      </c>
      <c r="Z19" s="48">
        <v>0.7</v>
      </c>
      <c r="AA19" s="48">
        <v>0.4</v>
      </c>
      <c r="AB19" s="47">
        <f t="shared" si="8"/>
        <v>0.55</v>
      </c>
      <c r="AC19" s="47">
        <f t="shared" si="9"/>
        <v>14.45</v>
      </c>
      <c r="AD19" s="48">
        <v>0.7</v>
      </c>
      <c r="AE19" s="48">
        <v>0.4</v>
      </c>
      <c r="AF19" s="47">
        <f t="shared" si="10"/>
        <v>0.55</v>
      </c>
      <c r="AG19" s="47">
        <f t="shared" si="11"/>
        <v>14.45</v>
      </c>
      <c r="AH19" s="67">
        <f t="shared" si="12"/>
        <v>14.45</v>
      </c>
      <c r="AI19" s="126"/>
      <c r="AJ19" s="127">
        <f t="shared" si="13"/>
        <v>57.2</v>
      </c>
    </row>
    <row r="20" spans="1:36" ht="45">
      <c r="A20" s="111">
        <f t="shared" si="14"/>
        <v>10</v>
      </c>
      <c r="B20" s="5" t="s">
        <v>193</v>
      </c>
      <c r="C20" s="40" t="s">
        <v>41</v>
      </c>
      <c r="D20" s="80">
        <v>36675</v>
      </c>
      <c r="E20" s="59">
        <v>15</v>
      </c>
      <c r="F20" s="48">
        <v>1</v>
      </c>
      <c r="G20" s="48">
        <v>1</v>
      </c>
      <c r="H20" s="47">
        <f t="shared" si="0"/>
        <v>1</v>
      </c>
      <c r="I20" s="47">
        <f t="shared" si="1"/>
        <v>14</v>
      </c>
      <c r="J20" s="48">
        <v>1</v>
      </c>
      <c r="K20" s="48">
        <v>1</v>
      </c>
      <c r="L20" s="47">
        <f t="shared" si="15"/>
        <v>1</v>
      </c>
      <c r="M20" s="47">
        <f t="shared" si="2"/>
        <v>14</v>
      </c>
      <c r="N20" s="60">
        <f t="shared" si="3"/>
        <v>14</v>
      </c>
      <c r="O20" s="56">
        <v>15</v>
      </c>
      <c r="P20" s="48">
        <v>0.6</v>
      </c>
      <c r="Q20" s="48">
        <v>0.6</v>
      </c>
      <c r="R20" s="48">
        <f t="shared" si="4"/>
        <v>0.6</v>
      </c>
      <c r="S20" s="57">
        <f t="shared" si="5"/>
        <v>14.4</v>
      </c>
      <c r="T20" s="56">
        <v>15</v>
      </c>
      <c r="U20" s="48">
        <v>0.8</v>
      </c>
      <c r="V20" s="48">
        <v>1</v>
      </c>
      <c r="W20" s="48">
        <f t="shared" si="6"/>
        <v>0.9</v>
      </c>
      <c r="X20" s="57">
        <f t="shared" si="7"/>
        <v>14.1</v>
      </c>
      <c r="Y20" s="88">
        <v>15</v>
      </c>
      <c r="Z20" s="48">
        <v>0.3</v>
      </c>
      <c r="AA20" s="48">
        <v>0.3</v>
      </c>
      <c r="AB20" s="47">
        <f t="shared" si="8"/>
        <v>0.3</v>
      </c>
      <c r="AC20" s="47">
        <f t="shared" si="9"/>
        <v>14.7</v>
      </c>
      <c r="AD20" s="48">
        <v>0.3</v>
      </c>
      <c r="AE20" s="48">
        <v>0.3</v>
      </c>
      <c r="AF20" s="47">
        <f t="shared" si="10"/>
        <v>0.3</v>
      </c>
      <c r="AG20" s="47">
        <f t="shared" si="11"/>
        <v>14.7</v>
      </c>
      <c r="AH20" s="67">
        <f t="shared" si="12"/>
        <v>14.7</v>
      </c>
      <c r="AI20" s="126"/>
      <c r="AJ20" s="127">
        <f t="shared" si="13"/>
        <v>57.2</v>
      </c>
    </row>
    <row r="21" spans="1:36" ht="31.5">
      <c r="A21" s="111">
        <f t="shared" si="14"/>
        <v>11</v>
      </c>
      <c r="B21" s="41" t="s">
        <v>124</v>
      </c>
      <c r="C21" s="42" t="s">
        <v>41</v>
      </c>
      <c r="D21" s="90">
        <v>36931</v>
      </c>
      <c r="E21" s="59">
        <v>15</v>
      </c>
      <c r="F21" s="48">
        <v>0.8</v>
      </c>
      <c r="G21" s="48">
        <v>0.8</v>
      </c>
      <c r="H21" s="47">
        <f t="shared" si="0"/>
        <v>0.8</v>
      </c>
      <c r="I21" s="47">
        <f t="shared" si="1"/>
        <v>14.2</v>
      </c>
      <c r="J21" s="48">
        <v>0.8</v>
      </c>
      <c r="K21" s="48">
        <v>0.8</v>
      </c>
      <c r="L21" s="47">
        <f t="shared" si="15"/>
        <v>0.8</v>
      </c>
      <c r="M21" s="47">
        <f t="shared" si="2"/>
        <v>14.2</v>
      </c>
      <c r="N21" s="60">
        <f t="shared" si="3"/>
        <v>14.2</v>
      </c>
      <c r="O21" s="56">
        <v>14.5</v>
      </c>
      <c r="P21" s="48">
        <v>1</v>
      </c>
      <c r="Q21" s="48">
        <v>0.8</v>
      </c>
      <c r="R21" s="48">
        <f t="shared" si="4"/>
        <v>0.9</v>
      </c>
      <c r="S21" s="57">
        <f t="shared" si="5"/>
        <v>13.6</v>
      </c>
      <c r="T21" s="56">
        <v>15</v>
      </c>
      <c r="U21" s="48">
        <v>0.5</v>
      </c>
      <c r="V21" s="48">
        <v>0.6</v>
      </c>
      <c r="W21" s="48">
        <f t="shared" si="6"/>
        <v>0.55</v>
      </c>
      <c r="X21" s="57">
        <f t="shared" si="7"/>
        <v>14.45</v>
      </c>
      <c r="Y21" s="88">
        <v>15</v>
      </c>
      <c r="Z21" s="48">
        <v>0.2</v>
      </c>
      <c r="AA21" s="48">
        <v>0.3</v>
      </c>
      <c r="AB21" s="47">
        <f t="shared" si="8"/>
        <v>0.25</v>
      </c>
      <c r="AC21" s="47">
        <f t="shared" si="9"/>
        <v>14.75</v>
      </c>
      <c r="AD21" s="48">
        <v>0.2</v>
      </c>
      <c r="AE21" s="48">
        <v>0.3</v>
      </c>
      <c r="AF21" s="47">
        <f t="shared" si="10"/>
        <v>0.25</v>
      </c>
      <c r="AG21" s="47">
        <f t="shared" si="11"/>
        <v>14.75</v>
      </c>
      <c r="AH21" s="67">
        <f t="shared" si="12"/>
        <v>14.75</v>
      </c>
      <c r="AI21" s="126"/>
      <c r="AJ21" s="127">
        <f t="shared" si="13"/>
        <v>57</v>
      </c>
    </row>
    <row r="22" spans="1:36" ht="30">
      <c r="A22" s="111">
        <f t="shared" si="14"/>
        <v>12</v>
      </c>
      <c r="B22" s="5" t="s">
        <v>183</v>
      </c>
      <c r="C22" s="40" t="s">
        <v>113</v>
      </c>
      <c r="D22" s="80">
        <v>36881</v>
      </c>
      <c r="E22" s="59">
        <v>15</v>
      </c>
      <c r="F22" s="48">
        <v>1</v>
      </c>
      <c r="G22" s="48">
        <v>1</v>
      </c>
      <c r="H22" s="47">
        <f t="shared" si="0"/>
        <v>1</v>
      </c>
      <c r="I22" s="47">
        <f t="shared" si="1"/>
        <v>14</v>
      </c>
      <c r="J22" s="48">
        <v>1</v>
      </c>
      <c r="K22" s="48">
        <v>1</v>
      </c>
      <c r="L22" s="47">
        <f t="shared" si="15"/>
        <v>1</v>
      </c>
      <c r="M22" s="47">
        <f t="shared" si="2"/>
        <v>14</v>
      </c>
      <c r="N22" s="60">
        <f t="shared" si="3"/>
        <v>14</v>
      </c>
      <c r="O22" s="56">
        <v>15</v>
      </c>
      <c r="P22" s="48">
        <v>0.8</v>
      </c>
      <c r="Q22" s="48">
        <v>0.7</v>
      </c>
      <c r="R22" s="48">
        <f t="shared" si="4"/>
        <v>0.75</v>
      </c>
      <c r="S22" s="57">
        <f t="shared" si="5"/>
        <v>14.25</v>
      </c>
      <c r="T22" s="56">
        <v>15</v>
      </c>
      <c r="U22" s="48">
        <v>1.2</v>
      </c>
      <c r="V22" s="48">
        <v>0.8</v>
      </c>
      <c r="W22" s="48">
        <f t="shared" si="6"/>
        <v>1</v>
      </c>
      <c r="X22" s="57">
        <f t="shared" si="7"/>
        <v>14</v>
      </c>
      <c r="Y22" s="88">
        <v>15</v>
      </c>
      <c r="Z22" s="48">
        <v>0.6</v>
      </c>
      <c r="AA22" s="48">
        <v>0.1</v>
      </c>
      <c r="AB22" s="47">
        <f t="shared" si="8"/>
        <v>0.35</v>
      </c>
      <c r="AC22" s="47">
        <f t="shared" si="9"/>
        <v>14.65</v>
      </c>
      <c r="AD22" s="48">
        <v>0.1</v>
      </c>
      <c r="AE22" s="48">
        <v>0.6</v>
      </c>
      <c r="AF22" s="47">
        <f t="shared" si="10"/>
        <v>0.35</v>
      </c>
      <c r="AG22" s="47">
        <f t="shared" si="11"/>
        <v>14.65</v>
      </c>
      <c r="AH22" s="67">
        <f t="shared" si="12"/>
        <v>14.65</v>
      </c>
      <c r="AI22" s="126"/>
      <c r="AJ22" s="127">
        <f t="shared" si="13"/>
        <v>56.9</v>
      </c>
    </row>
    <row r="23" spans="1:36" ht="25.5">
      <c r="A23" s="111">
        <f t="shared" si="14"/>
        <v>13</v>
      </c>
      <c r="B23" s="42" t="s">
        <v>123</v>
      </c>
      <c r="C23" s="103" t="s">
        <v>41</v>
      </c>
      <c r="D23" s="90">
        <v>36783</v>
      </c>
      <c r="E23" s="59">
        <v>15</v>
      </c>
      <c r="F23" s="48">
        <v>1.4</v>
      </c>
      <c r="G23" s="48">
        <v>1.4</v>
      </c>
      <c r="H23" s="47">
        <f t="shared" si="0"/>
        <v>1.4</v>
      </c>
      <c r="I23" s="47">
        <f t="shared" si="1"/>
        <v>13.6</v>
      </c>
      <c r="J23" s="48">
        <v>1.4</v>
      </c>
      <c r="K23" s="48">
        <v>1.4</v>
      </c>
      <c r="L23" s="47">
        <f t="shared" si="15"/>
        <v>1.4</v>
      </c>
      <c r="M23" s="47">
        <f t="shared" si="2"/>
        <v>13.6</v>
      </c>
      <c r="N23" s="60">
        <f t="shared" si="3"/>
        <v>13.6</v>
      </c>
      <c r="O23" s="56">
        <v>15</v>
      </c>
      <c r="P23" s="48">
        <v>0.8</v>
      </c>
      <c r="Q23" s="48">
        <v>0.6</v>
      </c>
      <c r="R23" s="48">
        <f t="shared" si="4"/>
        <v>0.7</v>
      </c>
      <c r="S23" s="57">
        <f t="shared" si="5"/>
        <v>14.3</v>
      </c>
      <c r="T23" s="56">
        <v>15</v>
      </c>
      <c r="U23" s="48">
        <v>0.6</v>
      </c>
      <c r="V23" s="48">
        <v>0.8</v>
      </c>
      <c r="W23" s="48">
        <f t="shared" si="6"/>
        <v>0.7</v>
      </c>
      <c r="X23" s="57">
        <f t="shared" si="7"/>
        <v>14.3</v>
      </c>
      <c r="Y23" s="88">
        <v>15</v>
      </c>
      <c r="Z23" s="48">
        <v>0.3</v>
      </c>
      <c r="AA23" s="48">
        <v>0.5</v>
      </c>
      <c r="AB23" s="47">
        <f t="shared" si="8"/>
        <v>0.4</v>
      </c>
      <c r="AC23" s="47">
        <f t="shared" si="9"/>
        <v>14.6</v>
      </c>
      <c r="AD23" s="48">
        <v>0.3</v>
      </c>
      <c r="AE23" s="48">
        <v>0.5</v>
      </c>
      <c r="AF23" s="47">
        <f t="shared" si="10"/>
        <v>0.4</v>
      </c>
      <c r="AG23" s="47">
        <f t="shared" si="11"/>
        <v>14.6</v>
      </c>
      <c r="AH23" s="67">
        <f t="shared" si="12"/>
        <v>14.6</v>
      </c>
      <c r="AI23" s="126"/>
      <c r="AJ23" s="127">
        <f t="shared" si="13"/>
        <v>56.800000000000004</v>
      </c>
    </row>
    <row r="24" spans="1:36" ht="30">
      <c r="A24" s="111">
        <f t="shared" si="14"/>
        <v>14</v>
      </c>
      <c r="B24" s="5" t="s">
        <v>173</v>
      </c>
      <c r="C24" s="40" t="s">
        <v>39</v>
      </c>
      <c r="D24" s="80">
        <v>37343</v>
      </c>
      <c r="E24" s="59">
        <v>15</v>
      </c>
      <c r="F24" s="48">
        <v>1.3</v>
      </c>
      <c r="G24" s="48">
        <v>1.3</v>
      </c>
      <c r="H24" s="47">
        <f t="shared" si="0"/>
        <v>1.3</v>
      </c>
      <c r="I24" s="47">
        <f t="shared" si="1"/>
        <v>13.7</v>
      </c>
      <c r="J24" s="48">
        <v>1.3</v>
      </c>
      <c r="K24" s="48">
        <v>1.3</v>
      </c>
      <c r="L24" s="47">
        <f t="shared" si="15"/>
        <v>1.3</v>
      </c>
      <c r="M24" s="47">
        <f t="shared" si="2"/>
        <v>13.7</v>
      </c>
      <c r="N24" s="60">
        <f t="shared" si="3"/>
        <v>13.7</v>
      </c>
      <c r="O24" s="56">
        <v>15</v>
      </c>
      <c r="P24" s="48">
        <v>1.1</v>
      </c>
      <c r="Q24" s="48">
        <v>1</v>
      </c>
      <c r="R24" s="48">
        <f t="shared" si="4"/>
        <v>1.05</v>
      </c>
      <c r="S24" s="57">
        <f t="shared" si="5"/>
        <v>13.95</v>
      </c>
      <c r="T24" s="56">
        <v>15</v>
      </c>
      <c r="U24" s="48">
        <v>0.5</v>
      </c>
      <c r="V24" s="48">
        <v>0.5</v>
      </c>
      <c r="W24" s="48">
        <f t="shared" si="6"/>
        <v>0.5</v>
      </c>
      <c r="X24" s="57">
        <f t="shared" si="7"/>
        <v>14.5</v>
      </c>
      <c r="Y24" s="88">
        <v>15</v>
      </c>
      <c r="Z24" s="48">
        <v>0.2</v>
      </c>
      <c r="AA24" s="48">
        <v>0.5</v>
      </c>
      <c r="AB24" s="47">
        <f t="shared" si="8"/>
        <v>0.35</v>
      </c>
      <c r="AC24" s="47">
        <f t="shared" si="9"/>
        <v>14.65</v>
      </c>
      <c r="AD24" s="48">
        <v>0.2</v>
      </c>
      <c r="AE24" s="48">
        <v>0.5</v>
      </c>
      <c r="AF24" s="47">
        <f t="shared" si="10"/>
        <v>0.35</v>
      </c>
      <c r="AG24" s="47">
        <f t="shared" si="11"/>
        <v>14.65</v>
      </c>
      <c r="AH24" s="67">
        <f t="shared" si="12"/>
        <v>14.65</v>
      </c>
      <c r="AI24" s="126"/>
      <c r="AJ24" s="127">
        <f t="shared" si="13"/>
        <v>56.8</v>
      </c>
    </row>
    <row r="25" spans="1:36" ht="30">
      <c r="A25" s="111">
        <f t="shared" si="14"/>
        <v>15</v>
      </c>
      <c r="B25" s="5" t="s">
        <v>73</v>
      </c>
      <c r="C25" s="40" t="s">
        <v>39</v>
      </c>
      <c r="D25" s="80">
        <v>36761</v>
      </c>
      <c r="E25" s="59">
        <v>15</v>
      </c>
      <c r="F25" s="48">
        <v>0.5</v>
      </c>
      <c r="G25" s="48">
        <v>0.5</v>
      </c>
      <c r="H25" s="47">
        <f t="shared" si="0"/>
        <v>0.5</v>
      </c>
      <c r="I25" s="47">
        <f t="shared" si="1"/>
        <v>14.5</v>
      </c>
      <c r="J25" s="48">
        <v>0.5</v>
      </c>
      <c r="K25" s="48">
        <v>0.5</v>
      </c>
      <c r="L25" s="47">
        <f t="shared" si="15"/>
        <v>0.5</v>
      </c>
      <c r="M25" s="47">
        <f t="shared" si="2"/>
        <v>14.5</v>
      </c>
      <c r="N25" s="60">
        <f t="shared" si="3"/>
        <v>14.5</v>
      </c>
      <c r="O25" s="56">
        <v>15</v>
      </c>
      <c r="P25" s="48">
        <v>1.2</v>
      </c>
      <c r="Q25" s="48">
        <v>1.3</v>
      </c>
      <c r="R25" s="48">
        <f t="shared" si="4"/>
        <v>1.25</v>
      </c>
      <c r="S25" s="57">
        <f t="shared" si="5"/>
        <v>13.75</v>
      </c>
      <c r="T25" s="56">
        <v>15</v>
      </c>
      <c r="U25" s="48">
        <v>1.3</v>
      </c>
      <c r="V25" s="48">
        <v>1</v>
      </c>
      <c r="W25" s="48">
        <f t="shared" si="6"/>
        <v>1.15</v>
      </c>
      <c r="X25" s="57">
        <f t="shared" si="7"/>
        <v>13.85</v>
      </c>
      <c r="Y25" s="88">
        <v>15</v>
      </c>
      <c r="Z25" s="48">
        <v>0.5</v>
      </c>
      <c r="AA25" s="48">
        <v>0.4</v>
      </c>
      <c r="AB25" s="47">
        <f t="shared" si="8"/>
        <v>0.45</v>
      </c>
      <c r="AC25" s="47">
        <f t="shared" si="9"/>
        <v>14.55</v>
      </c>
      <c r="AD25" s="48">
        <v>0.5</v>
      </c>
      <c r="AE25" s="48">
        <v>0.4</v>
      </c>
      <c r="AF25" s="47">
        <f t="shared" si="10"/>
        <v>0.45</v>
      </c>
      <c r="AG25" s="47">
        <f t="shared" si="11"/>
        <v>14.55</v>
      </c>
      <c r="AH25" s="67">
        <f t="shared" si="12"/>
        <v>14.55</v>
      </c>
      <c r="AI25" s="126"/>
      <c r="AJ25" s="127">
        <f t="shared" si="13"/>
        <v>56.650000000000006</v>
      </c>
    </row>
    <row r="26" spans="1:36" ht="30">
      <c r="A26" s="111">
        <f t="shared" si="14"/>
        <v>16</v>
      </c>
      <c r="B26" s="5" t="s">
        <v>81</v>
      </c>
      <c r="C26" s="40" t="s">
        <v>82</v>
      </c>
      <c r="D26" s="80">
        <v>37301</v>
      </c>
      <c r="E26" s="59">
        <v>15</v>
      </c>
      <c r="F26" s="48">
        <v>0.9</v>
      </c>
      <c r="G26" s="48">
        <v>0.9</v>
      </c>
      <c r="H26" s="47">
        <f t="shared" si="0"/>
        <v>0.9</v>
      </c>
      <c r="I26" s="47">
        <f t="shared" si="1"/>
        <v>14.1</v>
      </c>
      <c r="J26" s="48">
        <v>0.9</v>
      </c>
      <c r="K26" s="48">
        <v>0.9</v>
      </c>
      <c r="L26" s="47">
        <f t="shared" si="15"/>
        <v>0.9</v>
      </c>
      <c r="M26" s="47">
        <f t="shared" si="2"/>
        <v>14.1</v>
      </c>
      <c r="N26" s="60">
        <f t="shared" si="3"/>
        <v>14.1</v>
      </c>
      <c r="O26" s="56">
        <v>15</v>
      </c>
      <c r="P26" s="48">
        <v>0.7</v>
      </c>
      <c r="Q26" s="48">
        <v>0.9</v>
      </c>
      <c r="R26" s="48">
        <f t="shared" si="4"/>
        <v>0.8</v>
      </c>
      <c r="S26" s="57">
        <f t="shared" si="5"/>
        <v>14.2</v>
      </c>
      <c r="T26" s="56">
        <v>15</v>
      </c>
      <c r="U26" s="48">
        <v>1.3</v>
      </c>
      <c r="V26" s="48">
        <v>1.6</v>
      </c>
      <c r="W26" s="48">
        <f t="shared" si="6"/>
        <v>1.4500000000000002</v>
      </c>
      <c r="X26" s="57">
        <f t="shared" si="7"/>
        <v>13.55</v>
      </c>
      <c r="Y26" s="88">
        <v>15</v>
      </c>
      <c r="Z26" s="48">
        <v>0.3</v>
      </c>
      <c r="AA26" s="48">
        <v>0.3</v>
      </c>
      <c r="AB26" s="47">
        <f t="shared" si="8"/>
        <v>0.3</v>
      </c>
      <c r="AC26" s="47">
        <f t="shared" si="9"/>
        <v>14.7</v>
      </c>
      <c r="AD26" s="48">
        <v>0.3</v>
      </c>
      <c r="AE26" s="48">
        <v>0.3</v>
      </c>
      <c r="AF26" s="47">
        <f t="shared" si="10"/>
        <v>0.3</v>
      </c>
      <c r="AG26" s="47">
        <f t="shared" si="11"/>
        <v>14.7</v>
      </c>
      <c r="AH26" s="67">
        <f t="shared" si="12"/>
        <v>14.7</v>
      </c>
      <c r="AI26" s="126"/>
      <c r="AJ26" s="127">
        <f t="shared" si="13"/>
        <v>56.55</v>
      </c>
    </row>
    <row r="27" spans="1:78" s="4" customFormat="1" ht="30" customHeight="1">
      <c r="A27" s="111">
        <f t="shared" si="14"/>
        <v>17</v>
      </c>
      <c r="B27" s="5" t="s">
        <v>50</v>
      </c>
      <c r="C27" s="40" t="s">
        <v>47</v>
      </c>
      <c r="D27" s="80">
        <v>37542</v>
      </c>
      <c r="E27" s="59">
        <v>15</v>
      </c>
      <c r="F27" s="48">
        <v>1.1</v>
      </c>
      <c r="G27" s="48">
        <v>1.1</v>
      </c>
      <c r="H27" s="47">
        <f t="shared" si="0"/>
        <v>1.1</v>
      </c>
      <c r="I27" s="47">
        <f t="shared" si="1"/>
        <v>13.9</v>
      </c>
      <c r="J27" s="48">
        <v>1.1</v>
      </c>
      <c r="K27" s="48">
        <v>1.1</v>
      </c>
      <c r="L27" s="47">
        <f t="shared" si="15"/>
        <v>1.1</v>
      </c>
      <c r="M27" s="47">
        <f t="shared" si="2"/>
        <v>13.9</v>
      </c>
      <c r="N27" s="60">
        <f t="shared" si="3"/>
        <v>13.9</v>
      </c>
      <c r="O27" s="56">
        <v>15</v>
      </c>
      <c r="P27" s="48">
        <v>0.9</v>
      </c>
      <c r="Q27" s="48">
        <v>0.9</v>
      </c>
      <c r="R27" s="48">
        <f t="shared" si="4"/>
        <v>0.9</v>
      </c>
      <c r="S27" s="57">
        <f t="shared" si="5"/>
        <v>14.1</v>
      </c>
      <c r="T27" s="56">
        <v>15</v>
      </c>
      <c r="U27" s="48">
        <v>0.9</v>
      </c>
      <c r="V27" s="48">
        <v>1.1</v>
      </c>
      <c r="W27" s="48">
        <f t="shared" si="6"/>
        <v>1</v>
      </c>
      <c r="X27" s="57">
        <f t="shared" si="7"/>
        <v>14</v>
      </c>
      <c r="Y27" s="88">
        <v>15</v>
      </c>
      <c r="Z27" s="48">
        <v>0.7</v>
      </c>
      <c r="AA27" s="48">
        <v>0.2</v>
      </c>
      <c r="AB27" s="47">
        <f t="shared" si="8"/>
        <v>0.44999999999999996</v>
      </c>
      <c r="AC27" s="47">
        <f t="shared" si="9"/>
        <v>14.55</v>
      </c>
      <c r="AD27" s="48">
        <v>0.7</v>
      </c>
      <c r="AE27" s="48">
        <v>0.2</v>
      </c>
      <c r="AF27" s="47">
        <f t="shared" si="10"/>
        <v>0.44999999999999996</v>
      </c>
      <c r="AG27" s="47">
        <f t="shared" si="11"/>
        <v>14.55</v>
      </c>
      <c r="AH27" s="67">
        <f t="shared" si="12"/>
        <v>14.55</v>
      </c>
      <c r="AI27" s="126"/>
      <c r="AJ27" s="127">
        <f t="shared" si="13"/>
        <v>56.55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s="4" customFormat="1" ht="30" customHeight="1">
      <c r="A28" s="111">
        <f t="shared" si="14"/>
        <v>18</v>
      </c>
      <c r="B28" s="5" t="s">
        <v>182</v>
      </c>
      <c r="C28" s="40" t="s">
        <v>39</v>
      </c>
      <c r="D28" s="80">
        <v>36684</v>
      </c>
      <c r="E28" s="59">
        <v>15</v>
      </c>
      <c r="F28" s="48">
        <v>0.9</v>
      </c>
      <c r="G28" s="48">
        <v>0.9</v>
      </c>
      <c r="H28" s="47">
        <f t="shared" si="0"/>
        <v>0.9</v>
      </c>
      <c r="I28" s="47">
        <f t="shared" si="1"/>
        <v>14.1</v>
      </c>
      <c r="J28" s="48">
        <v>0.9</v>
      </c>
      <c r="K28" s="48">
        <v>0.9</v>
      </c>
      <c r="L28" s="47">
        <f t="shared" si="15"/>
        <v>0.9</v>
      </c>
      <c r="M28" s="47">
        <f t="shared" si="2"/>
        <v>14.1</v>
      </c>
      <c r="N28" s="60">
        <f t="shared" si="3"/>
        <v>14.1</v>
      </c>
      <c r="O28" s="56">
        <v>14.4</v>
      </c>
      <c r="P28" s="48">
        <v>0.5</v>
      </c>
      <c r="Q28" s="48">
        <v>0.6</v>
      </c>
      <c r="R28" s="48">
        <f t="shared" si="4"/>
        <v>0.55</v>
      </c>
      <c r="S28" s="57">
        <f t="shared" si="5"/>
        <v>13.85</v>
      </c>
      <c r="T28" s="56">
        <v>15</v>
      </c>
      <c r="U28" s="48">
        <v>1</v>
      </c>
      <c r="V28" s="48">
        <v>0.8</v>
      </c>
      <c r="W28" s="48">
        <f t="shared" si="6"/>
        <v>0.9</v>
      </c>
      <c r="X28" s="57">
        <f t="shared" si="7"/>
        <v>14.1</v>
      </c>
      <c r="Y28" s="88">
        <v>15</v>
      </c>
      <c r="Z28" s="48">
        <v>0.8</v>
      </c>
      <c r="AA28" s="48">
        <v>0.3</v>
      </c>
      <c r="AB28" s="47">
        <f t="shared" si="8"/>
        <v>0.55</v>
      </c>
      <c r="AC28" s="47">
        <f t="shared" si="9"/>
        <v>14.45</v>
      </c>
      <c r="AD28" s="48">
        <v>0.8</v>
      </c>
      <c r="AE28" s="48">
        <v>0.3</v>
      </c>
      <c r="AF28" s="47">
        <f t="shared" si="10"/>
        <v>0.55</v>
      </c>
      <c r="AG28" s="47">
        <f t="shared" si="11"/>
        <v>14.45</v>
      </c>
      <c r="AH28" s="67">
        <f t="shared" si="12"/>
        <v>14.45</v>
      </c>
      <c r="AI28" s="126"/>
      <c r="AJ28" s="127">
        <f t="shared" si="13"/>
        <v>56.5</v>
      </c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s="4" customFormat="1" ht="30" customHeight="1">
      <c r="A29" s="111">
        <f t="shared" si="14"/>
        <v>19</v>
      </c>
      <c r="B29" s="5" t="s">
        <v>88</v>
      </c>
      <c r="C29" s="40" t="s">
        <v>82</v>
      </c>
      <c r="D29" s="80">
        <v>36778</v>
      </c>
      <c r="E29" s="59">
        <v>15</v>
      </c>
      <c r="F29" s="48">
        <v>0.6</v>
      </c>
      <c r="G29" s="48">
        <v>0.6</v>
      </c>
      <c r="H29" s="47">
        <f t="shared" si="0"/>
        <v>0.6</v>
      </c>
      <c r="I29" s="47">
        <f t="shared" si="1"/>
        <v>14.4</v>
      </c>
      <c r="J29" s="48">
        <v>0.6</v>
      </c>
      <c r="K29" s="48">
        <v>0.6</v>
      </c>
      <c r="L29" s="47">
        <f t="shared" si="15"/>
        <v>0.6</v>
      </c>
      <c r="M29" s="47">
        <f t="shared" si="2"/>
        <v>14.4</v>
      </c>
      <c r="N29" s="60">
        <f t="shared" si="3"/>
        <v>14.4</v>
      </c>
      <c r="O29" s="56">
        <v>15</v>
      </c>
      <c r="P29" s="48">
        <v>1.3</v>
      </c>
      <c r="Q29" s="48">
        <v>1.5</v>
      </c>
      <c r="R29" s="48">
        <f t="shared" si="4"/>
        <v>1.4</v>
      </c>
      <c r="S29" s="57">
        <f t="shared" si="5"/>
        <v>13.6</v>
      </c>
      <c r="T29" s="56">
        <v>15</v>
      </c>
      <c r="U29" s="48">
        <v>1.1</v>
      </c>
      <c r="V29" s="48">
        <v>1.2</v>
      </c>
      <c r="W29" s="48">
        <f t="shared" si="6"/>
        <v>1.15</v>
      </c>
      <c r="X29" s="57">
        <f t="shared" si="7"/>
        <v>13.85</v>
      </c>
      <c r="Y29" s="88">
        <v>15</v>
      </c>
      <c r="Z29" s="48">
        <v>0.8</v>
      </c>
      <c r="AA29" s="48">
        <v>0.5</v>
      </c>
      <c r="AB29" s="47">
        <f t="shared" si="8"/>
        <v>0.65</v>
      </c>
      <c r="AC29" s="47">
        <f t="shared" si="9"/>
        <v>14.35</v>
      </c>
      <c r="AD29" s="48">
        <v>0.8</v>
      </c>
      <c r="AE29" s="48">
        <v>0.5</v>
      </c>
      <c r="AF29" s="47">
        <f t="shared" si="10"/>
        <v>0.65</v>
      </c>
      <c r="AG29" s="47">
        <f t="shared" si="11"/>
        <v>14.35</v>
      </c>
      <c r="AH29" s="67">
        <f t="shared" si="12"/>
        <v>14.35</v>
      </c>
      <c r="AI29" s="126">
        <v>0.3</v>
      </c>
      <c r="AJ29" s="127">
        <f t="shared" si="13"/>
        <v>55.900000000000006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s="4" customFormat="1" ht="30" customHeight="1">
      <c r="A30" s="111">
        <f t="shared" si="14"/>
        <v>20</v>
      </c>
      <c r="B30" s="5" t="s">
        <v>62</v>
      </c>
      <c r="C30" s="40" t="s">
        <v>36</v>
      </c>
      <c r="D30" s="80">
        <v>37278</v>
      </c>
      <c r="E30" s="59">
        <v>14</v>
      </c>
      <c r="F30" s="48">
        <v>0.5</v>
      </c>
      <c r="G30" s="48">
        <v>0.5</v>
      </c>
      <c r="H30" s="47">
        <f t="shared" si="0"/>
        <v>0.5</v>
      </c>
      <c r="I30" s="47">
        <f t="shared" si="1"/>
        <v>13.5</v>
      </c>
      <c r="J30" s="48">
        <v>0.5</v>
      </c>
      <c r="K30" s="48">
        <v>0.5</v>
      </c>
      <c r="L30" s="47">
        <f t="shared" si="15"/>
        <v>0.5</v>
      </c>
      <c r="M30" s="47">
        <f t="shared" si="2"/>
        <v>13.5</v>
      </c>
      <c r="N30" s="60">
        <f t="shared" si="3"/>
        <v>13.5</v>
      </c>
      <c r="O30" s="56">
        <v>15</v>
      </c>
      <c r="P30" s="48">
        <v>0.8</v>
      </c>
      <c r="Q30" s="48">
        <v>0.6</v>
      </c>
      <c r="R30" s="48">
        <f t="shared" si="4"/>
        <v>0.7</v>
      </c>
      <c r="S30" s="57">
        <f t="shared" si="5"/>
        <v>14.3</v>
      </c>
      <c r="T30" s="56">
        <v>15</v>
      </c>
      <c r="U30" s="48">
        <v>1.3</v>
      </c>
      <c r="V30" s="48">
        <v>1.1</v>
      </c>
      <c r="W30" s="48">
        <f t="shared" si="6"/>
        <v>1.2000000000000002</v>
      </c>
      <c r="X30" s="57">
        <f t="shared" si="7"/>
        <v>13.8</v>
      </c>
      <c r="Y30" s="88">
        <v>15</v>
      </c>
      <c r="Z30" s="48">
        <v>0.9</v>
      </c>
      <c r="AA30" s="48">
        <v>0.6</v>
      </c>
      <c r="AB30" s="47">
        <f t="shared" si="8"/>
        <v>0.75</v>
      </c>
      <c r="AC30" s="47">
        <f t="shared" si="9"/>
        <v>14.25</v>
      </c>
      <c r="AD30" s="48">
        <v>0.9</v>
      </c>
      <c r="AE30" s="48">
        <v>0.6</v>
      </c>
      <c r="AF30" s="47">
        <f t="shared" si="10"/>
        <v>0.75</v>
      </c>
      <c r="AG30" s="47">
        <f t="shared" si="11"/>
        <v>14.25</v>
      </c>
      <c r="AH30" s="67">
        <f t="shared" si="12"/>
        <v>14.25</v>
      </c>
      <c r="AI30" s="126"/>
      <c r="AJ30" s="127">
        <f t="shared" si="13"/>
        <v>55.85</v>
      </c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s="4" customFormat="1" ht="30" customHeight="1">
      <c r="A31" s="111">
        <f t="shared" si="14"/>
        <v>21</v>
      </c>
      <c r="B31" s="5" t="s">
        <v>130</v>
      </c>
      <c r="C31" s="40" t="s">
        <v>127</v>
      </c>
      <c r="D31" s="80">
        <v>36782</v>
      </c>
      <c r="E31" s="59">
        <v>15</v>
      </c>
      <c r="F31" s="48">
        <v>2.1</v>
      </c>
      <c r="G31" s="48">
        <v>2.1</v>
      </c>
      <c r="H31" s="47">
        <f t="shared" si="0"/>
        <v>2.1</v>
      </c>
      <c r="I31" s="47">
        <f t="shared" si="1"/>
        <v>12.9</v>
      </c>
      <c r="J31" s="48">
        <v>2.1</v>
      </c>
      <c r="K31" s="48">
        <v>2.1</v>
      </c>
      <c r="L31" s="47">
        <f t="shared" si="15"/>
        <v>2.1</v>
      </c>
      <c r="M31" s="47">
        <f t="shared" si="2"/>
        <v>12.9</v>
      </c>
      <c r="N31" s="60">
        <f t="shared" si="3"/>
        <v>12.9</v>
      </c>
      <c r="O31" s="56">
        <v>15</v>
      </c>
      <c r="P31" s="48">
        <v>0.7</v>
      </c>
      <c r="Q31" s="48">
        <v>0.9</v>
      </c>
      <c r="R31" s="48">
        <f t="shared" si="4"/>
        <v>0.8</v>
      </c>
      <c r="S31" s="57">
        <f t="shared" si="5"/>
        <v>14.2</v>
      </c>
      <c r="T31" s="56">
        <v>15</v>
      </c>
      <c r="U31" s="48">
        <v>0.8</v>
      </c>
      <c r="V31" s="48">
        <v>0.6</v>
      </c>
      <c r="W31" s="48">
        <f t="shared" si="6"/>
        <v>0.7</v>
      </c>
      <c r="X31" s="57">
        <f t="shared" si="7"/>
        <v>14.3</v>
      </c>
      <c r="Y31" s="88">
        <v>15</v>
      </c>
      <c r="Z31" s="48">
        <v>0.7</v>
      </c>
      <c r="AA31" s="48">
        <v>0.9</v>
      </c>
      <c r="AB31" s="47">
        <f t="shared" si="8"/>
        <v>0.8</v>
      </c>
      <c r="AC31" s="47">
        <f t="shared" si="9"/>
        <v>14.2</v>
      </c>
      <c r="AD31" s="48">
        <v>0.7</v>
      </c>
      <c r="AE31" s="48">
        <v>0.9</v>
      </c>
      <c r="AF31" s="47">
        <f t="shared" si="10"/>
        <v>0.8</v>
      </c>
      <c r="AG31" s="47">
        <f t="shared" si="11"/>
        <v>14.2</v>
      </c>
      <c r="AH31" s="67">
        <f t="shared" si="12"/>
        <v>14.2</v>
      </c>
      <c r="AI31" s="126"/>
      <c r="AJ31" s="127">
        <f t="shared" si="13"/>
        <v>55.60000000000001</v>
      </c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s="4" customFormat="1" ht="30" customHeight="1">
      <c r="A32" s="111">
        <f t="shared" si="14"/>
        <v>22</v>
      </c>
      <c r="B32" s="5" t="s">
        <v>196</v>
      </c>
      <c r="C32" s="4" t="s">
        <v>36</v>
      </c>
      <c r="D32" s="92">
        <v>36605</v>
      </c>
      <c r="E32" s="59">
        <v>15</v>
      </c>
      <c r="F32" s="48">
        <v>1.1</v>
      </c>
      <c r="G32" s="48">
        <v>1.1</v>
      </c>
      <c r="H32" s="47">
        <f t="shared" si="0"/>
        <v>1.1</v>
      </c>
      <c r="I32" s="47">
        <f t="shared" si="1"/>
        <v>13.9</v>
      </c>
      <c r="J32" s="48">
        <v>1.1</v>
      </c>
      <c r="K32" s="48">
        <v>1.1</v>
      </c>
      <c r="L32" s="47">
        <f t="shared" si="15"/>
        <v>1.1</v>
      </c>
      <c r="M32" s="47">
        <f t="shared" si="2"/>
        <v>13.9</v>
      </c>
      <c r="N32" s="60">
        <f t="shared" si="3"/>
        <v>13.9</v>
      </c>
      <c r="O32" s="56">
        <v>15</v>
      </c>
      <c r="P32" s="48">
        <v>0.7</v>
      </c>
      <c r="Q32" s="48">
        <v>0.6</v>
      </c>
      <c r="R32" s="48">
        <f t="shared" si="4"/>
        <v>0.6499999999999999</v>
      </c>
      <c r="S32" s="57">
        <f t="shared" si="5"/>
        <v>14.35</v>
      </c>
      <c r="T32" s="56">
        <v>13.9</v>
      </c>
      <c r="U32" s="48">
        <v>1.2</v>
      </c>
      <c r="V32" s="48">
        <v>1</v>
      </c>
      <c r="W32" s="48">
        <f t="shared" si="6"/>
        <v>1.1</v>
      </c>
      <c r="X32" s="57">
        <f t="shared" si="7"/>
        <v>12.8</v>
      </c>
      <c r="Y32" s="88">
        <v>15</v>
      </c>
      <c r="Z32" s="48">
        <v>0.6</v>
      </c>
      <c r="AA32" s="48">
        <v>0.4</v>
      </c>
      <c r="AB32" s="47">
        <f t="shared" si="8"/>
        <v>0.5</v>
      </c>
      <c r="AC32" s="47">
        <f t="shared" si="9"/>
        <v>14.5</v>
      </c>
      <c r="AD32" s="48">
        <v>0.6</v>
      </c>
      <c r="AE32" s="48">
        <v>0.4</v>
      </c>
      <c r="AF32" s="47">
        <f t="shared" si="10"/>
        <v>0.5</v>
      </c>
      <c r="AG32" s="47">
        <f t="shared" si="11"/>
        <v>14.5</v>
      </c>
      <c r="AH32" s="67">
        <f t="shared" si="12"/>
        <v>14.5</v>
      </c>
      <c r="AI32" s="126"/>
      <c r="AJ32" s="127">
        <f t="shared" si="13"/>
        <v>55.55</v>
      </c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s="4" customFormat="1" ht="30" customHeight="1">
      <c r="A33" s="111">
        <f t="shared" si="14"/>
        <v>23</v>
      </c>
      <c r="B33" s="131" t="s">
        <v>71</v>
      </c>
      <c r="C33" s="132" t="s">
        <v>39</v>
      </c>
      <c r="D33" s="133">
        <v>37400</v>
      </c>
      <c r="E33" s="59">
        <v>15</v>
      </c>
      <c r="F33" s="48">
        <v>0.6</v>
      </c>
      <c r="G33" s="48">
        <v>0.6</v>
      </c>
      <c r="H33" s="47">
        <f t="shared" si="0"/>
        <v>0.6</v>
      </c>
      <c r="I33" s="47">
        <f t="shared" si="1"/>
        <v>14.4</v>
      </c>
      <c r="J33" s="48">
        <v>0.6</v>
      </c>
      <c r="K33" s="48">
        <v>0.6</v>
      </c>
      <c r="L33" s="47">
        <f t="shared" si="15"/>
        <v>0.6</v>
      </c>
      <c r="M33" s="47">
        <f t="shared" si="2"/>
        <v>14.4</v>
      </c>
      <c r="N33" s="60">
        <f t="shared" si="3"/>
        <v>14.4</v>
      </c>
      <c r="O33" s="56">
        <v>15</v>
      </c>
      <c r="P33" s="48">
        <v>1.8</v>
      </c>
      <c r="Q33" s="48">
        <v>1.8</v>
      </c>
      <c r="R33" s="48">
        <f t="shared" si="4"/>
        <v>1.8</v>
      </c>
      <c r="S33" s="57">
        <f t="shared" si="5"/>
        <v>13.2</v>
      </c>
      <c r="T33" s="56">
        <v>14.5</v>
      </c>
      <c r="U33" s="48">
        <v>1.8</v>
      </c>
      <c r="V33" s="48">
        <v>2</v>
      </c>
      <c r="W33" s="48">
        <f t="shared" si="6"/>
        <v>1.9</v>
      </c>
      <c r="X33" s="57">
        <f t="shared" si="7"/>
        <v>12.6</v>
      </c>
      <c r="Y33" s="88">
        <v>15</v>
      </c>
      <c r="Z33" s="48">
        <v>0.2</v>
      </c>
      <c r="AA33" s="48">
        <v>0.2</v>
      </c>
      <c r="AB33" s="47">
        <f t="shared" si="8"/>
        <v>0.2</v>
      </c>
      <c r="AC33" s="47">
        <f t="shared" si="9"/>
        <v>14.8</v>
      </c>
      <c r="AD33" s="48">
        <v>0.2</v>
      </c>
      <c r="AE33" s="48">
        <v>0.2</v>
      </c>
      <c r="AF33" s="47">
        <f t="shared" si="10"/>
        <v>0.2</v>
      </c>
      <c r="AG33" s="47">
        <f t="shared" si="11"/>
        <v>14.8</v>
      </c>
      <c r="AH33" s="67">
        <f t="shared" si="12"/>
        <v>14.8</v>
      </c>
      <c r="AI33" s="126"/>
      <c r="AJ33" s="127">
        <f t="shared" si="13"/>
        <v>55</v>
      </c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s="4" customFormat="1" ht="30" customHeight="1">
      <c r="A34" s="111">
        <f>A33+1</f>
        <v>24</v>
      </c>
      <c r="B34" s="131" t="s">
        <v>145</v>
      </c>
      <c r="C34" s="132" t="s">
        <v>138</v>
      </c>
      <c r="D34" s="133">
        <v>37377</v>
      </c>
      <c r="E34" s="59">
        <v>14</v>
      </c>
      <c r="F34" s="48">
        <v>0.3</v>
      </c>
      <c r="G34" s="48">
        <v>0.3</v>
      </c>
      <c r="H34" s="47">
        <f t="shared" si="0"/>
        <v>0.3</v>
      </c>
      <c r="I34" s="47">
        <f t="shared" si="1"/>
        <v>13.7</v>
      </c>
      <c r="J34" s="48">
        <v>0.3</v>
      </c>
      <c r="K34" s="48">
        <v>0.3</v>
      </c>
      <c r="L34" s="47">
        <f t="shared" si="15"/>
        <v>0.3</v>
      </c>
      <c r="M34" s="47">
        <f t="shared" si="2"/>
        <v>13.7</v>
      </c>
      <c r="N34" s="60">
        <f t="shared" si="3"/>
        <v>13.7</v>
      </c>
      <c r="O34" s="56">
        <v>15</v>
      </c>
      <c r="P34" s="48">
        <v>0.7</v>
      </c>
      <c r="Q34" s="48">
        <v>0.8</v>
      </c>
      <c r="R34" s="48">
        <f t="shared" si="4"/>
        <v>0.75</v>
      </c>
      <c r="S34" s="57">
        <f t="shared" si="5"/>
        <v>14.25</v>
      </c>
      <c r="T34" s="56">
        <v>14.5</v>
      </c>
      <c r="U34" s="48">
        <v>1.6</v>
      </c>
      <c r="V34" s="48">
        <v>1.7</v>
      </c>
      <c r="W34" s="48">
        <f t="shared" si="6"/>
        <v>1.65</v>
      </c>
      <c r="X34" s="57">
        <f t="shared" si="7"/>
        <v>12.85</v>
      </c>
      <c r="Y34" s="88">
        <v>15</v>
      </c>
      <c r="Z34" s="48">
        <v>1.1</v>
      </c>
      <c r="AA34" s="48">
        <v>0.7</v>
      </c>
      <c r="AB34" s="47">
        <f t="shared" si="8"/>
        <v>0.9</v>
      </c>
      <c r="AC34" s="47">
        <f t="shared" si="9"/>
        <v>14.1</v>
      </c>
      <c r="AD34" s="48">
        <v>1.1</v>
      </c>
      <c r="AE34" s="48">
        <v>0.7</v>
      </c>
      <c r="AF34" s="47">
        <f t="shared" si="10"/>
        <v>0.9</v>
      </c>
      <c r="AG34" s="47">
        <f t="shared" si="11"/>
        <v>14.1</v>
      </c>
      <c r="AH34" s="67">
        <f t="shared" si="12"/>
        <v>14.1</v>
      </c>
      <c r="AI34" s="126"/>
      <c r="AJ34" s="127">
        <f t="shared" si="13"/>
        <v>54.9</v>
      </c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s="4" customFormat="1" ht="30" customHeight="1">
      <c r="A35" s="111">
        <f>A34+1</f>
        <v>25</v>
      </c>
      <c r="B35" s="131" t="s">
        <v>204</v>
      </c>
      <c r="C35" s="132" t="s">
        <v>203</v>
      </c>
      <c r="D35" s="133">
        <v>37050</v>
      </c>
      <c r="E35" s="59">
        <v>15</v>
      </c>
      <c r="F35" s="48">
        <v>1.7</v>
      </c>
      <c r="G35" s="48">
        <v>1.7</v>
      </c>
      <c r="H35" s="47">
        <f t="shared" si="0"/>
        <v>1.7</v>
      </c>
      <c r="I35" s="47">
        <f t="shared" si="1"/>
        <v>13.3</v>
      </c>
      <c r="J35" s="48">
        <v>1.7</v>
      </c>
      <c r="K35" s="48">
        <v>1.7</v>
      </c>
      <c r="L35" s="47">
        <f t="shared" si="15"/>
        <v>1.7</v>
      </c>
      <c r="M35" s="47">
        <f t="shared" si="2"/>
        <v>13.3</v>
      </c>
      <c r="N35" s="60">
        <f t="shared" si="3"/>
        <v>13.3</v>
      </c>
      <c r="O35" s="56">
        <v>15</v>
      </c>
      <c r="P35" s="48">
        <v>1</v>
      </c>
      <c r="Q35" s="48">
        <v>0.9</v>
      </c>
      <c r="R35" s="48">
        <f t="shared" si="4"/>
        <v>0.95</v>
      </c>
      <c r="S35" s="57">
        <f t="shared" si="5"/>
        <v>14.05</v>
      </c>
      <c r="T35" s="56">
        <v>14.5</v>
      </c>
      <c r="U35" s="48">
        <v>1.1</v>
      </c>
      <c r="V35" s="48">
        <v>1.1</v>
      </c>
      <c r="W35" s="48">
        <f t="shared" si="6"/>
        <v>1.1</v>
      </c>
      <c r="X35" s="57">
        <f t="shared" si="7"/>
        <v>13.4</v>
      </c>
      <c r="Y35" s="88">
        <v>15</v>
      </c>
      <c r="Z35" s="48">
        <v>0.7</v>
      </c>
      <c r="AA35" s="48">
        <v>1.1</v>
      </c>
      <c r="AB35" s="47">
        <f t="shared" si="8"/>
        <v>0.9</v>
      </c>
      <c r="AC35" s="47">
        <f t="shared" si="9"/>
        <v>14.1</v>
      </c>
      <c r="AD35" s="48">
        <v>0.7</v>
      </c>
      <c r="AE35" s="48">
        <v>1.1</v>
      </c>
      <c r="AF35" s="47">
        <f t="shared" si="10"/>
        <v>0.9</v>
      </c>
      <c r="AG35" s="47">
        <f t="shared" si="11"/>
        <v>14.1</v>
      </c>
      <c r="AH35" s="67">
        <f t="shared" si="12"/>
        <v>14.1</v>
      </c>
      <c r="AI35" s="126"/>
      <c r="AJ35" s="127">
        <f t="shared" si="13"/>
        <v>54.85</v>
      </c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s="4" customFormat="1" ht="30" customHeight="1">
      <c r="A36" s="111">
        <f>A35+1</f>
        <v>26</v>
      </c>
      <c r="B36" s="131" t="s">
        <v>190</v>
      </c>
      <c r="C36" s="132" t="s">
        <v>162</v>
      </c>
      <c r="D36" s="133">
        <v>36957</v>
      </c>
      <c r="E36" s="59">
        <v>15</v>
      </c>
      <c r="F36" s="48">
        <v>0.8</v>
      </c>
      <c r="G36" s="48">
        <v>0.8</v>
      </c>
      <c r="H36" s="47">
        <f t="shared" si="0"/>
        <v>0.8</v>
      </c>
      <c r="I36" s="47">
        <f t="shared" si="1"/>
        <v>14.2</v>
      </c>
      <c r="J36" s="48">
        <v>0.8</v>
      </c>
      <c r="K36" s="48">
        <v>0.8</v>
      </c>
      <c r="L36" s="47">
        <f t="shared" si="15"/>
        <v>0.8</v>
      </c>
      <c r="M36" s="47">
        <f t="shared" si="2"/>
        <v>14.2</v>
      </c>
      <c r="N36" s="60">
        <f t="shared" si="3"/>
        <v>14.2</v>
      </c>
      <c r="O36" s="56">
        <v>15</v>
      </c>
      <c r="P36" s="48">
        <v>2.3</v>
      </c>
      <c r="Q36" s="48">
        <v>2.5</v>
      </c>
      <c r="R36" s="48">
        <f t="shared" si="4"/>
        <v>2.4</v>
      </c>
      <c r="S36" s="57">
        <f t="shared" si="5"/>
        <v>12.6</v>
      </c>
      <c r="T36" s="56">
        <v>14.5</v>
      </c>
      <c r="U36" s="48">
        <v>1</v>
      </c>
      <c r="V36" s="48">
        <v>1</v>
      </c>
      <c r="W36" s="48">
        <f t="shared" si="6"/>
        <v>1</v>
      </c>
      <c r="X36" s="57">
        <f t="shared" si="7"/>
        <v>13.5</v>
      </c>
      <c r="Y36" s="88">
        <v>15</v>
      </c>
      <c r="Z36" s="48">
        <v>0.3</v>
      </c>
      <c r="AA36" s="48">
        <v>0.8</v>
      </c>
      <c r="AB36" s="47">
        <f t="shared" si="8"/>
        <v>0.55</v>
      </c>
      <c r="AC36" s="47">
        <f t="shared" si="9"/>
        <v>14.45</v>
      </c>
      <c r="AD36" s="48">
        <v>0.3</v>
      </c>
      <c r="AE36" s="48">
        <v>0.8</v>
      </c>
      <c r="AF36" s="47">
        <f t="shared" si="10"/>
        <v>0.55</v>
      </c>
      <c r="AG36" s="47">
        <f t="shared" si="11"/>
        <v>14.45</v>
      </c>
      <c r="AH36" s="67">
        <f t="shared" si="12"/>
        <v>14.45</v>
      </c>
      <c r="AI36" s="126"/>
      <c r="AJ36" s="127">
        <f t="shared" si="13"/>
        <v>54.75</v>
      </c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s="4" customFormat="1" ht="30" customHeight="1">
      <c r="A37" s="111">
        <f>A36+1</f>
        <v>27</v>
      </c>
      <c r="B37" s="131" t="s">
        <v>144</v>
      </c>
      <c r="C37" s="132" t="s">
        <v>138</v>
      </c>
      <c r="D37" s="133">
        <v>37274</v>
      </c>
      <c r="E37" s="59">
        <v>14</v>
      </c>
      <c r="F37" s="48">
        <v>0.8</v>
      </c>
      <c r="G37" s="48">
        <v>0.8</v>
      </c>
      <c r="H37" s="47">
        <f t="shared" si="0"/>
        <v>0.8</v>
      </c>
      <c r="I37" s="47">
        <f t="shared" si="1"/>
        <v>13.2</v>
      </c>
      <c r="J37" s="48">
        <v>0.8</v>
      </c>
      <c r="K37" s="48">
        <v>0.8</v>
      </c>
      <c r="L37" s="47">
        <f t="shared" si="15"/>
        <v>0.8</v>
      </c>
      <c r="M37" s="47">
        <f t="shared" si="2"/>
        <v>13.2</v>
      </c>
      <c r="N37" s="60">
        <f t="shared" si="3"/>
        <v>13.2</v>
      </c>
      <c r="O37" s="56">
        <v>15</v>
      </c>
      <c r="P37" s="48">
        <v>1.6</v>
      </c>
      <c r="Q37" s="48">
        <v>1.8</v>
      </c>
      <c r="R37" s="48">
        <f t="shared" si="4"/>
        <v>1.7000000000000002</v>
      </c>
      <c r="S37" s="57">
        <f t="shared" si="5"/>
        <v>13.3</v>
      </c>
      <c r="T37" s="56">
        <v>15</v>
      </c>
      <c r="U37" s="48">
        <v>1.3</v>
      </c>
      <c r="V37" s="48">
        <v>1.2</v>
      </c>
      <c r="W37" s="48">
        <f t="shared" si="6"/>
        <v>1.25</v>
      </c>
      <c r="X37" s="57">
        <f t="shared" si="7"/>
        <v>13.75</v>
      </c>
      <c r="Y37" s="88">
        <v>15</v>
      </c>
      <c r="Z37" s="48">
        <v>0.4</v>
      </c>
      <c r="AA37" s="48">
        <v>0.8</v>
      </c>
      <c r="AB37" s="47">
        <f t="shared" si="8"/>
        <v>0.6000000000000001</v>
      </c>
      <c r="AC37" s="47">
        <f t="shared" si="9"/>
        <v>14.4</v>
      </c>
      <c r="AD37" s="48">
        <v>0.4</v>
      </c>
      <c r="AE37" s="48">
        <v>0.8</v>
      </c>
      <c r="AF37" s="47">
        <f t="shared" si="10"/>
        <v>0.6000000000000001</v>
      </c>
      <c r="AG37" s="47">
        <f t="shared" si="11"/>
        <v>14.4</v>
      </c>
      <c r="AH37" s="67">
        <f t="shared" si="12"/>
        <v>14.4</v>
      </c>
      <c r="AI37" s="126"/>
      <c r="AJ37" s="127">
        <f t="shared" si="13"/>
        <v>54.65</v>
      </c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4" customFormat="1" ht="30" customHeight="1">
      <c r="A38" s="111">
        <f>A37+1</f>
        <v>28</v>
      </c>
      <c r="B38" s="140" t="s">
        <v>195</v>
      </c>
      <c r="C38" s="132" t="s">
        <v>36</v>
      </c>
      <c r="D38" s="133">
        <v>37579</v>
      </c>
      <c r="E38" s="59">
        <v>14</v>
      </c>
      <c r="F38" s="48">
        <v>1.1</v>
      </c>
      <c r="G38" s="48">
        <v>1.1</v>
      </c>
      <c r="H38" s="47">
        <f t="shared" si="0"/>
        <v>1.1</v>
      </c>
      <c r="I38" s="47">
        <f t="shared" si="1"/>
        <v>12.9</v>
      </c>
      <c r="J38" s="48">
        <v>1.1</v>
      </c>
      <c r="K38" s="48">
        <v>1.1</v>
      </c>
      <c r="L38" s="47">
        <f t="shared" si="15"/>
        <v>1.1</v>
      </c>
      <c r="M38" s="47">
        <f t="shared" si="2"/>
        <v>12.9</v>
      </c>
      <c r="N38" s="60">
        <f t="shared" si="3"/>
        <v>12.9</v>
      </c>
      <c r="O38" s="56">
        <v>15</v>
      </c>
      <c r="P38" s="48">
        <v>1.5</v>
      </c>
      <c r="Q38" s="48">
        <v>1.7</v>
      </c>
      <c r="R38" s="48">
        <f t="shared" si="4"/>
        <v>1.6</v>
      </c>
      <c r="S38" s="57">
        <f t="shared" si="5"/>
        <v>13.4</v>
      </c>
      <c r="T38" s="56">
        <v>15</v>
      </c>
      <c r="U38" s="48">
        <v>1.1</v>
      </c>
      <c r="V38" s="48">
        <v>0.9</v>
      </c>
      <c r="W38" s="48">
        <f t="shared" si="6"/>
        <v>1</v>
      </c>
      <c r="X38" s="57">
        <f t="shared" si="7"/>
        <v>14</v>
      </c>
      <c r="Y38" s="88">
        <v>15</v>
      </c>
      <c r="Z38" s="48">
        <v>0.7</v>
      </c>
      <c r="AA38" s="48">
        <v>0.9</v>
      </c>
      <c r="AB38" s="47">
        <f t="shared" si="8"/>
        <v>0.8</v>
      </c>
      <c r="AC38" s="47">
        <f t="shared" si="9"/>
        <v>14.2</v>
      </c>
      <c r="AD38" s="48">
        <v>0.7</v>
      </c>
      <c r="AE38" s="48">
        <v>0.9</v>
      </c>
      <c r="AF38" s="47">
        <f t="shared" si="10"/>
        <v>0.8</v>
      </c>
      <c r="AG38" s="47">
        <f t="shared" si="11"/>
        <v>14.2</v>
      </c>
      <c r="AH38" s="67">
        <f t="shared" si="12"/>
        <v>14.2</v>
      </c>
      <c r="AI38" s="126"/>
      <c r="AJ38" s="127">
        <f t="shared" si="13"/>
        <v>54.5</v>
      </c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4" customFormat="1" ht="30" customHeight="1">
      <c r="A39" s="111">
        <f>A38+1</f>
        <v>29</v>
      </c>
      <c r="B39" s="131" t="s">
        <v>129</v>
      </c>
      <c r="C39" s="132" t="s">
        <v>127</v>
      </c>
      <c r="D39" s="133">
        <v>36988</v>
      </c>
      <c r="E39" s="59">
        <v>15</v>
      </c>
      <c r="F39" s="48">
        <v>1.5</v>
      </c>
      <c r="G39" s="48">
        <v>1.5</v>
      </c>
      <c r="H39" s="47">
        <f t="shared" si="0"/>
        <v>1.5</v>
      </c>
      <c r="I39" s="47">
        <f t="shared" si="1"/>
        <v>13.5</v>
      </c>
      <c r="J39" s="48">
        <v>1.5</v>
      </c>
      <c r="K39" s="48">
        <v>1.5</v>
      </c>
      <c r="L39" s="47">
        <f t="shared" si="15"/>
        <v>1.5</v>
      </c>
      <c r="M39" s="47">
        <f t="shared" si="2"/>
        <v>13.5</v>
      </c>
      <c r="N39" s="60">
        <f t="shared" si="3"/>
        <v>13.5</v>
      </c>
      <c r="O39" s="56">
        <v>14.5</v>
      </c>
      <c r="P39" s="48">
        <v>2.4</v>
      </c>
      <c r="Q39" s="48">
        <v>2.6</v>
      </c>
      <c r="R39" s="48">
        <f t="shared" si="4"/>
        <v>2.5</v>
      </c>
      <c r="S39" s="57">
        <f t="shared" si="5"/>
        <v>12</v>
      </c>
      <c r="T39" s="56">
        <v>15</v>
      </c>
      <c r="U39" s="48">
        <v>0.7</v>
      </c>
      <c r="V39" s="48">
        <v>0.6</v>
      </c>
      <c r="W39" s="48">
        <f t="shared" si="6"/>
        <v>0.6499999999999999</v>
      </c>
      <c r="X39" s="57">
        <f t="shared" si="7"/>
        <v>14.35</v>
      </c>
      <c r="Y39" s="88">
        <v>15</v>
      </c>
      <c r="Z39" s="48">
        <v>1.5</v>
      </c>
      <c r="AA39" s="48">
        <v>0.6</v>
      </c>
      <c r="AB39" s="47">
        <f t="shared" si="8"/>
        <v>1.05</v>
      </c>
      <c r="AC39" s="47">
        <f t="shared" si="9"/>
        <v>13.95</v>
      </c>
      <c r="AD39" s="48">
        <v>0.6</v>
      </c>
      <c r="AE39" s="48">
        <v>1.5</v>
      </c>
      <c r="AF39" s="47">
        <f t="shared" si="10"/>
        <v>1.05</v>
      </c>
      <c r="AG39" s="47">
        <f t="shared" si="11"/>
        <v>13.95</v>
      </c>
      <c r="AH39" s="67">
        <f t="shared" si="12"/>
        <v>13.95</v>
      </c>
      <c r="AI39" s="126"/>
      <c r="AJ39" s="127">
        <f t="shared" si="13"/>
        <v>53.8</v>
      </c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</sheetData>
  <sheetProtection/>
  <mergeCells count="15">
    <mergeCell ref="A2:AJ2"/>
    <mergeCell ref="A4:AJ4"/>
    <mergeCell ref="A6:AJ6"/>
    <mergeCell ref="A7:AJ8"/>
    <mergeCell ref="Y9:AH9"/>
    <mergeCell ref="AI9:AI10"/>
    <mergeCell ref="A9:A10"/>
    <mergeCell ref="B9:B10"/>
    <mergeCell ref="C9:C10"/>
    <mergeCell ref="D9:D10"/>
    <mergeCell ref="E9:N9"/>
    <mergeCell ref="O9:S9"/>
    <mergeCell ref="T9:X9"/>
    <mergeCell ref="P10:Q10"/>
    <mergeCell ref="U10:V10"/>
  </mergeCells>
  <printOptions/>
  <pageMargins left="0.49" right="0.4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4.00390625" style="0" customWidth="1"/>
    <col min="2" max="2" width="11.7109375" style="0" customWidth="1"/>
    <col min="3" max="3" width="10.140625" style="0" customWidth="1"/>
    <col min="5" max="8" width="2.7109375" style="0" customWidth="1"/>
    <col min="9" max="9" width="6.421875" style="0" customWidth="1"/>
    <col min="10" max="13" width="2.7109375" style="0" customWidth="1"/>
    <col min="14" max="14" width="6.421875" style="0" customWidth="1"/>
    <col min="15" max="18" width="2.7109375" style="0" customWidth="1"/>
    <col min="19" max="19" width="6.28125" style="0" customWidth="1"/>
    <col min="20" max="28" width="2.7109375" style="0" customWidth="1"/>
    <col min="29" max="29" width="6.00390625" style="0" customWidth="1"/>
    <col min="30" max="30" width="3.8515625" style="0" customWidth="1"/>
  </cols>
  <sheetData>
    <row r="1" spans="1:31" ht="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1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</row>
    <row r="3" spans="1:31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31"/>
    </row>
    <row r="4" spans="1:31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15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2"/>
    </row>
    <row r="6" spans="1:36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29"/>
      <c r="AG6" s="129"/>
      <c r="AH6" s="129"/>
      <c r="AI6" s="129"/>
      <c r="AJ6" s="129"/>
    </row>
    <row r="7" spans="1:36" ht="15">
      <c r="A7" s="148" t="s">
        <v>34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90"/>
      <c r="AF7" s="6"/>
      <c r="AG7" s="6"/>
      <c r="AH7" s="6"/>
      <c r="AI7" s="6"/>
      <c r="AJ7" s="6"/>
    </row>
    <row r="8" spans="1:31" ht="15.75" thickBot="1">
      <c r="A8" s="148"/>
      <c r="B8" s="148"/>
      <c r="C8" s="148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8"/>
      <c r="AE8" s="148"/>
    </row>
    <row r="9" spans="1:31" ht="15">
      <c r="A9" s="164" t="s">
        <v>17</v>
      </c>
      <c r="B9" s="164" t="s">
        <v>2</v>
      </c>
      <c r="C9" s="164" t="s">
        <v>3</v>
      </c>
      <c r="D9" s="191" t="s">
        <v>18</v>
      </c>
      <c r="E9" s="170" t="s">
        <v>13</v>
      </c>
      <c r="F9" s="171"/>
      <c r="G9" s="171"/>
      <c r="H9" s="171"/>
      <c r="I9" s="172"/>
      <c r="J9" s="156" t="s">
        <v>6</v>
      </c>
      <c r="K9" s="157"/>
      <c r="L9" s="157"/>
      <c r="M9" s="157"/>
      <c r="N9" s="158"/>
      <c r="O9" s="156" t="s">
        <v>7</v>
      </c>
      <c r="P9" s="157"/>
      <c r="Q9" s="157"/>
      <c r="R9" s="157"/>
      <c r="S9" s="158"/>
      <c r="T9" s="180" t="s">
        <v>29</v>
      </c>
      <c r="U9" s="181"/>
      <c r="V9" s="181"/>
      <c r="W9" s="181"/>
      <c r="X9" s="181"/>
      <c r="Y9" s="181"/>
      <c r="Z9" s="181"/>
      <c r="AA9" s="181"/>
      <c r="AB9" s="181"/>
      <c r="AC9" s="182"/>
      <c r="AD9" s="183" t="s">
        <v>8</v>
      </c>
      <c r="AE9" s="4" t="s">
        <v>22</v>
      </c>
    </row>
    <row r="10" spans="1:31" ht="63.75">
      <c r="A10" s="165"/>
      <c r="B10" s="165"/>
      <c r="C10" s="165"/>
      <c r="D10" s="192"/>
      <c r="E10" s="65" t="s">
        <v>23</v>
      </c>
      <c r="F10" s="174" t="s">
        <v>8</v>
      </c>
      <c r="G10" s="175"/>
      <c r="H10" s="16" t="s">
        <v>5</v>
      </c>
      <c r="I10" s="91" t="s">
        <v>33</v>
      </c>
      <c r="J10" s="86" t="s">
        <v>23</v>
      </c>
      <c r="K10" s="174" t="s">
        <v>27</v>
      </c>
      <c r="L10" s="175"/>
      <c r="M10" s="70" t="s">
        <v>28</v>
      </c>
      <c r="N10" s="87" t="s">
        <v>6</v>
      </c>
      <c r="O10" s="65" t="s">
        <v>23</v>
      </c>
      <c r="P10" s="185" t="s">
        <v>27</v>
      </c>
      <c r="Q10" s="186"/>
      <c r="R10" s="70" t="s">
        <v>28</v>
      </c>
      <c r="S10" s="87" t="s">
        <v>7</v>
      </c>
      <c r="T10" s="65" t="s">
        <v>23</v>
      </c>
      <c r="U10" s="61" t="s">
        <v>4</v>
      </c>
      <c r="V10" s="61" t="s">
        <v>4</v>
      </c>
      <c r="W10" s="16" t="s">
        <v>5</v>
      </c>
      <c r="X10" s="16" t="s">
        <v>24</v>
      </c>
      <c r="Y10" s="10" t="s">
        <v>10</v>
      </c>
      <c r="Z10" s="61" t="s">
        <v>10</v>
      </c>
      <c r="AA10" s="16" t="s">
        <v>11</v>
      </c>
      <c r="AB10" s="16" t="s">
        <v>25</v>
      </c>
      <c r="AC10" s="66" t="s">
        <v>30</v>
      </c>
      <c r="AD10" s="184"/>
      <c r="AE10" s="9" t="s">
        <v>20</v>
      </c>
    </row>
    <row r="11" spans="1:31" ht="31.5">
      <c r="A11" s="120">
        <v>1</v>
      </c>
      <c r="B11" s="122" t="s">
        <v>58</v>
      </c>
      <c r="C11" s="123" t="s">
        <v>37</v>
      </c>
      <c r="D11" s="124">
        <v>36872</v>
      </c>
      <c r="E11" s="59">
        <v>15</v>
      </c>
      <c r="F11" s="51">
        <v>1</v>
      </c>
      <c r="G11" s="125">
        <v>1</v>
      </c>
      <c r="H11" s="47">
        <f>AVERAGE(F11:G11)</f>
        <v>1</v>
      </c>
      <c r="I11" s="69">
        <f>E11-H11</f>
        <v>14</v>
      </c>
      <c r="J11" s="56">
        <v>15</v>
      </c>
      <c r="K11" s="51">
        <v>0.5</v>
      </c>
      <c r="L11" s="125">
        <v>0.3</v>
      </c>
      <c r="M11" s="48">
        <f>AVERAGE(K11:L11)</f>
        <v>0.4</v>
      </c>
      <c r="N11" s="57">
        <f>J11-M11</f>
        <v>14.6</v>
      </c>
      <c r="O11" s="56">
        <v>15</v>
      </c>
      <c r="P11" s="51">
        <v>0.3</v>
      </c>
      <c r="Q11" s="125">
        <v>0.4</v>
      </c>
      <c r="R11" s="48">
        <f>AVERAGE(P11:Q11)</f>
        <v>0.35</v>
      </c>
      <c r="S11" s="57">
        <f>+O11-R11</f>
        <v>14.65</v>
      </c>
      <c r="T11" s="59">
        <v>15</v>
      </c>
      <c r="U11" s="48">
        <v>0.1</v>
      </c>
      <c r="V11" s="48">
        <v>0.2</v>
      </c>
      <c r="W11" s="47">
        <f>AVERAGE(U11:V11)</f>
        <v>0.15000000000000002</v>
      </c>
      <c r="X11" s="47">
        <f>T11-W11</f>
        <v>14.85</v>
      </c>
      <c r="Y11" s="48">
        <v>0.1</v>
      </c>
      <c r="Z11" s="48">
        <v>0.2</v>
      </c>
      <c r="AA11" s="47">
        <f>AVERAGE(Y11:Z11)</f>
        <v>0.15000000000000002</v>
      </c>
      <c r="AB11" s="47">
        <f>T11-AA11</f>
        <v>14.85</v>
      </c>
      <c r="AC11" s="109">
        <f>AVERAGE(X11,AB11)</f>
        <v>14.85</v>
      </c>
      <c r="AD11" s="126"/>
      <c r="AE11" s="127">
        <f>SUM(I11+N11+S11+AC11-AD11)</f>
        <v>58.1</v>
      </c>
    </row>
    <row r="12" spans="1:31" ht="31.5">
      <c r="A12" s="4">
        <f>A11+1</f>
        <v>2</v>
      </c>
      <c r="B12" s="41" t="s">
        <v>172</v>
      </c>
      <c r="C12" s="42" t="s">
        <v>47</v>
      </c>
      <c r="D12" s="83">
        <v>36958</v>
      </c>
      <c r="E12" s="59">
        <v>15</v>
      </c>
      <c r="F12" s="51">
        <v>1</v>
      </c>
      <c r="G12" s="125">
        <v>1</v>
      </c>
      <c r="H12" s="47">
        <f>AVERAGE(F12:G12)</f>
        <v>1</v>
      </c>
      <c r="I12" s="69">
        <f>E12-H12</f>
        <v>14</v>
      </c>
      <c r="J12" s="56">
        <v>15</v>
      </c>
      <c r="K12" s="51">
        <v>0.8</v>
      </c>
      <c r="L12" s="125">
        <v>1</v>
      </c>
      <c r="M12" s="48">
        <f>AVERAGE(K12:L12)</f>
        <v>0.9</v>
      </c>
      <c r="N12" s="57">
        <f>J12-M12</f>
        <v>14.1</v>
      </c>
      <c r="O12" s="56">
        <v>15</v>
      </c>
      <c r="P12" s="51">
        <v>1</v>
      </c>
      <c r="Q12" s="125">
        <v>1.1</v>
      </c>
      <c r="R12" s="48">
        <f>AVERAGE(P12:Q12)</f>
        <v>1.05</v>
      </c>
      <c r="S12" s="57">
        <f>+O12-R12</f>
        <v>13.95</v>
      </c>
      <c r="T12" s="59">
        <v>15</v>
      </c>
      <c r="U12" s="48">
        <v>0.2</v>
      </c>
      <c r="V12" s="48">
        <v>0.4</v>
      </c>
      <c r="W12" s="47">
        <f>AVERAGE(U12:V12)</f>
        <v>0.30000000000000004</v>
      </c>
      <c r="X12" s="47">
        <f>T12-W12</f>
        <v>14.7</v>
      </c>
      <c r="Y12" s="48">
        <v>0.2</v>
      </c>
      <c r="Z12" s="48">
        <v>0.4</v>
      </c>
      <c r="AA12" s="47">
        <f>AVERAGE(Y12:Z12)</f>
        <v>0.30000000000000004</v>
      </c>
      <c r="AB12" s="47">
        <f>T12-AA12</f>
        <v>14.7</v>
      </c>
      <c r="AC12" s="109">
        <f>AVERAGE(X12,AB12)</f>
        <v>14.7</v>
      </c>
      <c r="AD12" s="126"/>
      <c r="AE12" s="127">
        <f>SUM(I12+N12+S12+AC12-AD12)</f>
        <v>56.75</v>
      </c>
    </row>
    <row r="13" spans="1:31" ht="47.25">
      <c r="A13" s="4">
        <f>A12+1</f>
        <v>3</v>
      </c>
      <c r="B13" s="41" t="s">
        <v>57</v>
      </c>
      <c r="C13" s="42" t="s">
        <v>37</v>
      </c>
      <c r="D13" s="83">
        <v>37284</v>
      </c>
      <c r="E13" s="59">
        <v>15</v>
      </c>
      <c r="F13" s="51">
        <v>2.2</v>
      </c>
      <c r="G13" s="125">
        <v>2.2</v>
      </c>
      <c r="H13" s="47">
        <f>AVERAGE(F13:G13)</f>
        <v>2.2</v>
      </c>
      <c r="I13" s="69">
        <f>E13-H13</f>
        <v>12.8</v>
      </c>
      <c r="J13" s="56">
        <v>15</v>
      </c>
      <c r="K13" s="51">
        <v>0.6</v>
      </c>
      <c r="L13" s="125">
        <v>0.6</v>
      </c>
      <c r="M13" s="48">
        <f>AVERAGE(K13:L13)</f>
        <v>0.6</v>
      </c>
      <c r="N13" s="57">
        <f>J13-M13</f>
        <v>14.4</v>
      </c>
      <c r="O13" s="56">
        <v>15</v>
      </c>
      <c r="P13" s="51">
        <v>0.5</v>
      </c>
      <c r="Q13" s="125">
        <v>0.4</v>
      </c>
      <c r="R13" s="48">
        <f>AVERAGE(P13:Q13)</f>
        <v>0.45</v>
      </c>
      <c r="S13" s="57">
        <f>+O13-R13</f>
        <v>14.55</v>
      </c>
      <c r="T13" s="59">
        <v>15</v>
      </c>
      <c r="U13" s="48">
        <v>1</v>
      </c>
      <c r="V13" s="48">
        <v>0.3</v>
      </c>
      <c r="W13" s="47">
        <f>AVERAGE(U13:V13)</f>
        <v>0.65</v>
      </c>
      <c r="X13" s="47">
        <f>T13-W13</f>
        <v>14.35</v>
      </c>
      <c r="Y13" s="48">
        <v>1</v>
      </c>
      <c r="Z13" s="48">
        <v>0.3</v>
      </c>
      <c r="AA13" s="47">
        <f>AVERAGE(Y13:Z13)</f>
        <v>0.65</v>
      </c>
      <c r="AB13" s="47">
        <f>T13-AA13</f>
        <v>14.35</v>
      </c>
      <c r="AC13" s="109">
        <f>AVERAGE(X13,AB13)</f>
        <v>14.35</v>
      </c>
      <c r="AD13" s="126"/>
      <c r="AE13" s="127">
        <f>SUM(I13+N13+S13+AC13-AD13)</f>
        <v>56.1</v>
      </c>
    </row>
    <row r="14" spans="1:31" ht="32.25" customHeight="1">
      <c r="A14" s="4">
        <f>A13+1</f>
        <v>4</v>
      </c>
      <c r="B14" s="41" t="s">
        <v>85</v>
      </c>
      <c r="C14" s="42" t="s">
        <v>82</v>
      </c>
      <c r="D14" s="83">
        <v>36929</v>
      </c>
      <c r="E14" s="59">
        <v>15</v>
      </c>
      <c r="F14" s="51">
        <v>2.8</v>
      </c>
      <c r="G14" s="125">
        <v>2.8</v>
      </c>
      <c r="H14" s="47">
        <f>AVERAGE(F14:G14)</f>
        <v>2.8</v>
      </c>
      <c r="I14" s="69">
        <f>E14-H14</f>
        <v>12.2</v>
      </c>
      <c r="J14" s="56">
        <v>15</v>
      </c>
      <c r="K14" s="51">
        <v>0.6</v>
      </c>
      <c r="L14" s="125">
        <v>0.6</v>
      </c>
      <c r="M14" s="48">
        <f>AVERAGE(K14:L14)</f>
        <v>0.6</v>
      </c>
      <c r="N14" s="57">
        <f>J14-M14</f>
        <v>14.4</v>
      </c>
      <c r="O14" s="56">
        <v>15</v>
      </c>
      <c r="P14" s="51">
        <v>0.2</v>
      </c>
      <c r="Q14" s="125">
        <v>0.4</v>
      </c>
      <c r="R14" s="48">
        <f>AVERAGE(P14:Q14)</f>
        <v>0.30000000000000004</v>
      </c>
      <c r="S14" s="57">
        <f>+O14-R14</f>
        <v>14.7</v>
      </c>
      <c r="T14" s="59">
        <v>15</v>
      </c>
      <c r="U14" s="48">
        <v>0.4</v>
      </c>
      <c r="V14" s="48">
        <v>0.2</v>
      </c>
      <c r="W14" s="47">
        <f>AVERAGE(U14:V14)</f>
        <v>0.30000000000000004</v>
      </c>
      <c r="X14" s="47">
        <f>T14-W14</f>
        <v>14.7</v>
      </c>
      <c r="Y14" s="48">
        <v>0.4</v>
      </c>
      <c r="Z14" s="48">
        <v>0.2</v>
      </c>
      <c r="AA14" s="47">
        <f>AVERAGE(Y14:Z14)</f>
        <v>0.30000000000000004</v>
      </c>
      <c r="AB14" s="47">
        <f>T14-AA14</f>
        <v>14.7</v>
      </c>
      <c r="AC14" s="109">
        <f>AVERAGE(X14,AB14)</f>
        <v>14.7</v>
      </c>
      <c r="AD14" s="126"/>
      <c r="AE14" s="127">
        <f>SUM(I14+N14+S14+AC14-AD14)</f>
        <v>56</v>
      </c>
    </row>
    <row r="15" spans="1:31" ht="33" customHeight="1">
      <c r="A15" s="4">
        <f>A14+1</f>
        <v>5</v>
      </c>
      <c r="B15" s="42" t="s">
        <v>142</v>
      </c>
      <c r="C15" s="103" t="s">
        <v>138</v>
      </c>
      <c r="D15" s="90">
        <v>36962</v>
      </c>
      <c r="E15" s="59">
        <v>15</v>
      </c>
      <c r="F15" s="51">
        <v>1.2</v>
      </c>
      <c r="G15" s="125">
        <v>1.2</v>
      </c>
      <c r="H15" s="47">
        <f>AVERAGE(F15:G15)</f>
        <v>1.2</v>
      </c>
      <c r="I15" s="69">
        <f>E15-H15</f>
        <v>13.8</v>
      </c>
      <c r="J15" s="56">
        <v>15</v>
      </c>
      <c r="K15" s="51">
        <v>1</v>
      </c>
      <c r="L15" s="125">
        <v>1</v>
      </c>
      <c r="M15" s="48">
        <f>AVERAGE(K15:L15)</f>
        <v>1</v>
      </c>
      <c r="N15" s="57">
        <f>J15-M15</f>
        <v>14</v>
      </c>
      <c r="O15" s="56">
        <v>15</v>
      </c>
      <c r="P15" s="51">
        <v>1.4</v>
      </c>
      <c r="Q15" s="125">
        <v>1.6</v>
      </c>
      <c r="R15" s="48">
        <f>AVERAGE(P15:Q15)</f>
        <v>1.5</v>
      </c>
      <c r="S15" s="57">
        <f>+O15-R15</f>
        <v>13.5</v>
      </c>
      <c r="T15" s="59">
        <v>15</v>
      </c>
      <c r="U15" s="48">
        <v>0.9</v>
      </c>
      <c r="V15" s="48">
        <v>0.4</v>
      </c>
      <c r="W15" s="47">
        <f>AVERAGE(U15:V15)</f>
        <v>0.65</v>
      </c>
      <c r="X15" s="47">
        <f>T15-W15</f>
        <v>14.35</v>
      </c>
      <c r="Y15" s="48">
        <v>0.9</v>
      </c>
      <c r="Z15" s="48">
        <v>0.4</v>
      </c>
      <c r="AA15" s="47">
        <f>AVERAGE(Y15:Z15)</f>
        <v>0.65</v>
      </c>
      <c r="AB15" s="47">
        <f>T15-AA15</f>
        <v>14.35</v>
      </c>
      <c r="AC15" s="109">
        <f>AVERAGE(X15,AB15)</f>
        <v>14.35</v>
      </c>
      <c r="AD15" s="126"/>
      <c r="AE15" s="127">
        <f>SUM(I15+N15+S15+AC15-AD15)</f>
        <v>55.65</v>
      </c>
    </row>
  </sheetData>
  <sheetProtection/>
  <mergeCells count="16">
    <mergeCell ref="A6:AE6"/>
    <mergeCell ref="A2:AE2"/>
    <mergeCell ref="A4:AE4"/>
    <mergeCell ref="A7:AE8"/>
    <mergeCell ref="A9:A10"/>
    <mergeCell ref="B9:B10"/>
    <mergeCell ref="C9:C10"/>
    <mergeCell ref="D9:D10"/>
    <mergeCell ref="E9:I9"/>
    <mergeCell ref="J9:N9"/>
    <mergeCell ref="O9:S9"/>
    <mergeCell ref="T9:AC9"/>
    <mergeCell ref="AD9:AD10"/>
    <mergeCell ref="F10:G10"/>
    <mergeCell ref="K10:L10"/>
    <mergeCell ref="P10:Q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7">
      <selection activeCell="A29" sqref="A29:IV38"/>
    </sheetView>
  </sheetViews>
  <sheetFormatPr defaultColWidth="9.140625" defaultRowHeight="15"/>
  <cols>
    <col min="1" max="1" width="3.421875" style="0" customWidth="1"/>
    <col min="2" max="2" width="12.28125" style="71" customWidth="1"/>
    <col min="3" max="3" width="11.421875" style="71" customWidth="1"/>
    <col min="4" max="4" width="8.7109375" style="76" customWidth="1"/>
    <col min="5" max="13" width="2.28125" style="0" customWidth="1"/>
    <col min="14" max="14" width="7.7109375" style="0" customWidth="1"/>
    <col min="15" max="18" width="2.28125" style="0" customWidth="1"/>
    <col min="19" max="19" width="6.421875" style="0" customWidth="1"/>
    <col min="20" max="23" width="2.28125" style="0" customWidth="1"/>
    <col min="24" max="24" width="6.7109375" style="0" customWidth="1"/>
    <col min="25" max="33" width="2.28125" style="0" customWidth="1"/>
    <col min="34" max="34" width="6.8515625" style="0" customWidth="1"/>
    <col min="35" max="35" width="3.28125" style="0" customWidth="1"/>
    <col min="36" max="36" width="6.8515625" style="0" customWidth="1"/>
    <col min="37" max="40" width="3.28125" style="0" customWidth="1"/>
    <col min="41" max="41" width="6.8515625" style="0" customWidth="1"/>
    <col min="42" max="45" width="3.28125" style="0" customWidth="1"/>
    <col min="46" max="46" width="7.28125" style="0" customWidth="1"/>
    <col min="47" max="47" width="2.8515625" style="0" customWidth="1"/>
    <col min="48" max="48" width="8.00390625" style="0" customWidth="1"/>
  </cols>
  <sheetData>
    <row r="1" spans="1:36" ht="1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</row>
    <row r="3" spans="1:36" ht="15.7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</row>
    <row r="4" spans="1:36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</row>
    <row r="5" spans="1:27" ht="15">
      <c r="A5" s="27"/>
      <c r="B5" s="74"/>
      <c r="C5" s="74"/>
      <c r="D5" s="7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2"/>
      <c r="AA5" s="2"/>
    </row>
    <row r="6" spans="1:36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</row>
    <row r="7" spans="1:36" ht="15">
      <c r="A7" s="148" t="s">
        <v>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36" ht="15.75" thickBot="1">
      <c r="A8" s="148"/>
      <c r="B8" s="148"/>
      <c r="C8" s="148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8"/>
      <c r="AJ8" s="148"/>
    </row>
    <row r="9" spans="1:36" ht="15">
      <c r="A9" s="164" t="s">
        <v>17</v>
      </c>
      <c r="B9" s="166" t="s">
        <v>2</v>
      </c>
      <c r="C9" s="166" t="s">
        <v>3</v>
      </c>
      <c r="D9" s="195" t="s">
        <v>18</v>
      </c>
      <c r="E9" s="170" t="s">
        <v>21</v>
      </c>
      <c r="F9" s="171"/>
      <c r="G9" s="171"/>
      <c r="H9" s="171"/>
      <c r="I9" s="171"/>
      <c r="J9" s="171"/>
      <c r="K9" s="171"/>
      <c r="L9" s="171"/>
      <c r="M9" s="171"/>
      <c r="N9" s="172"/>
      <c r="O9" s="156" t="s">
        <v>6</v>
      </c>
      <c r="P9" s="157"/>
      <c r="Q9" s="157"/>
      <c r="R9" s="157"/>
      <c r="S9" s="158"/>
      <c r="T9" s="156" t="s">
        <v>7</v>
      </c>
      <c r="U9" s="157"/>
      <c r="V9" s="157"/>
      <c r="W9" s="157"/>
      <c r="X9" s="158"/>
      <c r="Y9" s="181" t="s">
        <v>29</v>
      </c>
      <c r="Z9" s="181"/>
      <c r="AA9" s="181"/>
      <c r="AB9" s="181"/>
      <c r="AC9" s="181"/>
      <c r="AD9" s="181"/>
      <c r="AE9" s="181"/>
      <c r="AF9" s="181"/>
      <c r="AG9" s="181"/>
      <c r="AH9" s="182"/>
      <c r="AI9" s="187" t="s">
        <v>8</v>
      </c>
      <c r="AJ9" s="4" t="s">
        <v>22</v>
      </c>
    </row>
    <row r="10" spans="1:36" ht="64.5" customHeight="1">
      <c r="A10" s="165"/>
      <c r="B10" s="167"/>
      <c r="C10" s="167"/>
      <c r="D10" s="196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4" t="s">
        <v>26</v>
      </c>
      <c r="O10" s="86" t="s">
        <v>23</v>
      </c>
      <c r="P10" s="193" t="s">
        <v>27</v>
      </c>
      <c r="Q10" s="194"/>
      <c r="R10" s="70" t="s">
        <v>28</v>
      </c>
      <c r="S10" s="110" t="s">
        <v>6</v>
      </c>
      <c r="T10" s="65" t="s">
        <v>23</v>
      </c>
      <c r="U10" s="163" t="s">
        <v>27</v>
      </c>
      <c r="V10" s="163"/>
      <c r="W10" s="70" t="s">
        <v>28</v>
      </c>
      <c r="X10" s="110" t="s">
        <v>7</v>
      </c>
      <c r="Y10" s="85" t="s">
        <v>23</v>
      </c>
      <c r="Z10" s="61" t="s">
        <v>4</v>
      </c>
      <c r="AA10" s="61" t="s">
        <v>4</v>
      </c>
      <c r="AB10" s="16" t="s">
        <v>5</v>
      </c>
      <c r="AC10" s="16" t="s">
        <v>24</v>
      </c>
      <c r="AD10" s="10" t="s">
        <v>10</v>
      </c>
      <c r="AE10" s="61" t="s">
        <v>10</v>
      </c>
      <c r="AF10" s="16" t="s">
        <v>11</v>
      </c>
      <c r="AG10" s="16" t="s">
        <v>25</v>
      </c>
      <c r="AH10" s="66" t="s">
        <v>30</v>
      </c>
      <c r="AI10" s="161"/>
      <c r="AJ10" s="9" t="s">
        <v>20</v>
      </c>
    </row>
    <row r="11" spans="1:36" ht="45">
      <c r="A11" s="111">
        <v>1</v>
      </c>
      <c r="B11" s="5" t="s">
        <v>89</v>
      </c>
      <c r="C11" s="5" t="s">
        <v>90</v>
      </c>
      <c r="D11" s="92">
        <v>34886</v>
      </c>
      <c r="E11" s="59">
        <v>15</v>
      </c>
      <c r="F11" s="48">
        <v>1.1</v>
      </c>
      <c r="G11" s="48">
        <v>1.1</v>
      </c>
      <c r="H11" s="47">
        <f aca="true" t="shared" si="0" ref="H11:H28">AVERAGE(F11:G11)</f>
        <v>1.1</v>
      </c>
      <c r="I11" s="47">
        <f aca="true" t="shared" si="1" ref="I11:I28">E11-H11</f>
        <v>13.9</v>
      </c>
      <c r="J11" s="48">
        <v>1.1</v>
      </c>
      <c r="K11" s="48">
        <v>1.1</v>
      </c>
      <c r="L11" s="47">
        <f aca="true" t="shared" si="2" ref="L11:L28">AVERAGE(J11:K11)</f>
        <v>1.1</v>
      </c>
      <c r="M11" s="47">
        <f aca="true" t="shared" si="3" ref="M11:M28">E11-L11</f>
        <v>13.9</v>
      </c>
      <c r="N11" s="60">
        <f aca="true" t="shared" si="4" ref="N11:N28">MAX(I11,M11)</f>
        <v>13.9</v>
      </c>
      <c r="O11" s="56">
        <v>15</v>
      </c>
      <c r="P11" s="48">
        <v>0.4</v>
      </c>
      <c r="Q11" s="48">
        <v>0.3</v>
      </c>
      <c r="R11" s="48">
        <f aca="true" t="shared" si="5" ref="R11:R28">AVERAGE(P11:Q11)</f>
        <v>0.35</v>
      </c>
      <c r="S11" s="57">
        <f aca="true" t="shared" si="6" ref="S11:S28">O11-R11</f>
        <v>14.65</v>
      </c>
      <c r="T11" s="56">
        <v>15</v>
      </c>
      <c r="U11" s="48">
        <v>0.3</v>
      </c>
      <c r="V11" s="48">
        <v>0.4</v>
      </c>
      <c r="W11" s="48">
        <f aca="true" t="shared" si="7" ref="W11:W28">AVERAGE(U11:V11)</f>
        <v>0.35</v>
      </c>
      <c r="X11" s="57">
        <f aca="true" t="shared" si="8" ref="X11:X28">+T11-W11</f>
        <v>14.65</v>
      </c>
      <c r="Y11" s="88">
        <v>15</v>
      </c>
      <c r="Z11" s="48">
        <v>0.1</v>
      </c>
      <c r="AA11" s="48">
        <v>0.2</v>
      </c>
      <c r="AB11" s="47">
        <f aca="true" t="shared" si="9" ref="AB11:AB28">AVERAGE(Z11:AA11)</f>
        <v>0.15000000000000002</v>
      </c>
      <c r="AC11" s="47">
        <f aca="true" t="shared" si="10" ref="AC11:AC28">Y11-AB11</f>
        <v>14.85</v>
      </c>
      <c r="AD11" s="48">
        <v>0.2</v>
      </c>
      <c r="AE11" s="48">
        <v>0.1</v>
      </c>
      <c r="AF11" s="47">
        <f aca="true" t="shared" si="11" ref="AF11:AF28">AVERAGE(AD11:AE11)</f>
        <v>0.15000000000000002</v>
      </c>
      <c r="AG11" s="47">
        <f aca="true" t="shared" si="12" ref="AG11:AG28">Y11-AF11</f>
        <v>14.85</v>
      </c>
      <c r="AH11" s="67">
        <f aca="true" t="shared" si="13" ref="AH11:AH28">AVERAGE(AC11,AG11)</f>
        <v>14.85</v>
      </c>
      <c r="AI11" s="64"/>
      <c r="AJ11" s="68">
        <f aca="true" t="shared" si="14" ref="AJ11:AJ28">SUM(N11+S11+X11+AH11-AI11)</f>
        <v>58.050000000000004</v>
      </c>
    </row>
    <row r="12" spans="1:36" ht="45">
      <c r="A12" s="111">
        <f>A11+1</f>
        <v>2</v>
      </c>
      <c r="B12" s="5" t="s">
        <v>44</v>
      </c>
      <c r="C12" s="5" t="s">
        <v>42</v>
      </c>
      <c r="D12" s="92">
        <v>36154</v>
      </c>
      <c r="E12" s="59">
        <v>15</v>
      </c>
      <c r="F12" s="48">
        <v>0.6</v>
      </c>
      <c r="G12" s="48">
        <v>0.6</v>
      </c>
      <c r="H12" s="47">
        <f t="shared" si="0"/>
        <v>0.6</v>
      </c>
      <c r="I12" s="47">
        <f t="shared" si="1"/>
        <v>14.4</v>
      </c>
      <c r="J12" s="48">
        <v>0.6</v>
      </c>
      <c r="K12" s="48">
        <v>0.6</v>
      </c>
      <c r="L12" s="47">
        <f t="shared" si="2"/>
        <v>0.6</v>
      </c>
      <c r="M12" s="47">
        <f t="shared" si="3"/>
        <v>14.4</v>
      </c>
      <c r="N12" s="60">
        <f t="shared" si="4"/>
        <v>14.4</v>
      </c>
      <c r="O12" s="56">
        <v>15</v>
      </c>
      <c r="P12" s="48">
        <v>0.5</v>
      </c>
      <c r="Q12" s="48">
        <v>0.7</v>
      </c>
      <c r="R12" s="48">
        <f t="shared" si="5"/>
        <v>0.6</v>
      </c>
      <c r="S12" s="57">
        <f t="shared" si="6"/>
        <v>14.4</v>
      </c>
      <c r="T12" s="56">
        <v>15</v>
      </c>
      <c r="U12" s="48">
        <v>0.6</v>
      </c>
      <c r="V12" s="48">
        <v>0.7</v>
      </c>
      <c r="W12" s="48">
        <f t="shared" si="7"/>
        <v>0.6499999999999999</v>
      </c>
      <c r="X12" s="57">
        <f t="shared" si="8"/>
        <v>14.35</v>
      </c>
      <c r="Y12" s="88">
        <v>15</v>
      </c>
      <c r="Z12" s="48">
        <v>0.1</v>
      </c>
      <c r="AA12" s="48">
        <v>0.2</v>
      </c>
      <c r="AB12" s="47">
        <f t="shared" si="9"/>
        <v>0.15000000000000002</v>
      </c>
      <c r="AC12" s="47">
        <f t="shared" si="10"/>
        <v>14.85</v>
      </c>
      <c r="AD12" s="48">
        <v>0.1</v>
      </c>
      <c r="AE12" s="48">
        <v>0.2</v>
      </c>
      <c r="AF12" s="47">
        <f t="shared" si="11"/>
        <v>0.15000000000000002</v>
      </c>
      <c r="AG12" s="47">
        <f t="shared" si="12"/>
        <v>14.85</v>
      </c>
      <c r="AH12" s="67">
        <f t="shared" si="13"/>
        <v>14.85</v>
      </c>
      <c r="AI12" s="64"/>
      <c r="AJ12" s="68">
        <f t="shared" si="14"/>
        <v>58</v>
      </c>
    </row>
    <row r="13" spans="1:36" ht="30">
      <c r="A13" s="111">
        <f aca="true" t="shared" si="15" ref="A13:A28">A12+1</f>
        <v>3</v>
      </c>
      <c r="B13" s="5" t="s">
        <v>136</v>
      </c>
      <c r="C13" s="5" t="s">
        <v>132</v>
      </c>
      <c r="D13" s="92">
        <v>36446</v>
      </c>
      <c r="E13" s="59">
        <v>15</v>
      </c>
      <c r="F13" s="48">
        <v>0.4</v>
      </c>
      <c r="G13" s="48">
        <v>0.4</v>
      </c>
      <c r="H13" s="47">
        <f t="shared" si="0"/>
        <v>0.4</v>
      </c>
      <c r="I13" s="47">
        <f t="shared" si="1"/>
        <v>14.6</v>
      </c>
      <c r="J13" s="48">
        <v>0.4</v>
      </c>
      <c r="K13" s="48">
        <v>0.4</v>
      </c>
      <c r="L13" s="47">
        <f t="shared" si="2"/>
        <v>0.4</v>
      </c>
      <c r="M13" s="47">
        <f t="shared" si="3"/>
        <v>14.6</v>
      </c>
      <c r="N13" s="60">
        <f t="shared" si="4"/>
        <v>14.6</v>
      </c>
      <c r="O13" s="56">
        <v>15</v>
      </c>
      <c r="P13" s="48">
        <v>0.6</v>
      </c>
      <c r="Q13" s="48">
        <v>0.5</v>
      </c>
      <c r="R13" s="48">
        <f t="shared" si="5"/>
        <v>0.55</v>
      </c>
      <c r="S13" s="57">
        <f t="shared" si="6"/>
        <v>14.45</v>
      </c>
      <c r="T13" s="56">
        <v>15</v>
      </c>
      <c r="U13" s="48">
        <v>1</v>
      </c>
      <c r="V13" s="48">
        <v>0.8</v>
      </c>
      <c r="W13" s="48">
        <f t="shared" si="7"/>
        <v>0.9</v>
      </c>
      <c r="X13" s="57">
        <f t="shared" si="8"/>
        <v>14.1</v>
      </c>
      <c r="Y13" s="88">
        <v>15</v>
      </c>
      <c r="Z13" s="48">
        <v>0.3</v>
      </c>
      <c r="AA13" s="48">
        <v>0.6</v>
      </c>
      <c r="AB13" s="47">
        <f t="shared" si="9"/>
        <v>0.44999999999999996</v>
      </c>
      <c r="AC13" s="47">
        <f t="shared" si="10"/>
        <v>14.55</v>
      </c>
      <c r="AD13" s="48">
        <v>0.3</v>
      </c>
      <c r="AE13" s="48">
        <v>0.6</v>
      </c>
      <c r="AF13" s="47">
        <f t="shared" si="11"/>
        <v>0.44999999999999996</v>
      </c>
      <c r="AG13" s="47">
        <f t="shared" si="12"/>
        <v>14.55</v>
      </c>
      <c r="AH13" s="67">
        <f t="shared" si="13"/>
        <v>14.55</v>
      </c>
      <c r="AI13" s="64"/>
      <c r="AJ13" s="68">
        <f t="shared" si="14"/>
        <v>57.7</v>
      </c>
    </row>
    <row r="14" spans="1:36" ht="30">
      <c r="A14" s="111">
        <f t="shared" si="15"/>
        <v>4</v>
      </c>
      <c r="B14" s="5" t="s">
        <v>45</v>
      </c>
      <c r="C14" s="5" t="s">
        <v>42</v>
      </c>
      <c r="D14" s="92">
        <v>36691</v>
      </c>
      <c r="E14" s="59">
        <v>15</v>
      </c>
      <c r="F14" s="48">
        <v>0.4</v>
      </c>
      <c r="G14" s="48">
        <v>0.4</v>
      </c>
      <c r="H14" s="47">
        <f t="shared" si="0"/>
        <v>0.4</v>
      </c>
      <c r="I14" s="47">
        <f t="shared" si="1"/>
        <v>14.6</v>
      </c>
      <c r="J14" s="48">
        <v>0.4</v>
      </c>
      <c r="K14" s="48">
        <v>0.4</v>
      </c>
      <c r="L14" s="47">
        <f t="shared" si="2"/>
        <v>0.4</v>
      </c>
      <c r="M14" s="47">
        <f t="shared" si="3"/>
        <v>14.6</v>
      </c>
      <c r="N14" s="60">
        <f t="shared" si="4"/>
        <v>14.6</v>
      </c>
      <c r="O14" s="56">
        <v>15</v>
      </c>
      <c r="P14" s="48">
        <v>1</v>
      </c>
      <c r="Q14" s="48">
        <v>0.9</v>
      </c>
      <c r="R14" s="48">
        <f t="shared" si="5"/>
        <v>0.95</v>
      </c>
      <c r="S14" s="57">
        <f t="shared" si="6"/>
        <v>14.05</v>
      </c>
      <c r="T14" s="56">
        <v>15</v>
      </c>
      <c r="U14" s="48">
        <v>0.5</v>
      </c>
      <c r="V14" s="48">
        <v>0.9</v>
      </c>
      <c r="W14" s="48">
        <f t="shared" si="7"/>
        <v>0.7</v>
      </c>
      <c r="X14" s="57">
        <f t="shared" si="8"/>
        <v>14.3</v>
      </c>
      <c r="Y14" s="88">
        <v>15</v>
      </c>
      <c r="Z14" s="48">
        <v>0.5</v>
      </c>
      <c r="AA14" s="48">
        <v>0.3</v>
      </c>
      <c r="AB14" s="47">
        <f t="shared" si="9"/>
        <v>0.4</v>
      </c>
      <c r="AC14" s="47">
        <f t="shared" si="10"/>
        <v>14.6</v>
      </c>
      <c r="AD14" s="48">
        <v>0.5</v>
      </c>
      <c r="AE14" s="48">
        <v>0.3</v>
      </c>
      <c r="AF14" s="47">
        <f t="shared" si="11"/>
        <v>0.4</v>
      </c>
      <c r="AG14" s="47">
        <f t="shared" si="12"/>
        <v>14.6</v>
      </c>
      <c r="AH14" s="67">
        <f t="shared" si="13"/>
        <v>14.6</v>
      </c>
      <c r="AI14" s="64"/>
      <c r="AJ14" s="68">
        <f t="shared" si="14"/>
        <v>57.550000000000004</v>
      </c>
    </row>
    <row r="15" spans="1:36" ht="30">
      <c r="A15" s="111">
        <f t="shared" si="15"/>
        <v>5</v>
      </c>
      <c r="B15" s="5" t="s">
        <v>135</v>
      </c>
      <c r="C15" s="5" t="s">
        <v>132</v>
      </c>
      <c r="D15" s="92">
        <v>36433</v>
      </c>
      <c r="E15" s="59">
        <v>15</v>
      </c>
      <c r="F15" s="48">
        <v>1</v>
      </c>
      <c r="G15" s="48">
        <v>1</v>
      </c>
      <c r="H15" s="47">
        <f t="shared" si="0"/>
        <v>1</v>
      </c>
      <c r="I15" s="47">
        <f t="shared" si="1"/>
        <v>14</v>
      </c>
      <c r="J15" s="48">
        <v>1</v>
      </c>
      <c r="K15" s="48">
        <v>1</v>
      </c>
      <c r="L15" s="47">
        <f t="shared" si="2"/>
        <v>1</v>
      </c>
      <c r="M15" s="47">
        <f t="shared" si="3"/>
        <v>14</v>
      </c>
      <c r="N15" s="60">
        <f t="shared" si="4"/>
        <v>14</v>
      </c>
      <c r="O15" s="56">
        <v>15</v>
      </c>
      <c r="P15" s="48">
        <v>0.5</v>
      </c>
      <c r="Q15" s="48">
        <v>0.7</v>
      </c>
      <c r="R15" s="48">
        <f t="shared" si="5"/>
        <v>0.6</v>
      </c>
      <c r="S15" s="57">
        <f t="shared" si="6"/>
        <v>14.4</v>
      </c>
      <c r="T15" s="56">
        <v>15</v>
      </c>
      <c r="U15" s="48">
        <v>0.6</v>
      </c>
      <c r="V15" s="48">
        <v>0.9</v>
      </c>
      <c r="W15" s="48">
        <f t="shared" si="7"/>
        <v>0.75</v>
      </c>
      <c r="X15" s="57">
        <f t="shared" si="8"/>
        <v>14.25</v>
      </c>
      <c r="Y15" s="88">
        <v>15</v>
      </c>
      <c r="Z15" s="48">
        <v>0.2</v>
      </c>
      <c r="AA15" s="48">
        <v>0.7</v>
      </c>
      <c r="AB15" s="47">
        <f t="shared" si="9"/>
        <v>0.44999999999999996</v>
      </c>
      <c r="AC15" s="47">
        <f t="shared" si="10"/>
        <v>14.55</v>
      </c>
      <c r="AD15" s="48">
        <v>0.2</v>
      </c>
      <c r="AE15" s="48">
        <v>0.7</v>
      </c>
      <c r="AF15" s="47">
        <f t="shared" si="11"/>
        <v>0.44999999999999996</v>
      </c>
      <c r="AG15" s="47">
        <f t="shared" si="12"/>
        <v>14.55</v>
      </c>
      <c r="AH15" s="67">
        <f t="shared" si="13"/>
        <v>14.55</v>
      </c>
      <c r="AI15" s="64"/>
      <c r="AJ15" s="137">
        <f t="shared" si="14"/>
        <v>57.2</v>
      </c>
    </row>
    <row r="16" spans="1:36" ht="30">
      <c r="A16" s="111">
        <f t="shared" si="15"/>
        <v>6</v>
      </c>
      <c r="B16" s="5" t="s">
        <v>214</v>
      </c>
      <c r="C16" s="5" t="s">
        <v>42</v>
      </c>
      <c r="D16" s="92"/>
      <c r="E16" s="59">
        <v>15</v>
      </c>
      <c r="F16" s="48">
        <v>0.8</v>
      </c>
      <c r="G16" s="48">
        <v>0.8</v>
      </c>
      <c r="H16" s="47">
        <f t="shared" si="0"/>
        <v>0.8</v>
      </c>
      <c r="I16" s="47">
        <f t="shared" si="1"/>
        <v>14.2</v>
      </c>
      <c r="J16" s="48">
        <v>0.8</v>
      </c>
      <c r="K16" s="48">
        <v>0.8</v>
      </c>
      <c r="L16" s="47">
        <f t="shared" si="2"/>
        <v>0.8</v>
      </c>
      <c r="M16" s="47">
        <f t="shared" si="3"/>
        <v>14.2</v>
      </c>
      <c r="N16" s="60">
        <f t="shared" si="4"/>
        <v>14.2</v>
      </c>
      <c r="O16" s="56">
        <v>15</v>
      </c>
      <c r="P16" s="48">
        <v>1</v>
      </c>
      <c r="Q16" s="48">
        <v>0.9</v>
      </c>
      <c r="R16" s="48">
        <f t="shared" si="5"/>
        <v>0.95</v>
      </c>
      <c r="S16" s="57">
        <f t="shared" si="6"/>
        <v>14.05</v>
      </c>
      <c r="T16" s="56">
        <v>15</v>
      </c>
      <c r="U16" s="48">
        <v>0.7</v>
      </c>
      <c r="V16" s="48">
        <v>0.7</v>
      </c>
      <c r="W16" s="48">
        <f t="shared" si="7"/>
        <v>0.7</v>
      </c>
      <c r="X16" s="57">
        <f t="shared" si="8"/>
        <v>14.3</v>
      </c>
      <c r="Y16" s="88">
        <v>15</v>
      </c>
      <c r="Z16" s="48">
        <v>0.3</v>
      </c>
      <c r="AA16" s="48">
        <v>0.4</v>
      </c>
      <c r="AB16" s="47">
        <f t="shared" si="9"/>
        <v>0.35</v>
      </c>
      <c r="AC16" s="47">
        <f t="shared" si="10"/>
        <v>14.65</v>
      </c>
      <c r="AD16" s="48">
        <v>0.3</v>
      </c>
      <c r="AE16" s="48">
        <v>0.4</v>
      </c>
      <c r="AF16" s="47">
        <f t="shared" si="11"/>
        <v>0.35</v>
      </c>
      <c r="AG16" s="47">
        <f t="shared" si="12"/>
        <v>14.65</v>
      </c>
      <c r="AH16" s="67">
        <f t="shared" si="13"/>
        <v>14.65</v>
      </c>
      <c r="AI16" s="64"/>
      <c r="AJ16" s="137">
        <f t="shared" si="14"/>
        <v>57.199999999999996</v>
      </c>
    </row>
    <row r="17" spans="1:36" ht="30" customHeight="1">
      <c r="A17" s="111">
        <f t="shared" si="15"/>
        <v>7</v>
      </c>
      <c r="B17" s="5" t="s">
        <v>198</v>
      </c>
      <c r="C17" s="5" t="s">
        <v>200</v>
      </c>
      <c r="D17" s="92">
        <v>34880</v>
      </c>
      <c r="E17" s="59">
        <v>15</v>
      </c>
      <c r="F17" s="48">
        <v>1.2</v>
      </c>
      <c r="G17" s="48">
        <v>1.2</v>
      </c>
      <c r="H17" s="47">
        <f t="shared" si="0"/>
        <v>1.2</v>
      </c>
      <c r="I17" s="47">
        <f t="shared" si="1"/>
        <v>13.8</v>
      </c>
      <c r="J17" s="48">
        <v>1.2</v>
      </c>
      <c r="K17" s="48">
        <v>1.2</v>
      </c>
      <c r="L17" s="47">
        <f t="shared" si="2"/>
        <v>1.2</v>
      </c>
      <c r="M17" s="47">
        <f t="shared" si="3"/>
        <v>13.8</v>
      </c>
      <c r="N17" s="60">
        <f t="shared" si="4"/>
        <v>13.8</v>
      </c>
      <c r="O17" s="56">
        <v>15</v>
      </c>
      <c r="P17" s="48">
        <v>0.6</v>
      </c>
      <c r="Q17" s="48">
        <v>0.6</v>
      </c>
      <c r="R17" s="48">
        <f t="shared" si="5"/>
        <v>0.6</v>
      </c>
      <c r="S17" s="57">
        <f t="shared" si="6"/>
        <v>14.4</v>
      </c>
      <c r="T17" s="56">
        <v>15</v>
      </c>
      <c r="U17" s="48">
        <v>0.9</v>
      </c>
      <c r="V17" s="48">
        <v>0.8</v>
      </c>
      <c r="W17" s="48">
        <f t="shared" si="7"/>
        <v>0.8500000000000001</v>
      </c>
      <c r="X17" s="57">
        <f t="shared" si="8"/>
        <v>14.15</v>
      </c>
      <c r="Y17" s="88">
        <v>15</v>
      </c>
      <c r="Z17" s="48">
        <v>0.4</v>
      </c>
      <c r="AA17" s="48">
        <v>0.5</v>
      </c>
      <c r="AB17" s="47">
        <f t="shared" si="9"/>
        <v>0.45</v>
      </c>
      <c r="AC17" s="47">
        <f t="shared" si="10"/>
        <v>14.55</v>
      </c>
      <c r="AD17" s="48">
        <v>0.4</v>
      </c>
      <c r="AE17" s="48">
        <v>0.5</v>
      </c>
      <c r="AF17" s="47">
        <f t="shared" si="11"/>
        <v>0.45</v>
      </c>
      <c r="AG17" s="47">
        <f t="shared" si="12"/>
        <v>14.55</v>
      </c>
      <c r="AH17" s="67">
        <f t="shared" si="13"/>
        <v>14.55</v>
      </c>
      <c r="AI17" s="64"/>
      <c r="AJ17" s="138">
        <f t="shared" si="14"/>
        <v>56.900000000000006</v>
      </c>
    </row>
    <row r="18" spans="1:36" ht="30" customHeight="1">
      <c r="A18" s="111">
        <f t="shared" si="15"/>
        <v>8</v>
      </c>
      <c r="B18" s="5" t="s">
        <v>192</v>
      </c>
      <c r="C18" s="5" t="s">
        <v>41</v>
      </c>
      <c r="D18" s="92">
        <v>36443</v>
      </c>
      <c r="E18" s="59">
        <v>15</v>
      </c>
      <c r="F18" s="48">
        <v>0.8</v>
      </c>
      <c r="G18" s="48">
        <v>0.8</v>
      </c>
      <c r="H18" s="47">
        <f t="shared" si="0"/>
        <v>0.8</v>
      </c>
      <c r="I18" s="47">
        <f t="shared" si="1"/>
        <v>14.2</v>
      </c>
      <c r="J18" s="48">
        <v>0.8</v>
      </c>
      <c r="K18" s="48">
        <v>0.8</v>
      </c>
      <c r="L18" s="47">
        <f t="shared" si="2"/>
        <v>0.8</v>
      </c>
      <c r="M18" s="47">
        <f t="shared" si="3"/>
        <v>14.2</v>
      </c>
      <c r="N18" s="60">
        <f t="shared" si="4"/>
        <v>14.2</v>
      </c>
      <c r="O18" s="56">
        <v>15</v>
      </c>
      <c r="P18" s="48">
        <v>1.1</v>
      </c>
      <c r="Q18" s="48">
        <v>1.1</v>
      </c>
      <c r="R18" s="48">
        <f t="shared" si="5"/>
        <v>1.1</v>
      </c>
      <c r="S18" s="57">
        <f t="shared" si="6"/>
        <v>13.9</v>
      </c>
      <c r="T18" s="56">
        <v>15</v>
      </c>
      <c r="U18" s="48">
        <v>0.5</v>
      </c>
      <c r="V18" s="48">
        <v>0.8</v>
      </c>
      <c r="W18" s="48">
        <f t="shared" si="7"/>
        <v>0.65</v>
      </c>
      <c r="X18" s="57">
        <f t="shared" si="8"/>
        <v>14.35</v>
      </c>
      <c r="Y18" s="88">
        <v>15</v>
      </c>
      <c r="Z18" s="48">
        <v>0.7</v>
      </c>
      <c r="AA18" s="48">
        <v>0.4</v>
      </c>
      <c r="AB18" s="47">
        <f t="shared" si="9"/>
        <v>0.55</v>
      </c>
      <c r="AC18" s="47">
        <f t="shared" si="10"/>
        <v>14.45</v>
      </c>
      <c r="AD18" s="48">
        <v>0.4</v>
      </c>
      <c r="AE18" s="48">
        <v>0.7</v>
      </c>
      <c r="AF18" s="47">
        <f t="shared" si="11"/>
        <v>0.55</v>
      </c>
      <c r="AG18" s="47">
        <f t="shared" si="12"/>
        <v>14.45</v>
      </c>
      <c r="AH18" s="67">
        <f t="shared" si="13"/>
        <v>14.45</v>
      </c>
      <c r="AI18" s="64"/>
      <c r="AJ18" s="138">
        <f t="shared" si="14"/>
        <v>56.900000000000006</v>
      </c>
    </row>
    <row r="19" spans="1:36" ht="30" customHeight="1">
      <c r="A19" s="111">
        <f t="shared" si="15"/>
        <v>9</v>
      </c>
      <c r="B19" s="5" t="s">
        <v>64</v>
      </c>
      <c r="C19" s="5" t="s">
        <v>36</v>
      </c>
      <c r="D19" s="92">
        <v>36517</v>
      </c>
      <c r="E19" s="59">
        <v>15</v>
      </c>
      <c r="F19" s="48">
        <v>0.6</v>
      </c>
      <c r="G19" s="48">
        <v>0.6</v>
      </c>
      <c r="H19" s="47">
        <f t="shared" si="0"/>
        <v>0.6</v>
      </c>
      <c r="I19" s="47">
        <f t="shared" si="1"/>
        <v>14.4</v>
      </c>
      <c r="J19" s="48">
        <v>0.6</v>
      </c>
      <c r="K19" s="48">
        <v>0.6</v>
      </c>
      <c r="L19" s="47">
        <f t="shared" si="2"/>
        <v>0.6</v>
      </c>
      <c r="M19" s="47">
        <f t="shared" si="3"/>
        <v>14.4</v>
      </c>
      <c r="N19" s="60">
        <f t="shared" si="4"/>
        <v>14.4</v>
      </c>
      <c r="O19" s="56">
        <v>15</v>
      </c>
      <c r="P19" s="48">
        <v>1.9</v>
      </c>
      <c r="Q19" s="48">
        <v>1.8</v>
      </c>
      <c r="R19" s="48">
        <f t="shared" si="5"/>
        <v>1.85</v>
      </c>
      <c r="S19" s="57">
        <f t="shared" si="6"/>
        <v>13.15</v>
      </c>
      <c r="T19" s="56">
        <v>15</v>
      </c>
      <c r="U19" s="48">
        <v>0.7</v>
      </c>
      <c r="V19" s="48">
        <v>0.5</v>
      </c>
      <c r="W19" s="48">
        <f t="shared" si="7"/>
        <v>0.6</v>
      </c>
      <c r="X19" s="57">
        <f t="shared" si="8"/>
        <v>14.4</v>
      </c>
      <c r="Y19" s="88">
        <v>15</v>
      </c>
      <c r="Z19" s="48">
        <v>0.7</v>
      </c>
      <c r="AA19" s="48">
        <v>0.2</v>
      </c>
      <c r="AB19" s="47">
        <f t="shared" si="9"/>
        <v>0.44999999999999996</v>
      </c>
      <c r="AC19" s="47">
        <f t="shared" si="10"/>
        <v>14.55</v>
      </c>
      <c r="AD19" s="48">
        <v>0.7</v>
      </c>
      <c r="AE19" s="48">
        <v>0.2</v>
      </c>
      <c r="AF19" s="47">
        <f t="shared" si="11"/>
        <v>0.44999999999999996</v>
      </c>
      <c r="AG19" s="47">
        <f t="shared" si="12"/>
        <v>14.55</v>
      </c>
      <c r="AH19" s="67">
        <f t="shared" si="13"/>
        <v>14.55</v>
      </c>
      <c r="AI19" s="64"/>
      <c r="AJ19" s="68">
        <f t="shared" si="14"/>
        <v>56.5</v>
      </c>
    </row>
    <row r="20" spans="1:36" ht="30" customHeight="1">
      <c r="A20" s="111">
        <f t="shared" si="15"/>
        <v>10</v>
      </c>
      <c r="B20" s="5" t="s">
        <v>108</v>
      </c>
      <c r="C20" s="5" t="s">
        <v>104</v>
      </c>
      <c r="D20" s="92">
        <v>34507</v>
      </c>
      <c r="E20" s="59">
        <v>15</v>
      </c>
      <c r="F20" s="48">
        <v>1.1</v>
      </c>
      <c r="G20" s="48">
        <v>1.1</v>
      </c>
      <c r="H20" s="47">
        <f t="shared" si="0"/>
        <v>1.1</v>
      </c>
      <c r="I20" s="47">
        <f t="shared" si="1"/>
        <v>13.9</v>
      </c>
      <c r="J20" s="48">
        <v>1.1</v>
      </c>
      <c r="K20" s="48">
        <v>1.1</v>
      </c>
      <c r="L20" s="47">
        <f t="shared" si="2"/>
        <v>1.1</v>
      </c>
      <c r="M20" s="47">
        <f t="shared" si="3"/>
        <v>13.9</v>
      </c>
      <c r="N20" s="60">
        <f t="shared" si="4"/>
        <v>13.9</v>
      </c>
      <c r="O20" s="56">
        <v>15</v>
      </c>
      <c r="P20" s="48">
        <v>0.8</v>
      </c>
      <c r="Q20" s="48">
        <v>1</v>
      </c>
      <c r="R20" s="48">
        <f t="shared" si="5"/>
        <v>0.9</v>
      </c>
      <c r="S20" s="57">
        <f t="shared" si="6"/>
        <v>14.1</v>
      </c>
      <c r="T20" s="56">
        <v>15</v>
      </c>
      <c r="U20" s="48">
        <v>0.9</v>
      </c>
      <c r="V20" s="48">
        <v>1</v>
      </c>
      <c r="W20" s="48">
        <f t="shared" si="7"/>
        <v>0.95</v>
      </c>
      <c r="X20" s="57">
        <f t="shared" si="8"/>
        <v>14.05</v>
      </c>
      <c r="Y20" s="88">
        <v>15</v>
      </c>
      <c r="Z20" s="48">
        <v>0.7</v>
      </c>
      <c r="AA20" s="48">
        <v>0.6</v>
      </c>
      <c r="AB20" s="47">
        <f t="shared" si="9"/>
        <v>0.6499999999999999</v>
      </c>
      <c r="AC20" s="47">
        <f t="shared" si="10"/>
        <v>14.35</v>
      </c>
      <c r="AD20" s="48">
        <v>0.7</v>
      </c>
      <c r="AE20" s="48">
        <v>0.6</v>
      </c>
      <c r="AF20" s="47">
        <f t="shared" si="11"/>
        <v>0.6499999999999999</v>
      </c>
      <c r="AG20" s="47">
        <f t="shared" si="12"/>
        <v>14.35</v>
      </c>
      <c r="AH20" s="67">
        <f t="shared" si="13"/>
        <v>14.35</v>
      </c>
      <c r="AI20" s="64"/>
      <c r="AJ20" s="68">
        <f t="shared" si="14"/>
        <v>56.4</v>
      </c>
    </row>
    <row r="21" spans="1:36" ht="30" customHeight="1">
      <c r="A21" s="111">
        <f t="shared" si="15"/>
        <v>11</v>
      </c>
      <c r="B21" s="5" t="s">
        <v>125</v>
      </c>
      <c r="C21" s="5" t="s">
        <v>41</v>
      </c>
      <c r="D21" s="92">
        <v>35874</v>
      </c>
      <c r="E21" s="59">
        <v>15</v>
      </c>
      <c r="F21" s="48">
        <v>1.6</v>
      </c>
      <c r="G21" s="48">
        <v>1.6</v>
      </c>
      <c r="H21" s="47">
        <f t="shared" si="0"/>
        <v>1.6</v>
      </c>
      <c r="I21" s="47">
        <f t="shared" si="1"/>
        <v>13.4</v>
      </c>
      <c r="J21" s="48">
        <v>1.6</v>
      </c>
      <c r="K21" s="48">
        <v>1.6</v>
      </c>
      <c r="L21" s="47">
        <f t="shared" si="2"/>
        <v>1.6</v>
      </c>
      <c r="M21" s="47">
        <f t="shared" si="3"/>
        <v>13.4</v>
      </c>
      <c r="N21" s="60">
        <f t="shared" si="4"/>
        <v>13.4</v>
      </c>
      <c r="O21" s="56">
        <v>15</v>
      </c>
      <c r="P21" s="48">
        <v>1</v>
      </c>
      <c r="Q21" s="48">
        <v>0.7</v>
      </c>
      <c r="R21" s="48">
        <f t="shared" si="5"/>
        <v>0.85</v>
      </c>
      <c r="S21" s="57">
        <f t="shared" si="6"/>
        <v>14.15</v>
      </c>
      <c r="T21" s="56">
        <v>15</v>
      </c>
      <c r="U21" s="48">
        <v>0.8</v>
      </c>
      <c r="V21" s="48">
        <v>0.5</v>
      </c>
      <c r="W21" s="48">
        <f t="shared" si="7"/>
        <v>0.65</v>
      </c>
      <c r="X21" s="57">
        <f t="shared" si="8"/>
        <v>14.35</v>
      </c>
      <c r="Y21" s="88">
        <v>15</v>
      </c>
      <c r="Z21" s="48">
        <v>0.8</v>
      </c>
      <c r="AA21" s="48">
        <v>0.6</v>
      </c>
      <c r="AB21" s="47">
        <f t="shared" si="9"/>
        <v>0.7</v>
      </c>
      <c r="AC21" s="47">
        <f t="shared" si="10"/>
        <v>14.3</v>
      </c>
      <c r="AD21" s="48">
        <v>0.8</v>
      </c>
      <c r="AE21" s="48">
        <v>0.6</v>
      </c>
      <c r="AF21" s="47">
        <f t="shared" si="11"/>
        <v>0.7</v>
      </c>
      <c r="AG21" s="47">
        <f t="shared" si="12"/>
        <v>14.3</v>
      </c>
      <c r="AH21" s="67">
        <f t="shared" si="13"/>
        <v>14.3</v>
      </c>
      <c r="AI21" s="64"/>
      <c r="AJ21" s="68">
        <f t="shared" si="14"/>
        <v>56.2</v>
      </c>
    </row>
    <row r="22" spans="1:36" ht="30" customHeight="1">
      <c r="A22" s="111">
        <f t="shared" si="15"/>
        <v>12</v>
      </c>
      <c r="B22" s="5" t="s">
        <v>197</v>
      </c>
      <c r="C22" s="5" t="s">
        <v>36</v>
      </c>
      <c r="D22" s="92">
        <v>36523</v>
      </c>
      <c r="E22" s="59">
        <v>14</v>
      </c>
      <c r="F22" s="48">
        <v>0.2</v>
      </c>
      <c r="G22" s="48">
        <v>0.2</v>
      </c>
      <c r="H22" s="47">
        <f t="shared" si="0"/>
        <v>0.2</v>
      </c>
      <c r="I22" s="47">
        <f t="shared" si="1"/>
        <v>13.8</v>
      </c>
      <c r="J22" s="48">
        <v>0.2</v>
      </c>
      <c r="K22" s="48">
        <v>0.2</v>
      </c>
      <c r="L22" s="47">
        <f t="shared" si="2"/>
        <v>0.2</v>
      </c>
      <c r="M22" s="47">
        <f t="shared" si="3"/>
        <v>13.8</v>
      </c>
      <c r="N22" s="60">
        <f t="shared" si="4"/>
        <v>13.8</v>
      </c>
      <c r="O22" s="56">
        <v>15</v>
      </c>
      <c r="P22" s="48">
        <v>1.4</v>
      </c>
      <c r="Q22" s="48">
        <v>1.4</v>
      </c>
      <c r="R22" s="48">
        <f t="shared" si="5"/>
        <v>1.4</v>
      </c>
      <c r="S22" s="57">
        <f t="shared" si="6"/>
        <v>13.6</v>
      </c>
      <c r="T22" s="56">
        <v>15</v>
      </c>
      <c r="U22" s="48">
        <v>0.9</v>
      </c>
      <c r="V22" s="48">
        <v>0.9</v>
      </c>
      <c r="W22" s="48">
        <f t="shared" si="7"/>
        <v>0.9</v>
      </c>
      <c r="X22" s="57">
        <f t="shared" si="8"/>
        <v>14.1</v>
      </c>
      <c r="Y22" s="88">
        <v>15</v>
      </c>
      <c r="Z22" s="48">
        <v>0.8</v>
      </c>
      <c r="AA22" s="48">
        <v>1.1</v>
      </c>
      <c r="AB22" s="47">
        <f t="shared" si="9"/>
        <v>0.9500000000000001</v>
      </c>
      <c r="AC22" s="47">
        <f t="shared" si="10"/>
        <v>14.05</v>
      </c>
      <c r="AD22" s="48">
        <v>0.8</v>
      </c>
      <c r="AE22" s="48">
        <v>1.1</v>
      </c>
      <c r="AF22" s="47">
        <f t="shared" si="11"/>
        <v>0.9500000000000001</v>
      </c>
      <c r="AG22" s="47">
        <f t="shared" si="12"/>
        <v>14.05</v>
      </c>
      <c r="AH22" s="67">
        <f t="shared" si="13"/>
        <v>14.05</v>
      </c>
      <c r="AI22" s="64"/>
      <c r="AJ22" s="68">
        <f t="shared" si="14"/>
        <v>55.55</v>
      </c>
    </row>
    <row r="23" spans="1:36" ht="30" customHeight="1">
      <c r="A23" s="111">
        <f t="shared" si="15"/>
        <v>13</v>
      </c>
      <c r="B23" s="5" t="s">
        <v>180</v>
      </c>
      <c r="C23" s="5" t="s">
        <v>138</v>
      </c>
      <c r="D23" s="92">
        <v>36591</v>
      </c>
      <c r="E23" s="59">
        <v>15</v>
      </c>
      <c r="F23" s="48">
        <v>1.1</v>
      </c>
      <c r="G23" s="48">
        <v>1.1</v>
      </c>
      <c r="H23" s="47">
        <f t="shared" si="0"/>
        <v>1.1</v>
      </c>
      <c r="I23" s="47">
        <f t="shared" si="1"/>
        <v>13.9</v>
      </c>
      <c r="J23" s="48">
        <v>1.1</v>
      </c>
      <c r="K23" s="48">
        <v>1.1</v>
      </c>
      <c r="L23" s="47">
        <f t="shared" si="2"/>
        <v>1.1</v>
      </c>
      <c r="M23" s="47">
        <f t="shared" si="3"/>
        <v>13.9</v>
      </c>
      <c r="N23" s="60">
        <f t="shared" si="4"/>
        <v>13.9</v>
      </c>
      <c r="O23" s="56">
        <v>15</v>
      </c>
      <c r="P23" s="48">
        <v>1.8</v>
      </c>
      <c r="Q23" s="48">
        <v>2</v>
      </c>
      <c r="R23" s="48">
        <f t="shared" si="5"/>
        <v>1.9</v>
      </c>
      <c r="S23" s="57">
        <f t="shared" si="6"/>
        <v>13.1</v>
      </c>
      <c r="T23" s="56">
        <v>15</v>
      </c>
      <c r="U23" s="48">
        <v>1</v>
      </c>
      <c r="V23" s="48">
        <v>0.9</v>
      </c>
      <c r="W23" s="48">
        <f t="shared" si="7"/>
        <v>0.95</v>
      </c>
      <c r="X23" s="57">
        <f t="shared" si="8"/>
        <v>14.05</v>
      </c>
      <c r="Y23" s="88">
        <v>15</v>
      </c>
      <c r="Z23" s="48">
        <v>0.3</v>
      </c>
      <c r="AA23" s="48">
        <v>0.8</v>
      </c>
      <c r="AB23" s="47">
        <f t="shared" si="9"/>
        <v>0.55</v>
      </c>
      <c r="AC23" s="47">
        <f t="shared" si="10"/>
        <v>14.45</v>
      </c>
      <c r="AD23" s="48">
        <v>0.3</v>
      </c>
      <c r="AE23" s="48">
        <v>0.8</v>
      </c>
      <c r="AF23" s="47">
        <f t="shared" si="11"/>
        <v>0.55</v>
      </c>
      <c r="AG23" s="47">
        <f t="shared" si="12"/>
        <v>14.45</v>
      </c>
      <c r="AH23" s="67">
        <f t="shared" si="13"/>
        <v>14.45</v>
      </c>
      <c r="AI23" s="64"/>
      <c r="AJ23" s="68">
        <f t="shared" si="14"/>
        <v>55.5</v>
      </c>
    </row>
    <row r="24" spans="1:36" ht="30" customHeight="1">
      <c r="A24" s="111">
        <f t="shared" si="15"/>
        <v>14</v>
      </c>
      <c r="B24" s="5" t="s">
        <v>199</v>
      </c>
      <c r="C24" s="5" t="s">
        <v>200</v>
      </c>
      <c r="D24" s="92">
        <v>35500</v>
      </c>
      <c r="E24" s="59">
        <v>14</v>
      </c>
      <c r="F24" s="48">
        <v>1</v>
      </c>
      <c r="G24" s="48">
        <v>1</v>
      </c>
      <c r="H24" s="47">
        <f t="shared" si="0"/>
        <v>1</v>
      </c>
      <c r="I24" s="47">
        <f t="shared" si="1"/>
        <v>13</v>
      </c>
      <c r="J24" s="48">
        <v>1</v>
      </c>
      <c r="K24" s="48">
        <v>1</v>
      </c>
      <c r="L24" s="47">
        <f t="shared" si="2"/>
        <v>1</v>
      </c>
      <c r="M24" s="47">
        <f t="shared" si="3"/>
        <v>13</v>
      </c>
      <c r="N24" s="60">
        <f t="shared" si="4"/>
        <v>13</v>
      </c>
      <c r="O24" s="56">
        <v>15</v>
      </c>
      <c r="P24" s="48">
        <v>0.9</v>
      </c>
      <c r="Q24" s="48">
        <v>0.7</v>
      </c>
      <c r="R24" s="48">
        <f t="shared" si="5"/>
        <v>0.8</v>
      </c>
      <c r="S24" s="57">
        <f t="shared" si="6"/>
        <v>14.2</v>
      </c>
      <c r="T24" s="56">
        <v>15</v>
      </c>
      <c r="U24" s="48">
        <v>1.2</v>
      </c>
      <c r="V24" s="48">
        <v>1.4</v>
      </c>
      <c r="W24" s="48">
        <f t="shared" si="7"/>
        <v>1.2999999999999998</v>
      </c>
      <c r="X24" s="57">
        <f t="shared" si="8"/>
        <v>13.7</v>
      </c>
      <c r="Y24" s="88">
        <v>15</v>
      </c>
      <c r="Z24" s="48">
        <v>0.6</v>
      </c>
      <c r="AA24" s="48">
        <v>0.7</v>
      </c>
      <c r="AB24" s="47">
        <f t="shared" si="9"/>
        <v>0.6499999999999999</v>
      </c>
      <c r="AC24" s="47">
        <f t="shared" si="10"/>
        <v>14.35</v>
      </c>
      <c r="AD24" s="48">
        <v>0.6</v>
      </c>
      <c r="AE24" s="48">
        <v>0.7</v>
      </c>
      <c r="AF24" s="47">
        <f t="shared" si="11"/>
        <v>0.6499999999999999</v>
      </c>
      <c r="AG24" s="47">
        <f t="shared" si="12"/>
        <v>14.35</v>
      </c>
      <c r="AH24" s="67">
        <f t="shared" si="13"/>
        <v>14.35</v>
      </c>
      <c r="AI24" s="64"/>
      <c r="AJ24" s="68">
        <f t="shared" si="14"/>
        <v>55.25</v>
      </c>
    </row>
    <row r="25" spans="1:36" ht="34.5" customHeight="1">
      <c r="A25" s="111">
        <f t="shared" si="15"/>
        <v>15</v>
      </c>
      <c r="B25" s="5" t="s">
        <v>105</v>
      </c>
      <c r="C25" s="5" t="s">
        <v>104</v>
      </c>
      <c r="D25" s="92">
        <v>36592</v>
      </c>
      <c r="E25" s="59">
        <v>15</v>
      </c>
      <c r="F25" s="48">
        <v>1.5</v>
      </c>
      <c r="G25" s="48">
        <v>1.5</v>
      </c>
      <c r="H25" s="47">
        <f t="shared" si="0"/>
        <v>1.5</v>
      </c>
      <c r="I25" s="47">
        <f t="shared" si="1"/>
        <v>13.5</v>
      </c>
      <c r="J25" s="48">
        <v>1.5</v>
      </c>
      <c r="K25" s="48">
        <v>1.5</v>
      </c>
      <c r="L25" s="47">
        <f t="shared" si="2"/>
        <v>1.5</v>
      </c>
      <c r="M25" s="47">
        <f t="shared" si="3"/>
        <v>13.5</v>
      </c>
      <c r="N25" s="60">
        <f t="shared" si="4"/>
        <v>13.5</v>
      </c>
      <c r="O25" s="56">
        <v>15</v>
      </c>
      <c r="P25" s="48">
        <v>1.2</v>
      </c>
      <c r="Q25" s="48">
        <v>1.2</v>
      </c>
      <c r="R25" s="48">
        <f t="shared" si="5"/>
        <v>1.2</v>
      </c>
      <c r="S25" s="57">
        <f t="shared" si="6"/>
        <v>13.8</v>
      </c>
      <c r="T25" s="56">
        <v>15</v>
      </c>
      <c r="U25" s="48">
        <v>0.8</v>
      </c>
      <c r="V25" s="48">
        <v>0.9</v>
      </c>
      <c r="W25" s="48">
        <f t="shared" si="7"/>
        <v>0.8500000000000001</v>
      </c>
      <c r="X25" s="57">
        <f t="shared" si="8"/>
        <v>14.15</v>
      </c>
      <c r="Y25" s="88">
        <v>15</v>
      </c>
      <c r="Z25" s="48">
        <v>1.5</v>
      </c>
      <c r="AA25" s="48">
        <v>1.7</v>
      </c>
      <c r="AB25" s="47">
        <f t="shared" si="9"/>
        <v>1.6</v>
      </c>
      <c r="AC25" s="47">
        <f t="shared" si="10"/>
        <v>13.4</v>
      </c>
      <c r="AD25" s="48">
        <v>1.7</v>
      </c>
      <c r="AE25" s="48">
        <v>1.5</v>
      </c>
      <c r="AF25" s="47">
        <f t="shared" si="11"/>
        <v>1.6</v>
      </c>
      <c r="AG25" s="47">
        <f t="shared" si="12"/>
        <v>13.4</v>
      </c>
      <c r="AH25" s="67">
        <f t="shared" si="13"/>
        <v>13.4</v>
      </c>
      <c r="AI25" s="64"/>
      <c r="AJ25" s="68">
        <f t="shared" si="14"/>
        <v>54.85</v>
      </c>
    </row>
    <row r="26" spans="1:36" ht="30" customHeight="1">
      <c r="A26" s="111">
        <f t="shared" si="15"/>
        <v>16</v>
      </c>
      <c r="B26" s="5" t="s">
        <v>40</v>
      </c>
      <c r="C26" s="5" t="s">
        <v>36</v>
      </c>
      <c r="D26" s="92">
        <v>36290</v>
      </c>
      <c r="E26" s="59">
        <v>14</v>
      </c>
      <c r="F26" s="48">
        <v>1</v>
      </c>
      <c r="G26" s="48">
        <v>1</v>
      </c>
      <c r="H26" s="47">
        <f t="shared" si="0"/>
        <v>1</v>
      </c>
      <c r="I26" s="47">
        <f t="shared" si="1"/>
        <v>13</v>
      </c>
      <c r="J26" s="48">
        <v>1</v>
      </c>
      <c r="K26" s="48">
        <v>1</v>
      </c>
      <c r="L26" s="47">
        <f t="shared" si="2"/>
        <v>1</v>
      </c>
      <c r="M26" s="47">
        <f t="shared" si="3"/>
        <v>13</v>
      </c>
      <c r="N26" s="60">
        <f t="shared" si="4"/>
        <v>13</v>
      </c>
      <c r="O26" s="56">
        <v>15</v>
      </c>
      <c r="P26" s="48">
        <v>1.4</v>
      </c>
      <c r="Q26" s="48">
        <v>1.3</v>
      </c>
      <c r="R26" s="48">
        <f t="shared" si="5"/>
        <v>1.35</v>
      </c>
      <c r="S26" s="57">
        <f t="shared" si="6"/>
        <v>13.65</v>
      </c>
      <c r="T26" s="56">
        <v>15</v>
      </c>
      <c r="U26" s="48">
        <v>2.1</v>
      </c>
      <c r="V26" s="48">
        <v>2</v>
      </c>
      <c r="W26" s="48">
        <f t="shared" si="7"/>
        <v>2.05</v>
      </c>
      <c r="X26" s="57">
        <f t="shared" si="8"/>
        <v>12.95</v>
      </c>
      <c r="Y26" s="88">
        <v>15</v>
      </c>
      <c r="Z26" s="48">
        <v>0.4</v>
      </c>
      <c r="AA26" s="48">
        <v>0.5</v>
      </c>
      <c r="AB26" s="47">
        <f t="shared" si="9"/>
        <v>0.45</v>
      </c>
      <c r="AC26" s="47">
        <f t="shared" si="10"/>
        <v>14.55</v>
      </c>
      <c r="AD26" s="48">
        <v>0.4</v>
      </c>
      <c r="AE26" s="48">
        <v>0.5</v>
      </c>
      <c r="AF26" s="47">
        <f t="shared" si="11"/>
        <v>0.45</v>
      </c>
      <c r="AG26" s="47">
        <f t="shared" si="12"/>
        <v>14.55</v>
      </c>
      <c r="AH26" s="67">
        <f t="shared" si="13"/>
        <v>14.55</v>
      </c>
      <c r="AI26" s="64"/>
      <c r="AJ26" s="68">
        <f t="shared" si="14"/>
        <v>54.14999999999999</v>
      </c>
    </row>
    <row r="27" spans="1:36" ht="30" customHeight="1">
      <c r="A27" s="111">
        <f t="shared" si="15"/>
        <v>17</v>
      </c>
      <c r="B27" s="5" t="s">
        <v>106</v>
      </c>
      <c r="C27" s="5" t="s">
        <v>104</v>
      </c>
      <c r="D27" s="92">
        <v>34661</v>
      </c>
      <c r="E27" s="59">
        <v>14</v>
      </c>
      <c r="F27" s="48">
        <v>1.1</v>
      </c>
      <c r="G27" s="48">
        <v>1.1</v>
      </c>
      <c r="H27" s="47">
        <f t="shared" si="0"/>
        <v>1.1</v>
      </c>
      <c r="I27" s="47">
        <f t="shared" si="1"/>
        <v>12.9</v>
      </c>
      <c r="J27" s="48">
        <v>1.1</v>
      </c>
      <c r="K27" s="48">
        <v>1.1</v>
      </c>
      <c r="L27" s="47">
        <f t="shared" si="2"/>
        <v>1.1</v>
      </c>
      <c r="M27" s="47">
        <f t="shared" si="3"/>
        <v>12.9</v>
      </c>
      <c r="N27" s="60">
        <f t="shared" si="4"/>
        <v>12.9</v>
      </c>
      <c r="O27" s="56">
        <v>15</v>
      </c>
      <c r="P27" s="48">
        <v>2.3</v>
      </c>
      <c r="Q27" s="48">
        <v>2</v>
      </c>
      <c r="R27" s="48">
        <f t="shared" si="5"/>
        <v>2.15</v>
      </c>
      <c r="S27" s="57">
        <f t="shared" si="6"/>
        <v>12.85</v>
      </c>
      <c r="T27" s="56">
        <v>15</v>
      </c>
      <c r="U27" s="48">
        <v>1.4</v>
      </c>
      <c r="V27" s="48">
        <v>1</v>
      </c>
      <c r="W27" s="48">
        <f t="shared" si="7"/>
        <v>1.2</v>
      </c>
      <c r="X27" s="57">
        <f t="shared" si="8"/>
        <v>13.8</v>
      </c>
      <c r="Y27" s="88">
        <v>15</v>
      </c>
      <c r="Z27" s="48">
        <v>1</v>
      </c>
      <c r="AA27" s="48">
        <v>0.3</v>
      </c>
      <c r="AB27" s="47">
        <f t="shared" si="9"/>
        <v>0.65</v>
      </c>
      <c r="AC27" s="47">
        <f t="shared" si="10"/>
        <v>14.35</v>
      </c>
      <c r="AD27" s="48">
        <v>1</v>
      </c>
      <c r="AE27" s="48">
        <v>0.3</v>
      </c>
      <c r="AF27" s="47">
        <f t="shared" si="11"/>
        <v>0.65</v>
      </c>
      <c r="AG27" s="47">
        <f t="shared" si="12"/>
        <v>14.35</v>
      </c>
      <c r="AH27" s="67">
        <f t="shared" si="13"/>
        <v>14.35</v>
      </c>
      <c r="AI27" s="64"/>
      <c r="AJ27" s="68">
        <f t="shared" si="14"/>
        <v>53.9</v>
      </c>
    </row>
    <row r="28" spans="1:36" ht="30" customHeight="1">
      <c r="A28" s="111">
        <f t="shared" si="15"/>
        <v>18</v>
      </c>
      <c r="B28" s="5" t="s">
        <v>107</v>
      </c>
      <c r="C28" s="5" t="s">
        <v>104</v>
      </c>
      <c r="D28" s="92">
        <v>35441</v>
      </c>
      <c r="E28" s="59">
        <v>15</v>
      </c>
      <c r="F28" s="48">
        <v>1.8</v>
      </c>
      <c r="G28" s="48">
        <v>1.8</v>
      </c>
      <c r="H28" s="47">
        <f t="shared" si="0"/>
        <v>1.8</v>
      </c>
      <c r="I28" s="47">
        <f t="shared" si="1"/>
        <v>13.2</v>
      </c>
      <c r="J28" s="48">
        <v>1.8</v>
      </c>
      <c r="K28" s="48">
        <v>1.8</v>
      </c>
      <c r="L28" s="47">
        <f t="shared" si="2"/>
        <v>1.8</v>
      </c>
      <c r="M28" s="47">
        <f t="shared" si="3"/>
        <v>13.2</v>
      </c>
      <c r="N28" s="60">
        <f t="shared" si="4"/>
        <v>13.2</v>
      </c>
      <c r="O28" s="56">
        <v>15</v>
      </c>
      <c r="P28" s="48">
        <v>0.8</v>
      </c>
      <c r="Q28" s="48">
        <v>1</v>
      </c>
      <c r="R28" s="48">
        <f t="shared" si="5"/>
        <v>0.9</v>
      </c>
      <c r="S28" s="57">
        <f t="shared" si="6"/>
        <v>14.1</v>
      </c>
      <c r="T28" s="56">
        <v>14.5</v>
      </c>
      <c r="U28" s="48">
        <v>2.3</v>
      </c>
      <c r="V28" s="48">
        <v>2.1</v>
      </c>
      <c r="W28" s="48">
        <f t="shared" si="7"/>
        <v>2.2</v>
      </c>
      <c r="X28" s="57">
        <f t="shared" si="8"/>
        <v>12.3</v>
      </c>
      <c r="Y28" s="88">
        <v>15</v>
      </c>
      <c r="Z28" s="48">
        <v>1.2</v>
      </c>
      <c r="AA28" s="48">
        <v>0.4</v>
      </c>
      <c r="AB28" s="47">
        <f t="shared" si="9"/>
        <v>0.8</v>
      </c>
      <c r="AC28" s="47">
        <f t="shared" si="10"/>
        <v>14.2</v>
      </c>
      <c r="AD28" s="48">
        <v>1.2</v>
      </c>
      <c r="AE28" s="48">
        <v>0.4</v>
      </c>
      <c r="AF28" s="47">
        <f t="shared" si="11"/>
        <v>0.8</v>
      </c>
      <c r="AG28" s="47">
        <f t="shared" si="12"/>
        <v>14.2</v>
      </c>
      <c r="AH28" s="67">
        <f t="shared" si="13"/>
        <v>14.2</v>
      </c>
      <c r="AI28" s="64"/>
      <c r="AJ28" s="68">
        <f t="shared" si="14"/>
        <v>53.8</v>
      </c>
    </row>
  </sheetData>
  <sheetProtection/>
  <mergeCells count="16">
    <mergeCell ref="A2:AJ2"/>
    <mergeCell ref="A3:AJ3"/>
    <mergeCell ref="A4:AJ4"/>
    <mergeCell ref="A6:AJ6"/>
    <mergeCell ref="O9:S9"/>
    <mergeCell ref="T9:X9"/>
    <mergeCell ref="P10:Q10"/>
    <mergeCell ref="U10:V10"/>
    <mergeCell ref="A7:AJ8"/>
    <mergeCell ref="Y9:AH9"/>
    <mergeCell ref="AI9:AI10"/>
    <mergeCell ref="A9:A10"/>
    <mergeCell ref="B9:B10"/>
    <mergeCell ref="C9:C10"/>
    <mergeCell ref="D9:D10"/>
    <mergeCell ref="E9:N9"/>
  </mergeCells>
  <printOptions/>
  <pageMargins left="0.42" right="0.43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4">
      <selection activeCell="AA11" sqref="AA11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9.28125" style="0" customWidth="1"/>
    <col min="5" max="8" width="2.7109375" style="0" customWidth="1"/>
    <col min="10" max="13" width="2.7109375" style="0" customWidth="1"/>
    <col min="14" max="14" width="6.8515625" style="0" customWidth="1"/>
    <col min="15" max="18" width="2.7109375" style="0" customWidth="1"/>
    <col min="19" max="19" width="7.140625" style="0" customWidth="1"/>
    <col min="20" max="28" width="2.7109375" style="0" customWidth="1"/>
    <col min="29" max="29" width="7.57421875" style="0" customWidth="1"/>
    <col min="30" max="30" width="4.140625" style="0" customWidth="1"/>
    <col min="31" max="31" width="9.140625" style="0" customWidth="1"/>
  </cols>
  <sheetData>
    <row r="1" spans="1:31" ht="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1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</row>
    <row r="3" spans="1:31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31"/>
    </row>
    <row r="4" spans="1:31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15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2"/>
    </row>
    <row r="6" spans="1:36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07"/>
      <c r="AG6" s="107"/>
      <c r="AH6" s="107"/>
      <c r="AI6" s="107"/>
      <c r="AJ6" s="108"/>
    </row>
    <row r="7" spans="1:31" ht="15">
      <c r="A7" s="148" t="s">
        <v>35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</row>
    <row r="8" spans="1:31" ht="15.75" thickBo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8"/>
      <c r="AE8" s="148"/>
    </row>
    <row r="9" spans="1:31" ht="15" customHeight="1">
      <c r="A9" s="164" t="s">
        <v>17</v>
      </c>
      <c r="B9" s="164" t="s">
        <v>2</v>
      </c>
      <c r="C9" s="164" t="s">
        <v>3</v>
      </c>
      <c r="D9" s="164" t="s">
        <v>18</v>
      </c>
      <c r="E9" s="197" t="s">
        <v>13</v>
      </c>
      <c r="F9" s="197"/>
      <c r="G9" s="197"/>
      <c r="H9" s="197"/>
      <c r="I9" s="197"/>
      <c r="J9" s="178" t="s">
        <v>6</v>
      </c>
      <c r="K9" s="178"/>
      <c r="L9" s="178"/>
      <c r="M9" s="178"/>
      <c r="N9" s="178"/>
      <c r="O9" s="178" t="s">
        <v>7</v>
      </c>
      <c r="P9" s="178"/>
      <c r="Q9" s="178"/>
      <c r="R9" s="178"/>
      <c r="S9" s="179"/>
      <c r="T9" s="180" t="s">
        <v>29</v>
      </c>
      <c r="U9" s="181"/>
      <c r="V9" s="181"/>
      <c r="W9" s="181"/>
      <c r="X9" s="181"/>
      <c r="Y9" s="181"/>
      <c r="Z9" s="181"/>
      <c r="AA9" s="181"/>
      <c r="AB9" s="181"/>
      <c r="AC9" s="182"/>
      <c r="AD9" s="183" t="s">
        <v>8</v>
      </c>
      <c r="AE9" s="4" t="s">
        <v>22</v>
      </c>
    </row>
    <row r="10" spans="1:31" ht="63.75">
      <c r="A10" s="165"/>
      <c r="B10" s="165"/>
      <c r="C10" s="165"/>
      <c r="D10" s="165"/>
      <c r="E10" s="61" t="s">
        <v>23</v>
      </c>
      <c r="F10" s="174" t="s">
        <v>8</v>
      </c>
      <c r="G10" s="175"/>
      <c r="H10" s="16" t="s">
        <v>5</v>
      </c>
      <c r="I10" s="11" t="s">
        <v>33</v>
      </c>
      <c r="J10" s="62" t="s">
        <v>23</v>
      </c>
      <c r="K10" s="174" t="s">
        <v>27</v>
      </c>
      <c r="L10" s="175"/>
      <c r="M10" s="61" t="s">
        <v>28</v>
      </c>
      <c r="N10" s="12" t="s">
        <v>6</v>
      </c>
      <c r="O10" s="61" t="s">
        <v>23</v>
      </c>
      <c r="P10" s="185" t="s">
        <v>27</v>
      </c>
      <c r="Q10" s="186"/>
      <c r="R10" s="61" t="s">
        <v>28</v>
      </c>
      <c r="S10" s="63" t="s">
        <v>7</v>
      </c>
      <c r="T10" s="65" t="s">
        <v>23</v>
      </c>
      <c r="U10" s="61" t="s">
        <v>4</v>
      </c>
      <c r="V10" s="61" t="s">
        <v>4</v>
      </c>
      <c r="W10" s="16" t="s">
        <v>5</v>
      </c>
      <c r="X10" s="16" t="s">
        <v>24</v>
      </c>
      <c r="Y10" s="10" t="s">
        <v>10</v>
      </c>
      <c r="Z10" s="61" t="s">
        <v>10</v>
      </c>
      <c r="AA10" s="16" t="s">
        <v>11</v>
      </c>
      <c r="AB10" s="16" t="s">
        <v>25</v>
      </c>
      <c r="AC10" s="66" t="s">
        <v>30</v>
      </c>
      <c r="AD10" s="184"/>
      <c r="AE10" s="9" t="s">
        <v>20</v>
      </c>
    </row>
    <row r="11" spans="1:31" ht="31.5">
      <c r="A11" s="4">
        <v>1</v>
      </c>
      <c r="B11" s="41"/>
      <c r="C11" s="106"/>
      <c r="D11" s="46"/>
      <c r="E11" s="59"/>
      <c r="F11" s="48"/>
      <c r="G11" s="48"/>
      <c r="H11" s="47" t="e">
        <f>AVERAGE(F11:G11)</f>
        <v>#DIV/0!</v>
      </c>
      <c r="I11" s="69" t="e">
        <f>E11-H11</f>
        <v>#DIV/0!</v>
      </c>
      <c r="J11" s="56"/>
      <c r="K11" s="48"/>
      <c r="L11" s="48"/>
      <c r="M11" s="48" t="e">
        <f>AVERAGE(K11:L11)</f>
        <v>#DIV/0!</v>
      </c>
      <c r="N11" s="57" t="e">
        <f>J11-M11</f>
        <v>#DIV/0!</v>
      </c>
      <c r="O11" s="56"/>
      <c r="P11" s="48"/>
      <c r="Q11" s="48"/>
      <c r="R11" s="48" t="e">
        <f>AVERAGE(P11:Q11)</f>
        <v>#DIV/0!</v>
      </c>
      <c r="S11" s="58" t="e">
        <f>+O11-R11</f>
        <v>#DIV/0!</v>
      </c>
      <c r="T11" s="59"/>
      <c r="U11" s="48"/>
      <c r="V11" s="48"/>
      <c r="W11" s="47" t="e">
        <f>AVERAGE(U11:V11)</f>
        <v>#DIV/0!</v>
      </c>
      <c r="X11" s="47" t="e">
        <f>T11-W11</f>
        <v>#DIV/0!</v>
      </c>
      <c r="Y11" s="48"/>
      <c r="Z11" s="48"/>
      <c r="AA11" s="47" t="e">
        <f>AVERAGE(Y11:Z11)</f>
        <v>#DIV/0!</v>
      </c>
      <c r="AB11" s="47" t="e">
        <f>T11-AA11</f>
        <v>#DIV/0!</v>
      </c>
      <c r="AC11" s="67" t="e">
        <f>AVERAGE(X11,AB11)</f>
        <v>#DIV/0!</v>
      </c>
      <c r="AD11" s="64"/>
      <c r="AE11" s="68" t="e">
        <f>SUM(I11+N11+S11+AC11-AD11)</f>
        <v>#DIV/0!</v>
      </c>
    </row>
    <row r="12" spans="1:31" ht="31.5">
      <c r="A12" s="4">
        <v>2</v>
      </c>
      <c r="B12" s="41"/>
      <c r="C12" s="106"/>
      <c r="D12" s="46"/>
      <c r="E12" s="59"/>
      <c r="F12" s="48"/>
      <c r="G12" s="48"/>
      <c r="H12" s="47" t="e">
        <f aca="true" t="shared" si="0" ref="H12:H30">AVERAGE(F12:G12)</f>
        <v>#DIV/0!</v>
      </c>
      <c r="I12" s="69" t="e">
        <f aca="true" t="shared" si="1" ref="I12:I30">E12-H12</f>
        <v>#DIV/0!</v>
      </c>
      <c r="J12" s="56"/>
      <c r="K12" s="48"/>
      <c r="L12" s="48"/>
      <c r="M12" s="48" t="e">
        <f aca="true" t="shared" si="2" ref="M12:M30">AVERAGE(K12:L12)</f>
        <v>#DIV/0!</v>
      </c>
      <c r="N12" s="57" t="e">
        <f aca="true" t="shared" si="3" ref="N12:N30">J12-M12</f>
        <v>#DIV/0!</v>
      </c>
      <c r="O12" s="56"/>
      <c r="P12" s="48"/>
      <c r="Q12" s="48"/>
      <c r="R12" s="48" t="e">
        <f aca="true" t="shared" si="4" ref="R12:R30">AVERAGE(P12:Q12)</f>
        <v>#DIV/0!</v>
      </c>
      <c r="S12" s="58" t="e">
        <f aca="true" t="shared" si="5" ref="S12:S30">+O12-R12</f>
        <v>#DIV/0!</v>
      </c>
      <c r="T12" s="59"/>
      <c r="U12" s="48"/>
      <c r="V12" s="48"/>
      <c r="W12" s="47" t="e">
        <f aca="true" t="shared" si="6" ref="W12:W30">AVERAGE(U12:V12)</f>
        <v>#DIV/0!</v>
      </c>
      <c r="X12" s="47" t="e">
        <f aca="true" t="shared" si="7" ref="X12:X30">T12-W12</f>
        <v>#DIV/0!</v>
      </c>
      <c r="Y12" s="48"/>
      <c r="Z12" s="48"/>
      <c r="AA12" s="47" t="e">
        <f aca="true" t="shared" si="8" ref="AA12:AA30">AVERAGE(Y12:Z12)</f>
        <v>#DIV/0!</v>
      </c>
      <c r="AB12" s="47" t="e">
        <f aca="true" t="shared" si="9" ref="AB12:AB30">T12-AA12</f>
        <v>#DIV/0!</v>
      </c>
      <c r="AC12" s="67" t="e">
        <f aca="true" t="shared" si="10" ref="AC12:AC30">AVERAGE(X12,AB12)</f>
        <v>#DIV/0!</v>
      </c>
      <c r="AD12" s="64"/>
      <c r="AE12" s="68" t="e">
        <f aca="true" t="shared" si="11" ref="AE12:AE30">SUM(I12+N12+S12+AC12-AD12)</f>
        <v>#DIV/0!</v>
      </c>
    </row>
    <row r="13" spans="1:31" ht="31.5">
      <c r="A13" s="4"/>
      <c r="B13" s="41"/>
      <c r="C13" s="42"/>
      <c r="D13" s="46"/>
      <c r="E13" s="59"/>
      <c r="F13" s="48"/>
      <c r="G13" s="48"/>
      <c r="H13" s="47" t="e">
        <f t="shared" si="0"/>
        <v>#DIV/0!</v>
      </c>
      <c r="I13" s="69" t="e">
        <f t="shared" si="1"/>
        <v>#DIV/0!</v>
      </c>
      <c r="J13" s="56"/>
      <c r="K13" s="48"/>
      <c r="L13" s="48"/>
      <c r="M13" s="48" t="e">
        <f t="shared" si="2"/>
        <v>#DIV/0!</v>
      </c>
      <c r="N13" s="57" t="e">
        <f t="shared" si="3"/>
        <v>#DIV/0!</v>
      </c>
      <c r="O13" s="56"/>
      <c r="P13" s="48"/>
      <c r="Q13" s="48"/>
      <c r="R13" s="48" t="e">
        <f t="shared" si="4"/>
        <v>#DIV/0!</v>
      </c>
      <c r="S13" s="58" t="e">
        <f t="shared" si="5"/>
        <v>#DIV/0!</v>
      </c>
      <c r="T13" s="59"/>
      <c r="U13" s="48"/>
      <c r="V13" s="48"/>
      <c r="W13" s="47" t="e">
        <f t="shared" si="6"/>
        <v>#DIV/0!</v>
      </c>
      <c r="X13" s="47" t="e">
        <f t="shared" si="7"/>
        <v>#DIV/0!</v>
      </c>
      <c r="Y13" s="48"/>
      <c r="Z13" s="48"/>
      <c r="AA13" s="47" t="e">
        <f t="shared" si="8"/>
        <v>#DIV/0!</v>
      </c>
      <c r="AB13" s="47" t="e">
        <f t="shared" si="9"/>
        <v>#DIV/0!</v>
      </c>
      <c r="AC13" s="67" t="e">
        <f t="shared" si="10"/>
        <v>#DIV/0!</v>
      </c>
      <c r="AD13" s="64"/>
      <c r="AE13" s="68" t="e">
        <f t="shared" si="11"/>
        <v>#DIV/0!</v>
      </c>
    </row>
    <row r="14" spans="1:31" ht="31.5">
      <c r="A14" s="4"/>
      <c r="B14" s="45"/>
      <c r="C14" s="45"/>
      <c r="D14" s="46"/>
      <c r="E14" s="59"/>
      <c r="F14" s="48"/>
      <c r="G14" s="48"/>
      <c r="H14" s="47" t="e">
        <f t="shared" si="0"/>
        <v>#DIV/0!</v>
      </c>
      <c r="I14" s="69" t="e">
        <f t="shared" si="1"/>
        <v>#DIV/0!</v>
      </c>
      <c r="J14" s="56"/>
      <c r="K14" s="48"/>
      <c r="L14" s="48"/>
      <c r="M14" s="48" t="e">
        <f t="shared" si="2"/>
        <v>#DIV/0!</v>
      </c>
      <c r="N14" s="57" t="e">
        <f t="shared" si="3"/>
        <v>#DIV/0!</v>
      </c>
      <c r="O14" s="56"/>
      <c r="P14" s="48"/>
      <c r="Q14" s="48"/>
      <c r="R14" s="48" t="e">
        <f t="shared" si="4"/>
        <v>#DIV/0!</v>
      </c>
      <c r="S14" s="58" t="e">
        <f t="shared" si="5"/>
        <v>#DIV/0!</v>
      </c>
      <c r="T14" s="59"/>
      <c r="U14" s="48"/>
      <c r="V14" s="48"/>
      <c r="W14" s="47" t="e">
        <f t="shared" si="6"/>
        <v>#DIV/0!</v>
      </c>
      <c r="X14" s="47" t="e">
        <f t="shared" si="7"/>
        <v>#DIV/0!</v>
      </c>
      <c r="Y14" s="48"/>
      <c r="Z14" s="48"/>
      <c r="AA14" s="47" t="e">
        <f t="shared" si="8"/>
        <v>#DIV/0!</v>
      </c>
      <c r="AB14" s="47" t="e">
        <f t="shared" si="9"/>
        <v>#DIV/0!</v>
      </c>
      <c r="AC14" s="67" t="e">
        <f t="shared" si="10"/>
        <v>#DIV/0!</v>
      </c>
      <c r="AD14" s="64"/>
      <c r="AE14" s="68" t="e">
        <f t="shared" si="11"/>
        <v>#DIV/0!</v>
      </c>
    </row>
    <row r="15" spans="1:31" ht="31.5">
      <c r="A15" s="4"/>
      <c r="B15" s="45"/>
      <c r="C15" s="42"/>
      <c r="D15" s="46"/>
      <c r="E15" s="59"/>
      <c r="F15" s="48"/>
      <c r="G15" s="48"/>
      <c r="H15" s="47" t="e">
        <f t="shared" si="0"/>
        <v>#DIV/0!</v>
      </c>
      <c r="I15" s="69" t="e">
        <f t="shared" si="1"/>
        <v>#DIV/0!</v>
      </c>
      <c r="J15" s="56"/>
      <c r="K15" s="48"/>
      <c r="L15" s="48"/>
      <c r="M15" s="48" t="e">
        <f t="shared" si="2"/>
        <v>#DIV/0!</v>
      </c>
      <c r="N15" s="57" t="e">
        <f t="shared" si="3"/>
        <v>#DIV/0!</v>
      </c>
      <c r="O15" s="56"/>
      <c r="P15" s="48"/>
      <c r="Q15" s="48"/>
      <c r="R15" s="48" t="e">
        <f t="shared" si="4"/>
        <v>#DIV/0!</v>
      </c>
      <c r="S15" s="58" t="e">
        <f t="shared" si="5"/>
        <v>#DIV/0!</v>
      </c>
      <c r="T15" s="59"/>
      <c r="U15" s="48"/>
      <c r="V15" s="48"/>
      <c r="W15" s="47" t="e">
        <f t="shared" si="6"/>
        <v>#DIV/0!</v>
      </c>
      <c r="X15" s="47" t="e">
        <f t="shared" si="7"/>
        <v>#DIV/0!</v>
      </c>
      <c r="Y15" s="48"/>
      <c r="Z15" s="48"/>
      <c r="AA15" s="47" t="e">
        <f t="shared" si="8"/>
        <v>#DIV/0!</v>
      </c>
      <c r="AB15" s="47" t="e">
        <f t="shared" si="9"/>
        <v>#DIV/0!</v>
      </c>
      <c r="AC15" s="67" t="e">
        <f t="shared" si="10"/>
        <v>#DIV/0!</v>
      </c>
      <c r="AD15" s="64"/>
      <c r="AE15" s="68" t="e">
        <f t="shared" si="11"/>
        <v>#DIV/0!</v>
      </c>
    </row>
    <row r="16" spans="1:31" ht="31.5">
      <c r="A16" s="4"/>
      <c r="B16" s="41"/>
      <c r="C16" s="42"/>
      <c r="D16" s="46"/>
      <c r="E16" s="59"/>
      <c r="F16" s="48"/>
      <c r="G16" s="48"/>
      <c r="H16" s="47" t="e">
        <f t="shared" si="0"/>
        <v>#DIV/0!</v>
      </c>
      <c r="I16" s="69" t="e">
        <f t="shared" si="1"/>
        <v>#DIV/0!</v>
      </c>
      <c r="J16" s="56"/>
      <c r="K16" s="48"/>
      <c r="L16" s="48"/>
      <c r="M16" s="48" t="e">
        <f t="shared" si="2"/>
        <v>#DIV/0!</v>
      </c>
      <c r="N16" s="57" t="e">
        <f t="shared" si="3"/>
        <v>#DIV/0!</v>
      </c>
      <c r="O16" s="56"/>
      <c r="P16" s="48"/>
      <c r="Q16" s="48"/>
      <c r="R16" s="48" t="e">
        <f t="shared" si="4"/>
        <v>#DIV/0!</v>
      </c>
      <c r="S16" s="58" t="e">
        <f t="shared" si="5"/>
        <v>#DIV/0!</v>
      </c>
      <c r="T16" s="59"/>
      <c r="U16" s="48"/>
      <c r="V16" s="48"/>
      <c r="W16" s="47" t="e">
        <f t="shared" si="6"/>
        <v>#DIV/0!</v>
      </c>
      <c r="X16" s="47" t="e">
        <f t="shared" si="7"/>
        <v>#DIV/0!</v>
      </c>
      <c r="Y16" s="48"/>
      <c r="Z16" s="48"/>
      <c r="AA16" s="47" t="e">
        <f t="shared" si="8"/>
        <v>#DIV/0!</v>
      </c>
      <c r="AB16" s="47" t="e">
        <f t="shared" si="9"/>
        <v>#DIV/0!</v>
      </c>
      <c r="AC16" s="67" t="e">
        <f t="shared" si="10"/>
        <v>#DIV/0!</v>
      </c>
      <c r="AD16" s="64"/>
      <c r="AE16" s="68" t="e">
        <f t="shared" si="11"/>
        <v>#DIV/0!</v>
      </c>
    </row>
    <row r="17" spans="1:31" ht="31.5">
      <c r="A17" s="4"/>
      <c r="B17" s="41"/>
      <c r="C17" s="42"/>
      <c r="D17" s="46"/>
      <c r="E17" s="59"/>
      <c r="F17" s="48"/>
      <c r="G17" s="48"/>
      <c r="H17" s="47" t="e">
        <f t="shared" si="0"/>
        <v>#DIV/0!</v>
      </c>
      <c r="I17" s="69" t="e">
        <f t="shared" si="1"/>
        <v>#DIV/0!</v>
      </c>
      <c r="J17" s="56"/>
      <c r="K17" s="48"/>
      <c r="L17" s="48"/>
      <c r="M17" s="48" t="e">
        <f t="shared" si="2"/>
        <v>#DIV/0!</v>
      </c>
      <c r="N17" s="57" t="e">
        <f t="shared" si="3"/>
        <v>#DIV/0!</v>
      </c>
      <c r="O17" s="56"/>
      <c r="P17" s="48"/>
      <c r="Q17" s="48"/>
      <c r="R17" s="48" t="e">
        <f t="shared" si="4"/>
        <v>#DIV/0!</v>
      </c>
      <c r="S17" s="58" t="e">
        <f t="shared" si="5"/>
        <v>#DIV/0!</v>
      </c>
      <c r="T17" s="59"/>
      <c r="U17" s="48"/>
      <c r="V17" s="48"/>
      <c r="W17" s="47" t="e">
        <f t="shared" si="6"/>
        <v>#DIV/0!</v>
      </c>
      <c r="X17" s="47" t="e">
        <f t="shared" si="7"/>
        <v>#DIV/0!</v>
      </c>
      <c r="Y17" s="48"/>
      <c r="Z17" s="48"/>
      <c r="AA17" s="47" t="e">
        <f t="shared" si="8"/>
        <v>#DIV/0!</v>
      </c>
      <c r="AB17" s="47" t="e">
        <f t="shared" si="9"/>
        <v>#DIV/0!</v>
      </c>
      <c r="AC17" s="67" t="e">
        <f t="shared" si="10"/>
        <v>#DIV/0!</v>
      </c>
      <c r="AD17" s="64"/>
      <c r="AE17" s="68" t="e">
        <f t="shared" si="11"/>
        <v>#DIV/0!</v>
      </c>
    </row>
    <row r="18" spans="1:31" ht="31.5">
      <c r="A18" s="4"/>
      <c r="B18" s="41"/>
      <c r="C18" s="42"/>
      <c r="D18" s="46"/>
      <c r="E18" s="59"/>
      <c r="F18" s="48"/>
      <c r="G18" s="48"/>
      <c r="H18" s="47" t="e">
        <f t="shared" si="0"/>
        <v>#DIV/0!</v>
      </c>
      <c r="I18" s="69" t="e">
        <f t="shared" si="1"/>
        <v>#DIV/0!</v>
      </c>
      <c r="J18" s="56"/>
      <c r="K18" s="48"/>
      <c r="L18" s="48"/>
      <c r="M18" s="48" t="e">
        <f t="shared" si="2"/>
        <v>#DIV/0!</v>
      </c>
      <c r="N18" s="57" t="e">
        <f t="shared" si="3"/>
        <v>#DIV/0!</v>
      </c>
      <c r="O18" s="56"/>
      <c r="P18" s="48"/>
      <c r="Q18" s="48"/>
      <c r="R18" s="48" t="e">
        <f t="shared" si="4"/>
        <v>#DIV/0!</v>
      </c>
      <c r="S18" s="58" t="e">
        <f t="shared" si="5"/>
        <v>#DIV/0!</v>
      </c>
      <c r="T18" s="59"/>
      <c r="U18" s="48"/>
      <c r="V18" s="48"/>
      <c r="W18" s="47" t="e">
        <f t="shared" si="6"/>
        <v>#DIV/0!</v>
      </c>
      <c r="X18" s="47" t="e">
        <f t="shared" si="7"/>
        <v>#DIV/0!</v>
      </c>
      <c r="Y18" s="48"/>
      <c r="Z18" s="48"/>
      <c r="AA18" s="47" t="e">
        <f t="shared" si="8"/>
        <v>#DIV/0!</v>
      </c>
      <c r="AB18" s="47" t="e">
        <f t="shared" si="9"/>
        <v>#DIV/0!</v>
      </c>
      <c r="AC18" s="67" t="e">
        <f t="shared" si="10"/>
        <v>#DIV/0!</v>
      </c>
      <c r="AD18" s="64"/>
      <c r="AE18" s="68" t="e">
        <f t="shared" si="11"/>
        <v>#DIV/0!</v>
      </c>
    </row>
    <row r="19" spans="1:31" ht="31.5">
      <c r="A19" s="4"/>
      <c r="B19" s="45"/>
      <c r="C19" s="45"/>
      <c r="D19" s="46"/>
      <c r="E19" s="59"/>
      <c r="F19" s="48"/>
      <c r="G19" s="48"/>
      <c r="H19" s="47" t="e">
        <f t="shared" si="0"/>
        <v>#DIV/0!</v>
      </c>
      <c r="I19" s="69" t="e">
        <f t="shared" si="1"/>
        <v>#DIV/0!</v>
      </c>
      <c r="J19" s="56"/>
      <c r="K19" s="48"/>
      <c r="L19" s="48"/>
      <c r="M19" s="48" t="e">
        <f t="shared" si="2"/>
        <v>#DIV/0!</v>
      </c>
      <c r="N19" s="57" t="e">
        <f t="shared" si="3"/>
        <v>#DIV/0!</v>
      </c>
      <c r="O19" s="56"/>
      <c r="P19" s="48"/>
      <c r="Q19" s="48"/>
      <c r="R19" s="48" t="e">
        <f t="shared" si="4"/>
        <v>#DIV/0!</v>
      </c>
      <c r="S19" s="58" t="e">
        <f t="shared" si="5"/>
        <v>#DIV/0!</v>
      </c>
      <c r="T19" s="59"/>
      <c r="U19" s="48"/>
      <c r="V19" s="48"/>
      <c r="W19" s="47" t="e">
        <f t="shared" si="6"/>
        <v>#DIV/0!</v>
      </c>
      <c r="X19" s="47" t="e">
        <f t="shared" si="7"/>
        <v>#DIV/0!</v>
      </c>
      <c r="Y19" s="48"/>
      <c r="Z19" s="48"/>
      <c r="AA19" s="47" t="e">
        <f t="shared" si="8"/>
        <v>#DIV/0!</v>
      </c>
      <c r="AB19" s="47" t="e">
        <f t="shared" si="9"/>
        <v>#DIV/0!</v>
      </c>
      <c r="AC19" s="67" t="e">
        <f t="shared" si="10"/>
        <v>#DIV/0!</v>
      </c>
      <c r="AD19" s="64"/>
      <c r="AE19" s="68" t="e">
        <f t="shared" si="11"/>
        <v>#DIV/0!</v>
      </c>
    </row>
    <row r="20" spans="1:31" ht="31.5">
      <c r="A20" s="4"/>
      <c r="B20" s="45"/>
      <c r="C20" s="42"/>
      <c r="D20" s="46"/>
      <c r="E20" s="59"/>
      <c r="F20" s="48"/>
      <c r="G20" s="48"/>
      <c r="H20" s="47" t="e">
        <f t="shared" si="0"/>
        <v>#DIV/0!</v>
      </c>
      <c r="I20" s="69" t="e">
        <f t="shared" si="1"/>
        <v>#DIV/0!</v>
      </c>
      <c r="J20" s="56"/>
      <c r="K20" s="48"/>
      <c r="L20" s="48"/>
      <c r="M20" s="48" t="e">
        <f t="shared" si="2"/>
        <v>#DIV/0!</v>
      </c>
      <c r="N20" s="57" t="e">
        <f t="shared" si="3"/>
        <v>#DIV/0!</v>
      </c>
      <c r="O20" s="56"/>
      <c r="P20" s="48"/>
      <c r="Q20" s="48"/>
      <c r="R20" s="48" t="e">
        <f t="shared" si="4"/>
        <v>#DIV/0!</v>
      </c>
      <c r="S20" s="58" t="e">
        <f t="shared" si="5"/>
        <v>#DIV/0!</v>
      </c>
      <c r="T20" s="59"/>
      <c r="U20" s="48"/>
      <c r="V20" s="48"/>
      <c r="W20" s="47" t="e">
        <f t="shared" si="6"/>
        <v>#DIV/0!</v>
      </c>
      <c r="X20" s="47" t="e">
        <f t="shared" si="7"/>
        <v>#DIV/0!</v>
      </c>
      <c r="Y20" s="48"/>
      <c r="Z20" s="48"/>
      <c r="AA20" s="47" t="e">
        <f t="shared" si="8"/>
        <v>#DIV/0!</v>
      </c>
      <c r="AB20" s="47" t="e">
        <f t="shared" si="9"/>
        <v>#DIV/0!</v>
      </c>
      <c r="AC20" s="67" t="e">
        <f t="shared" si="10"/>
        <v>#DIV/0!</v>
      </c>
      <c r="AD20" s="64"/>
      <c r="AE20" s="68" t="e">
        <f t="shared" si="11"/>
        <v>#DIV/0!</v>
      </c>
    </row>
    <row r="21" spans="1:31" ht="31.5">
      <c r="A21" s="4"/>
      <c r="B21" s="41"/>
      <c r="C21" s="42"/>
      <c r="D21" s="46"/>
      <c r="E21" s="59"/>
      <c r="F21" s="48"/>
      <c r="G21" s="48"/>
      <c r="H21" s="47" t="e">
        <f t="shared" si="0"/>
        <v>#DIV/0!</v>
      </c>
      <c r="I21" s="69" t="e">
        <f t="shared" si="1"/>
        <v>#DIV/0!</v>
      </c>
      <c r="J21" s="56"/>
      <c r="K21" s="48"/>
      <c r="L21" s="48"/>
      <c r="M21" s="48" t="e">
        <f t="shared" si="2"/>
        <v>#DIV/0!</v>
      </c>
      <c r="N21" s="57" t="e">
        <f t="shared" si="3"/>
        <v>#DIV/0!</v>
      </c>
      <c r="O21" s="56"/>
      <c r="P21" s="48"/>
      <c r="Q21" s="48"/>
      <c r="R21" s="48" t="e">
        <f t="shared" si="4"/>
        <v>#DIV/0!</v>
      </c>
      <c r="S21" s="58" t="e">
        <f t="shared" si="5"/>
        <v>#DIV/0!</v>
      </c>
      <c r="T21" s="59"/>
      <c r="U21" s="48"/>
      <c r="V21" s="48"/>
      <c r="W21" s="47" t="e">
        <f t="shared" si="6"/>
        <v>#DIV/0!</v>
      </c>
      <c r="X21" s="47" t="e">
        <f t="shared" si="7"/>
        <v>#DIV/0!</v>
      </c>
      <c r="Y21" s="48"/>
      <c r="Z21" s="48"/>
      <c r="AA21" s="47" t="e">
        <f t="shared" si="8"/>
        <v>#DIV/0!</v>
      </c>
      <c r="AB21" s="47" t="e">
        <f t="shared" si="9"/>
        <v>#DIV/0!</v>
      </c>
      <c r="AC21" s="67" t="e">
        <f t="shared" si="10"/>
        <v>#DIV/0!</v>
      </c>
      <c r="AD21" s="64"/>
      <c r="AE21" s="68" t="e">
        <f t="shared" si="11"/>
        <v>#DIV/0!</v>
      </c>
    </row>
    <row r="22" spans="1:31" ht="31.5">
      <c r="A22" s="4"/>
      <c r="B22" s="41"/>
      <c r="C22" s="42"/>
      <c r="D22" s="46"/>
      <c r="E22" s="59"/>
      <c r="F22" s="48"/>
      <c r="G22" s="48"/>
      <c r="H22" s="47" t="e">
        <f t="shared" si="0"/>
        <v>#DIV/0!</v>
      </c>
      <c r="I22" s="69" t="e">
        <f t="shared" si="1"/>
        <v>#DIV/0!</v>
      </c>
      <c r="J22" s="56"/>
      <c r="K22" s="48"/>
      <c r="L22" s="48"/>
      <c r="M22" s="48" t="e">
        <f t="shared" si="2"/>
        <v>#DIV/0!</v>
      </c>
      <c r="N22" s="57" t="e">
        <f t="shared" si="3"/>
        <v>#DIV/0!</v>
      </c>
      <c r="O22" s="56"/>
      <c r="P22" s="48"/>
      <c r="Q22" s="48"/>
      <c r="R22" s="48" t="e">
        <f t="shared" si="4"/>
        <v>#DIV/0!</v>
      </c>
      <c r="S22" s="58" t="e">
        <f t="shared" si="5"/>
        <v>#DIV/0!</v>
      </c>
      <c r="T22" s="59"/>
      <c r="U22" s="48"/>
      <c r="V22" s="48"/>
      <c r="W22" s="47" t="e">
        <f t="shared" si="6"/>
        <v>#DIV/0!</v>
      </c>
      <c r="X22" s="47" t="e">
        <f t="shared" si="7"/>
        <v>#DIV/0!</v>
      </c>
      <c r="Y22" s="48"/>
      <c r="Z22" s="48"/>
      <c r="AA22" s="47" t="e">
        <f t="shared" si="8"/>
        <v>#DIV/0!</v>
      </c>
      <c r="AB22" s="47" t="e">
        <f t="shared" si="9"/>
        <v>#DIV/0!</v>
      </c>
      <c r="AC22" s="67" t="e">
        <f t="shared" si="10"/>
        <v>#DIV/0!</v>
      </c>
      <c r="AD22" s="64"/>
      <c r="AE22" s="68" t="e">
        <f t="shared" si="11"/>
        <v>#DIV/0!</v>
      </c>
    </row>
    <row r="23" spans="1:31" ht="31.5">
      <c r="A23" s="4"/>
      <c r="B23" s="41"/>
      <c r="C23" s="42"/>
      <c r="D23" s="46"/>
      <c r="E23" s="59"/>
      <c r="F23" s="48"/>
      <c r="G23" s="48"/>
      <c r="H23" s="47" t="e">
        <f t="shared" si="0"/>
        <v>#DIV/0!</v>
      </c>
      <c r="I23" s="69" t="e">
        <f t="shared" si="1"/>
        <v>#DIV/0!</v>
      </c>
      <c r="J23" s="56"/>
      <c r="K23" s="48"/>
      <c r="L23" s="48"/>
      <c r="M23" s="48" t="e">
        <f t="shared" si="2"/>
        <v>#DIV/0!</v>
      </c>
      <c r="N23" s="57" t="e">
        <f t="shared" si="3"/>
        <v>#DIV/0!</v>
      </c>
      <c r="O23" s="56"/>
      <c r="P23" s="48"/>
      <c r="Q23" s="48"/>
      <c r="R23" s="48" t="e">
        <f t="shared" si="4"/>
        <v>#DIV/0!</v>
      </c>
      <c r="S23" s="58" t="e">
        <f t="shared" si="5"/>
        <v>#DIV/0!</v>
      </c>
      <c r="T23" s="59"/>
      <c r="U23" s="48"/>
      <c r="V23" s="48"/>
      <c r="W23" s="47" t="e">
        <f t="shared" si="6"/>
        <v>#DIV/0!</v>
      </c>
      <c r="X23" s="47" t="e">
        <f t="shared" si="7"/>
        <v>#DIV/0!</v>
      </c>
      <c r="Y23" s="48"/>
      <c r="Z23" s="48"/>
      <c r="AA23" s="47" t="e">
        <f t="shared" si="8"/>
        <v>#DIV/0!</v>
      </c>
      <c r="AB23" s="47" t="e">
        <f t="shared" si="9"/>
        <v>#DIV/0!</v>
      </c>
      <c r="AC23" s="67" t="e">
        <f t="shared" si="10"/>
        <v>#DIV/0!</v>
      </c>
      <c r="AD23" s="64"/>
      <c r="AE23" s="68" t="e">
        <f t="shared" si="11"/>
        <v>#DIV/0!</v>
      </c>
    </row>
    <row r="24" spans="1:31" ht="31.5">
      <c r="A24" s="4"/>
      <c r="B24" s="45"/>
      <c r="C24" s="45"/>
      <c r="D24" s="46"/>
      <c r="E24" s="59"/>
      <c r="F24" s="48"/>
      <c r="G24" s="48"/>
      <c r="H24" s="47" t="e">
        <f t="shared" si="0"/>
        <v>#DIV/0!</v>
      </c>
      <c r="I24" s="69" t="e">
        <f t="shared" si="1"/>
        <v>#DIV/0!</v>
      </c>
      <c r="J24" s="56"/>
      <c r="K24" s="48"/>
      <c r="L24" s="48"/>
      <c r="M24" s="48" t="e">
        <f t="shared" si="2"/>
        <v>#DIV/0!</v>
      </c>
      <c r="N24" s="57" t="e">
        <f t="shared" si="3"/>
        <v>#DIV/0!</v>
      </c>
      <c r="O24" s="56"/>
      <c r="P24" s="48"/>
      <c r="Q24" s="48"/>
      <c r="R24" s="48" t="e">
        <f t="shared" si="4"/>
        <v>#DIV/0!</v>
      </c>
      <c r="S24" s="58" t="e">
        <f t="shared" si="5"/>
        <v>#DIV/0!</v>
      </c>
      <c r="T24" s="59"/>
      <c r="U24" s="48"/>
      <c r="V24" s="48"/>
      <c r="W24" s="47" t="e">
        <f t="shared" si="6"/>
        <v>#DIV/0!</v>
      </c>
      <c r="X24" s="47" t="e">
        <f t="shared" si="7"/>
        <v>#DIV/0!</v>
      </c>
      <c r="Y24" s="48"/>
      <c r="Z24" s="48"/>
      <c r="AA24" s="47" t="e">
        <f t="shared" si="8"/>
        <v>#DIV/0!</v>
      </c>
      <c r="AB24" s="47" t="e">
        <f t="shared" si="9"/>
        <v>#DIV/0!</v>
      </c>
      <c r="AC24" s="67" t="e">
        <f t="shared" si="10"/>
        <v>#DIV/0!</v>
      </c>
      <c r="AD24" s="64"/>
      <c r="AE24" s="68" t="e">
        <f t="shared" si="11"/>
        <v>#DIV/0!</v>
      </c>
    </row>
    <row r="25" spans="1:31" ht="31.5">
      <c r="A25" s="4"/>
      <c r="B25" s="45"/>
      <c r="C25" s="42"/>
      <c r="D25" s="46"/>
      <c r="E25" s="59"/>
      <c r="F25" s="48"/>
      <c r="G25" s="48"/>
      <c r="H25" s="47" t="e">
        <f t="shared" si="0"/>
        <v>#DIV/0!</v>
      </c>
      <c r="I25" s="69" t="e">
        <f t="shared" si="1"/>
        <v>#DIV/0!</v>
      </c>
      <c r="J25" s="56"/>
      <c r="K25" s="48"/>
      <c r="L25" s="48"/>
      <c r="M25" s="48" t="e">
        <f t="shared" si="2"/>
        <v>#DIV/0!</v>
      </c>
      <c r="N25" s="57" t="e">
        <f t="shared" si="3"/>
        <v>#DIV/0!</v>
      </c>
      <c r="O25" s="56"/>
      <c r="P25" s="48"/>
      <c r="Q25" s="48"/>
      <c r="R25" s="48" t="e">
        <f t="shared" si="4"/>
        <v>#DIV/0!</v>
      </c>
      <c r="S25" s="58" t="e">
        <f t="shared" si="5"/>
        <v>#DIV/0!</v>
      </c>
      <c r="T25" s="59"/>
      <c r="U25" s="48"/>
      <c r="V25" s="48"/>
      <c r="W25" s="47" t="e">
        <f t="shared" si="6"/>
        <v>#DIV/0!</v>
      </c>
      <c r="X25" s="47" t="e">
        <f t="shared" si="7"/>
        <v>#DIV/0!</v>
      </c>
      <c r="Y25" s="48"/>
      <c r="Z25" s="48"/>
      <c r="AA25" s="47" t="e">
        <f t="shared" si="8"/>
        <v>#DIV/0!</v>
      </c>
      <c r="AB25" s="47" t="e">
        <f t="shared" si="9"/>
        <v>#DIV/0!</v>
      </c>
      <c r="AC25" s="67" t="e">
        <f t="shared" si="10"/>
        <v>#DIV/0!</v>
      </c>
      <c r="AD25" s="64"/>
      <c r="AE25" s="68" t="e">
        <f t="shared" si="11"/>
        <v>#DIV/0!</v>
      </c>
    </row>
    <row r="26" spans="1:31" ht="31.5">
      <c r="A26" s="4"/>
      <c r="B26" s="41"/>
      <c r="C26" s="42"/>
      <c r="D26" s="46"/>
      <c r="E26" s="59"/>
      <c r="F26" s="48"/>
      <c r="G26" s="48"/>
      <c r="H26" s="47" t="e">
        <f t="shared" si="0"/>
        <v>#DIV/0!</v>
      </c>
      <c r="I26" s="69" t="e">
        <f t="shared" si="1"/>
        <v>#DIV/0!</v>
      </c>
      <c r="J26" s="56"/>
      <c r="K26" s="48"/>
      <c r="L26" s="48"/>
      <c r="M26" s="48" t="e">
        <f t="shared" si="2"/>
        <v>#DIV/0!</v>
      </c>
      <c r="N26" s="57" t="e">
        <f t="shared" si="3"/>
        <v>#DIV/0!</v>
      </c>
      <c r="O26" s="56"/>
      <c r="P26" s="48"/>
      <c r="Q26" s="48"/>
      <c r="R26" s="48" t="e">
        <f t="shared" si="4"/>
        <v>#DIV/0!</v>
      </c>
      <c r="S26" s="58" t="e">
        <f t="shared" si="5"/>
        <v>#DIV/0!</v>
      </c>
      <c r="T26" s="59"/>
      <c r="U26" s="48"/>
      <c r="V26" s="48"/>
      <c r="W26" s="47" t="e">
        <f t="shared" si="6"/>
        <v>#DIV/0!</v>
      </c>
      <c r="X26" s="47" t="e">
        <f t="shared" si="7"/>
        <v>#DIV/0!</v>
      </c>
      <c r="Y26" s="48"/>
      <c r="Z26" s="48"/>
      <c r="AA26" s="47" t="e">
        <f t="shared" si="8"/>
        <v>#DIV/0!</v>
      </c>
      <c r="AB26" s="47" t="e">
        <f t="shared" si="9"/>
        <v>#DIV/0!</v>
      </c>
      <c r="AC26" s="67" t="e">
        <f t="shared" si="10"/>
        <v>#DIV/0!</v>
      </c>
      <c r="AD26" s="64"/>
      <c r="AE26" s="68" t="e">
        <f t="shared" si="11"/>
        <v>#DIV/0!</v>
      </c>
    </row>
    <row r="27" spans="1:31" ht="31.5">
      <c r="A27" s="4"/>
      <c r="B27" s="41"/>
      <c r="C27" s="42"/>
      <c r="D27" s="46"/>
      <c r="E27" s="59"/>
      <c r="F27" s="48"/>
      <c r="G27" s="48"/>
      <c r="H27" s="47" t="e">
        <f t="shared" si="0"/>
        <v>#DIV/0!</v>
      </c>
      <c r="I27" s="69" t="e">
        <f t="shared" si="1"/>
        <v>#DIV/0!</v>
      </c>
      <c r="J27" s="56"/>
      <c r="K27" s="48"/>
      <c r="L27" s="48"/>
      <c r="M27" s="48" t="e">
        <f t="shared" si="2"/>
        <v>#DIV/0!</v>
      </c>
      <c r="N27" s="57" t="e">
        <f t="shared" si="3"/>
        <v>#DIV/0!</v>
      </c>
      <c r="O27" s="56"/>
      <c r="P27" s="48"/>
      <c r="Q27" s="48"/>
      <c r="R27" s="48" t="e">
        <f t="shared" si="4"/>
        <v>#DIV/0!</v>
      </c>
      <c r="S27" s="58" t="e">
        <f t="shared" si="5"/>
        <v>#DIV/0!</v>
      </c>
      <c r="T27" s="59"/>
      <c r="U27" s="48"/>
      <c r="V27" s="48"/>
      <c r="W27" s="47" t="e">
        <f t="shared" si="6"/>
        <v>#DIV/0!</v>
      </c>
      <c r="X27" s="47" t="e">
        <f t="shared" si="7"/>
        <v>#DIV/0!</v>
      </c>
      <c r="Y27" s="48"/>
      <c r="Z27" s="48"/>
      <c r="AA27" s="47" t="e">
        <f t="shared" si="8"/>
        <v>#DIV/0!</v>
      </c>
      <c r="AB27" s="47" t="e">
        <f t="shared" si="9"/>
        <v>#DIV/0!</v>
      </c>
      <c r="AC27" s="67" t="e">
        <f t="shared" si="10"/>
        <v>#DIV/0!</v>
      </c>
      <c r="AD27" s="64"/>
      <c r="AE27" s="68" t="e">
        <f t="shared" si="11"/>
        <v>#DIV/0!</v>
      </c>
    </row>
    <row r="28" spans="1:31" ht="31.5">
      <c r="A28" s="4"/>
      <c r="B28" s="41"/>
      <c r="C28" s="42"/>
      <c r="D28" s="46"/>
      <c r="E28" s="59"/>
      <c r="F28" s="48"/>
      <c r="G28" s="48"/>
      <c r="H28" s="47" t="e">
        <f t="shared" si="0"/>
        <v>#DIV/0!</v>
      </c>
      <c r="I28" s="69" t="e">
        <f t="shared" si="1"/>
        <v>#DIV/0!</v>
      </c>
      <c r="J28" s="56"/>
      <c r="K28" s="48"/>
      <c r="L28" s="48"/>
      <c r="M28" s="48" t="e">
        <f t="shared" si="2"/>
        <v>#DIV/0!</v>
      </c>
      <c r="N28" s="57" t="e">
        <f t="shared" si="3"/>
        <v>#DIV/0!</v>
      </c>
      <c r="O28" s="56"/>
      <c r="P28" s="48"/>
      <c r="Q28" s="48"/>
      <c r="R28" s="48" t="e">
        <f t="shared" si="4"/>
        <v>#DIV/0!</v>
      </c>
      <c r="S28" s="58" t="e">
        <f t="shared" si="5"/>
        <v>#DIV/0!</v>
      </c>
      <c r="T28" s="59"/>
      <c r="U28" s="48"/>
      <c r="V28" s="48"/>
      <c r="W28" s="47" t="e">
        <f t="shared" si="6"/>
        <v>#DIV/0!</v>
      </c>
      <c r="X28" s="47" t="e">
        <f t="shared" si="7"/>
        <v>#DIV/0!</v>
      </c>
      <c r="Y28" s="48"/>
      <c r="Z28" s="48"/>
      <c r="AA28" s="47" t="e">
        <f t="shared" si="8"/>
        <v>#DIV/0!</v>
      </c>
      <c r="AB28" s="47" t="e">
        <f t="shared" si="9"/>
        <v>#DIV/0!</v>
      </c>
      <c r="AC28" s="67" t="e">
        <f t="shared" si="10"/>
        <v>#DIV/0!</v>
      </c>
      <c r="AD28" s="64"/>
      <c r="AE28" s="68" t="e">
        <f t="shared" si="11"/>
        <v>#DIV/0!</v>
      </c>
    </row>
    <row r="29" spans="1:31" ht="31.5">
      <c r="A29" s="4"/>
      <c r="B29" s="45"/>
      <c r="C29" s="45"/>
      <c r="D29" s="46"/>
      <c r="E29" s="59"/>
      <c r="F29" s="48"/>
      <c r="G29" s="48"/>
      <c r="H29" s="47" t="e">
        <f t="shared" si="0"/>
        <v>#DIV/0!</v>
      </c>
      <c r="I29" s="69" t="e">
        <f t="shared" si="1"/>
        <v>#DIV/0!</v>
      </c>
      <c r="J29" s="56"/>
      <c r="K29" s="48"/>
      <c r="L29" s="48"/>
      <c r="M29" s="48" t="e">
        <f t="shared" si="2"/>
        <v>#DIV/0!</v>
      </c>
      <c r="N29" s="57" t="e">
        <f t="shared" si="3"/>
        <v>#DIV/0!</v>
      </c>
      <c r="O29" s="56"/>
      <c r="P29" s="48"/>
      <c r="Q29" s="48"/>
      <c r="R29" s="48" t="e">
        <f t="shared" si="4"/>
        <v>#DIV/0!</v>
      </c>
      <c r="S29" s="58" t="e">
        <f t="shared" si="5"/>
        <v>#DIV/0!</v>
      </c>
      <c r="T29" s="59"/>
      <c r="U29" s="48"/>
      <c r="V29" s="48"/>
      <c r="W29" s="47" t="e">
        <f t="shared" si="6"/>
        <v>#DIV/0!</v>
      </c>
      <c r="X29" s="47" t="e">
        <f t="shared" si="7"/>
        <v>#DIV/0!</v>
      </c>
      <c r="Y29" s="48"/>
      <c r="Z29" s="48"/>
      <c r="AA29" s="47" t="e">
        <f t="shared" si="8"/>
        <v>#DIV/0!</v>
      </c>
      <c r="AB29" s="47" t="e">
        <f t="shared" si="9"/>
        <v>#DIV/0!</v>
      </c>
      <c r="AC29" s="67" t="e">
        <f t="shared" si="10"/>
        <v>#DIV/0!</v>
      </c>
      <c r="AD29" s="64"/>
      <c r="AE29" s="68" t="e">
        <f t="shared" si="11"/>
        <v>#DIV/0!</v>
      </c>
    </row>
    <row r="30" spans="1:31" ht="31.5">
      <c r="A30" s="4"/>
      <c r="B30" s="45"/>
      <c r="C30" s="42"/>
      <c r="D30" s="46"/>
      <c r="E30" s="59"/>
      <c r="F30" s="48"/>
      <c r="G30" s="48"/>
      <c r="H30" s="47" t="e">
        <f t="shared" si="0"/>
        <v>#DIV/0!</v>
      </c>
      <c r="I30" s="69" t="e">
        <f t="shared" si="1"/>
        <v>#DIV/0!</v>
      </c>
      <c r="J30" s="56"/>
      <c r="K30" s="48"/>
      <c r="L30" s="48"/>
      <c r="M30" s="48" t="e">
        <f t="shared" si="2"/>
        <v>#DIV/0!</v>
      </c>
      <c r="N30" s="57" t="e">
        <f t="shared" si="3"/>
        <v>#DIV/0!</v>
      </c>
      <c r="O30" s="56"/>
      <c r="P30" s="48"/>
      <c r="Q30" s="48"/>
      <c r="R30" s="48" t="e">
        <f t="shared" si="4"/>
        <v>#DIV/0!</v>
      </c>
      <c r="S30" s="58" t="e">
        <f t="shared" si="5"/>
        <v>#DIV/0!</v>
      </c>
      <c r="T30" s="59"/>
      <c r="U30" s="48"/>
      <c r="V30" s="48"/>
      <c r="W30" s="47" t="e">
        <f t="shared" si="6"/>
        <v>#DIV/0!</v>
      </c>
      <c r="X30" s="47" t="e">
        <f t="shared" si="7"/>
        <v>#DIV/0!</v>
      </c>
      <c r="Y30" s="48"/>
      <c r="Z30" s="48"/>
      <c r="AA30" s="47" t="e">
        <f t="shared" si="8"/>
        <v>#DIV/0!</v>
      </c>
      <c r="AB30" s="47" t="e">
        <f t="shared" si="9"/>
        <v>#DIV/0!</v>
      </c>
      <c r="AC30" s="67" t="e">
        <f t="shared" si="10"/>
        <v>#DIV/0!</v>
      </c>
      <c r="AD30" s="64"/>
      <c r="AE30" s="68" t="e">
        <f t="shared" si="11"/>
        <v>#DIV/0!</v>
      </c>
    </row>
  </sheetData>
  <sheetProtection/>
  <mergeCells count="16">
    <mergeCell ref="A6:AE6"/>
    <mergeCell ref="A2:AE2"/>
    <mergeCell ref="A4:AE4"/>
    <mergeCell ref="A7:AE8"/>
    <mergeCell ref="A9:A10"/>
    <mergeCell ref="B9:B10"/>
    <mergeCell ref="C9:C10"/>
    <mergeCell ref="D9:D10"/>
    <mergeCell ref="E9:I9"/>
    <mergeCell ref="J9:N9"/>
    <mergeCell ref="O9:S9"/>
    <mergeCell ref="T9:AC9"/>
    <mergeCell ref="AD9:AD10"/>
    <mergeCell ref="F10:G10"/>
    <mergeCell ref="K10:L10"/>
    <mergeCell ref="P10:Q10"/>
  </mergeCells>
  <printOptions/>
  <pageMargins left="0.39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34">
      <selection activeCell="A32" sqref="A32:IV42"/>
    </sheetView>
  </sheetViews>
  <sheetFormatPr defaultColWidth="9.140625" defaultRowHeight="15"/>
  <cols>
    <col min="1" max="1" width="4.7109375" style="0" customWidth="1"/>
    <col min="2" max="2" width="12.00390625" style="71" customWidth="1"/>
    <col min="3" max="3" width="10.00390625" style="71" customWidth="1"/>
    <col min="4" max="4" width="8.8515625" style="99" customWidth="1"/>
    <col min="5" max="13" width="2.28125" style="0" customWidth="1"/>
    <col min="15" max="18" width="2.7109375" style="0" customWidth="1"/>
    <col min="19" max="19" width="8.140625" style="0" customWidth="1"/>
    <col min="20" max="23" width="2.7109375" style="0" customWidth="1"/>
    <col min="24" max="24" width="7.7109375" style="0" customWidth="1"/>
    <col min="25" max="28" width="2.7109375" style="0" customWidth="1"/>
    <col min="29" max="29" width="8.00390625" style="0" customWidth="1"/>
    <col min="30" max="30" width="2.00390625" style="0" customWidth="1"/>
  </cols>
  <sheetData>
    <row r="1" spans="1:22" ht="15">
      <c r="A1" s="1"/>
      <c r="B1" s="78"/>
      <c r="C1" s="78"/>
      <c r="D1" s="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5.75">
      <c r="A2" s="198" t="s">
        <v>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200"/>
    </row>
    <row r="3" spans="1:31" ht="15.75">
      <c r="A3" s="25"/>
      <c r="B3" s="73"/>
      <c r="C3" s="73"/>
      <c r="D3" s="98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  <c r="Z3" s="6"/>
      <c r="AA3" s="6"/>
      <c r="AB3" s="6"/>
      <c r="AC3" s="6"/>
      <c r="AD3" s="6"/>
      <c r="AE3" s="26"/>
    </row>
    <row r="4" spans="1:31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15">
      <c r="A5" s="27"/>
      <c r="B5" s="74"/>
      <c r="C5" s="74"/>
      <c r="D5" s="9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6"/>
      <c r="AA5" s="6"/>
      <c r="AB5" s="6"/>
      <c r="AC5" s="6"/>
      <c r="AD5" s="6"/>
      <c r="AE5" s="26"/>
    </row>
    <row r="6" spans="1:36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07"/>
      <c r="AG6" s="107"/>
      <c r="AH6" s="107"/>
      <c r="AI6" s="107"/>
      <c r="AJ6" s="108"/>
    </row>
    <row r="7" spans="1:31" ht="15" customHeight="1">
      <c r="A7" s="198" t="s">
        <v>14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0"/>
    </row>
    <row r="8" spans="1:31" ht="15" customHeight="1" thickBot="1">
      <c r="A8" s="201"/>
      <c r="B8" s="202"/>
      <c r="C8" s="202"/>
      <c r="D8" s="202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202"/>
      <c r="AE8" s="203"/>
    </row>
    <row r="9" spans="1:31" ht="21" customHeight="1">
      <c r="A9" s="164" t="s">
        <v>17</v>
      </c>
      <c r="B9" s="166" t="s">
        <v>2</v>
      </c>
      <c r="C9" s="166" t="s">
        <v>3</v>
      </c>
      <c r="D9" s="168" t="s">
        <v>18</v>
      </c>
      <c r="E9" s="204" t="s">
        <v>21</v>
      </c>
      <c r="F9" s="205"/>
      <c r="G9" s="205"/>
      <c r="H9" s="205"/>
      <c r="I9" s="205"/>
      <c r="J9" s="205"/>
      <c r="K9" s="205"/>
      <c r="L9" s="205"/>
      <c r="M9" s="205"/>
      <c r="N9" s="206"/>
      <c r="O9" s="156" t="s">
        <v>13</v>
      </c>
      <c r="P9" s="157"/>
      <c r="Q9" s="157"/>
      <c r="R9" s="157"/>
      <c r="S9" s="158"/>
      <c r="T9" s="156" t="s">
        <v>6</v>
      </c>
      <c r="U9" s="157"/>
      <c r="V9" s="157"/>
      <c r="W9" s="157"/>
      <c r="X9" s="158"/>
      <c r="Y9" s="156" t="s">
        <v>7</v>
      </c>
      <c r="Z9" s="157"/>
      <c r="AA9" s="157"/>
      <c r="AB9" s="157"/>
      <c r="AC9" s="158"/>
      <c r="AD9" s="194" t="s">
        <v>8</v>
      </c>
      <c r="AE9" s="4" t="s">
        <v>22</v>
      </c>
    </row>
    <row r="10" spans="1:31" ht="63.75">
      <c r="A10" s="165"/>
      <c r="B10" s="167"/>
      <c r="C10" s="167"/>
      <c r="D10" s="169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4" t="s">
        <v>26</v>
      </c>
      <c r="O10" s="65" t="s">
        <v>23</v>
      </c>
      <c r="P10" s="162" t="s">
        <v>27</v>
      </c>
      <c r="Q10" s="162"/>
      <c r="R10" s="70" t="s">
        <v>28</v>
      </c>
      <c r="S10" s="94" t="s">
        <v>19</v>
      </c>
      <c r="T10" s="86" t="s">
        <v>23</v>
      </c>
      <c r="U10" s="162" t="s">
        <v>27</v>
      </c>
      <c r="V10" s="162"/>
      <c r="W10" s="70" t="s">
        <v>28</v>
      </c>
      <c r="X10" s="87" t="s">
        <v>6</v>
      </c>
      <c r="Y10" s="65" t="s">
        <v>23</v>
      </c>
      <c r="Z10" s="163" t="s">
        <v>27</v>
      </c>
      <c r="AA10" s="163"/>
      <c r="AB10" s="70" t="s">
        <v>28</v>
      </c>
      <c r="AC10" s="87" t="s">
        <v>7</v>
      </c>
      <c r="AD10" s="194"/>
      <c r="AE10" s="9" t="s">
        <v>20</v>
      </c>
    </row>
    <row r="11" spans="1:31" ht="30">
      <c r="A11" s="130">
        <v>1</v>
      </c>
      <c r="B11" s="142" t="s">
        <v>139</v>
      </c>
      <c r="C11" s="134" t="s">
        <v>138</v>
      </c>
      <c r="D11" s="135">
        <v>38005</v>
      </c>
      <c r="E11" s="17">
        <v>15</v>
      </c>
      <c r="F11" s="18">
        <v>0.8</v>
      </c>
      <c r="G11" s="18">
        <v>0.8</v>
      </c>
      <c r="H11" s="19">
        <f aca="true" t="shared" si="0" ref="H11:H31">AVERAGE(F11:G11)</f>
        <v>0.8</v>
      </c>
      <c r="I11" s="19">
        <f aca="true" t="shared" si="1" ref="I11:I31">E11-H11</f>
        <v>14.2</v>
      </c>
      <c r="J11" s="18">
        <v>1.2</v>
      </c>
      <c r="K11" s="18">
        <v>1.2</v>
      </c>
      <c r="L11" s="19">
        <f aca="true" t="shared" si="2" ref="L11:L31">AVERAGE(J11:K11)</f>
        <v>1.2</v>
      </c>
      <c r="M11" s="33">
        <f aca="true" t="shared" si="3" ref="M11:M31">E11-L11</f>
        <v>13.8</v>
      </c>
      <c r="N11" s="38">
        <f aca="true" t="shared" si="4" ref="N11:N31">MAX(I11,M11)</f>
        <v>14.2</v>
      </c>
      <c r="O11" s="20">
        <v>15</v>
      </c>
      <c r="P11" s="18">
        <v>0.8</v>
      </c>
      <c r="Q11" s="18">
        <v>0.8</v>
      </c>
      <c r="R11" s="35">
        <f aca="true" t="shared" si="5" ref="R11:R31">AVERAGE(P11:Q11)</f>
        <v>0.8</v>
      </c>
      <c r="S11" s="39">
        <f aca="true" t="shared" si="6" ref="S11:S31">O11-R11</f>
        <v>14.2</v>
      </c>
      <c r="T11" s="20">
        <v>15</v>
      </c>
      <c r="U11" s="18">
        <v>0.3</v>
      </c>
      <c r="V11" s="18">
        <v>0.4</v>
      </c>
      <c r="W11" s="35">
        <f aca="true" t="shared" si="7" ref="W11:W31">AVERAGE(U11:V11)</f>
        <v>0.35</v>
      </c>
      <c r="X11" s="39">
        <f aca="true" t="shared" si="8" ref="X11:X31">T11-W11</f>
        <v>14.65</v>
      </c>
      <c r="Y11" s="20">
        <v>15</v>
      </c>
      <c r="Z11" s="18">
        <v>0.5</v>
      </c>
      <c r="AA11" s="18">
        <v>0.2</v>
      </c>
      <c r="AB11" s="35">
        <f aca="true" t="shared" si="9" ref="AB11:AB31">AVERAGE(Z11:AA11)</f>
        <v>0.35</v>
      </c>
      <c r="AC11" s="39">
        <f aca="true" t="shared" si="10" ref="AC11:AC31">+Y11-AB11</f>
        <v>14.65</v>
      </c>
      <c r="AD11" s="36"/>
      <c r="AE11" s="37">
        <f aca="true" t="shared" si="11" ref="AE11:AE31">SUM(N11+S11+X11+AC11-AD11)</f>
        <v>57.699999999999996</v>
      </c>
    </row>
    <row r="12" spans="1:31" ht="30">
      <c r="A12" s="119">
        <f>A11+1</f>
        <v>2</v>
      </c>
      <c r="B12" s="121" t="s">
        <v>75</v>
      </c>
      <c r="C12" s="139" t="s">
        <v>39</v>
      </c>
      <c r="D12" s="144">
        <v>37698</v>
      </c>
      <c r="E12" s="17">
        <v>15</v>
      </c>
      <c r="F12" s="18">
        <v>1.3</v>
      </c>
      <c r="G12" s="18">
        <v>1.3</v>
      </c>
      <c r="H12" s="19">
        <f t="shared" si="0"/>
        <v>1.3</v>
      </c>
      <c r="I12" s="19">
        <f t="shared" si="1"/>
        <v>13.7</v>
      </c>
      <c r="J12" s="18">
        <v>0.9</v>
      </c>
      <c r="K12" s="18">
        <v>0.9</v>
      </c>
      <c r="L12" s="19">
        <f t="shared" si="2"/>
        <v>0.9</v>
      </c>
      <c r="M12" s="33">
        <f t="shared" si="3"/>
        <v>14.1</v>
      </c>
      <c r="N12" s="38">
        <f t="shared" si="4"/>
        <v>14.1</v>
      </c>
      <c r="O12" s="20">
        <v>15</v>
      </c>
      <c r="P12" s="18">
        <v>0.9</v>
      </c>
      <c r="Q12" s="18">
        <v>0.9</v>
      </c>
      <c r="R12" s="35">
        <f t="shared" si="5"/>
        <v>0.9</v>
      </c>
      <c r="S12" s="39">
        <f t="shared" si="6"/>
        <v>14.1</v>
      </c>
      <c r="T12" s="20">
        <v>15</v>
      </c>
      <c r="U12" s="18">
        <v>0.4</v>
      </c>
      <c r="V12" s="18">
        <v>0.6</v>
      </c>
      <c r="W12" s="35">
        <f t="shared" si="7"/>
        <v>0.5</v>
      </c>
      <c r="X12" s="39">
        <f t="shared" si="8"/>
        <v>14.5</v>
      </c>
      <c r="Y12" s="20">
        <v>15</v>
      </c>
      <c r="Z12" s="18">
        <v>0.9</v>
      </c>
      <c r="AA12" s="18">
        <v>1</v>
      </c>
      <c r="AB12" s="35">
        <f t="shared" si="9"/>
        <v>0.95</v>
      </c>
      <c r="AC12" s="39">
        <f t="shared" si="10"/>
        <v>14.05</v>
      </c>
      <c r="AD12" s="36"/>
      <c r="AE12" s="37">
        <f t="shared" si="11"/>
        <v>56.75</v>
      </c>
    </row>
    <row r="13" spans="1:32" ht="31.5">
      <c r="A13" s="130">
        <f aca="true" t="shared" si="12" ref="A13:A31">A12+1</f>
        <v>3</v>
      </c>
      <c r="B13" s="5" t="s">
        <v>77</v>
      </c>
      <c r="C13" s="105" t="s">
        <v>39</v>
      </c>
      <c r="D13" s="93">
        <v>38106</v>
      </c>
      <c r="E13" s="17">
        <v>15</v>
      </c>
      <c r="F13" s="18">
        <v>0.7</v>
      </c>
      <c r="G13" s="18">
        <v>0.7</v>
      </c>
      <c r="H13" s="19">
        <f t="shared" si="0"/>
        <v>0.7</v>
      </c>
      <c r="I13" s="19">
        <f t="shared" si="1"/>
        <v>14.3</v>
      </c>
      <c r="J13" s="18">
        <v>1</v>
      </c>
      <c r="K13" s="18">
        <v>1</v>
      </c>
      <c r="L13" s="19">
        <f t="shared" si="2"/>
        <v>1</v>
      </c>
      <c r="M13" s="33">
        <f t="shared" si="3"/>
        <v>14</v>
      </c>
      <c r="N13" s="38">
        <f t="shared" si="4"/>
        <v>14.3</v>
      </c>
      <c r="O13" s="20">
        <v>15</v>
      </c>
      <c r="P13" s="18">
        <v>1</v>
      </c>
      <c r="Q13" s="18">
        <v>1</v>
      </c>
      <c r="R13" s="35">
        <f t="shared" si="5"/>
        <v>1</v>
      </c>
      <c r="S13" s="39">
        <f t="shared" si="6"/>
        <v>14</v>
      </c>
      <c r="T13" s="20">
        <v>15</v>
      </c>
      <c r="U13" s="18">
        <v>0.9</v>
      </c>
      <c r="V13" s="18">
        <v>0.8</v>
      </c>
      <c r="W13" s="35">
        <f t="shared" si="7"/>
        <v>0.8500000000000001</v>
      </c>
      <c r="X13" s="39">
        <f t="shared" si="8"/>
        <v>14.15</v>
      </c>
      <c r="Y13" s="20">
        <v>15</v>
      </c>
      <c r="Z13" s="18">
        <v>1.1</v>
      </c>
      <c r="AA13" s="18">
        <v>1</v>
      </c>
      <c r="AB13" s="35">
        <f t="shared" si="9"/>
        <v>1.05</v>
      </c>
      <c r="AC13" s="39">
        <f t="shared" si="10"/>
        <v>13.95</v>
      </c>
      <c r="AD13" s="36"/>
      <c r="AE13" s="141">
        <f t="shared" si="11"/>
        <v>56.400000000000006</v>
      </c>
      <c r="AF13" s="145">
        <v>4</v>
      </c>
    </row>
    <row r="14" spans="1:32" ht="34.5" customHeight="1">
      <c r="A14" s="130">
        <f t="shared" si="12"/>
        <v>4</v>
      </c>
      <c r="B14" s="113" t="s">
        <v>100</v>
      </c>
      <c r="C14" s="114" t="s">
        <v>93</v>
      </c>
      <c r="D14" s="115">
        <v>37792</v>
      </c>
      <c r="E14" s="17">
        <v>15</v>
      </c>
      <c r="F14" s="18">
        <v>0.9</v>
      </c>
      <c r="G14" s="18">
        <v>0.9</v>
      </c>
      <c r="H14" s="19">
        <f t="shared" si="0"/>
        <v>0.9</v>
      </c>
      <c r="I14" s="19">
        <f t="shared" si="1"/>
        <v>14.1</v>
      </c>
      <c r="J14" s="18">
        <v>0.5</v>
      </c>
      <c r="K14" s="18">
        <v>0.5</v>
      </c>
      <c r="L14" s="19">
        <f t="shared" si="2"/>
        <v>0.5</v>
      </c>
      <c r="M14" s="33">
        <f t="shared" si="3"/>
        <v>14.5</v>
      </c>
      <c r="N14" s="38">
        <f t="shared" si="4"/>
        <v>14.5</v>
      </c>
      <c r="O14" s="20">
        <v>15</v>
      </c>
      <c r="P14" s="18">
        <v>1.3</v>
      </c>
      <c r="Q14" s="18">
        <v>1.3</v>
      </c>
      <c r="R14" s="35">
        <f t="shared" si="5"/>
        <v>1.3</v>
      </c>
      <c r="S14" s="39">
        <f t="shared" si="6"/>
        <v>13.7</v>
      </c>
      <c r="T14" s="20">
        <v>15</v>
      </c>
      <c r="U14" s="18">
        <v>0.9</v>
      </c>
      <c r="V14" s="18">
        <v>0.9</v>
      </c>
      <c r="W14" s="35">
        <f t="shared" si="7"/>
        <v>0.9</v>
      </c>
      <c r="X14" s="39">
        <f t="shared" si="8"/>
        <v>14.1</v>
      </c>
      <c r="Y14" s="20">
        <v>15</v>
      </c>
      <c r="Z14" s="18">
        <v>0.9</v>
      </c>
      <c r="AA14" s="18">
        <v>0.9</v>
      </c>
      <c r="AB14" s="35">
        <f t="shared" si="9"/>
        <v>0.9</v>
      </c>
      <c r="AC14" s="39">
        <f t="shared" si="10"/>
        <v>14.1</v>
      </c>
      <c r="AD14" s="36"/>
      <c r="AE14" s="141">
        <f t="shared" si="11"/>
        <v>56.4</v>
      </c>
      <c r="AF14" s="145">
        <v>3</v>
      </c>
    </row>
    <row r="15" spans="1:31" ht="34.5" customHeight="1">
      <c r="A15" s="130">
        <f t="shared" si="12"/>
        <v>5</v>
      </c>
      <c r="B15" s="5" t="s">
        <v>74</v>
      </c>
      <c r="C15" s="40" t="s">
        <v>39</v>
      </c>
      <c r="D15" s="93">
        <v>38054</v>
      </c>
      <c r="E15" s="17">
        <v>15</v>
      </c>
      <c r="F15" s="18">
        <v>0.9</v>
      </c>
      <c r="G15" s="18">
        <v>0.9</v>
      </c>
      <c r="H15" s="19">
        <f t="shared" si="0"/>
        <v>0.9</v>
      </c>
      <c r="I15" s="19">
        <f t="shared" si="1"/>
        <v>14.1</v>
      </c>
      <c r="J15" s="18">
        <v>1.8</v>
      </c>
      <c r="K15" s="18">
        <v>1.8</v>
      </c>
      <c r="L15" s="19">
        <f t="shared" si="2"/>
        <v>1.8</v>
      </c>
      <c r="M15" s="33">
        <f t="shared" si="3"/>
        <v>13.2</v>
      </c>
      <c r="N15" s="38">
        <f t="shared" si="4"/>
        <v>14.1</v>
      </c>
      <c r="O15" s="20">
        <v>15</v>
      </c>
      <c r="P15" s="18">
        <v>1.6</v>
      </c>
      <c r="Q15" s="18">
        <v>1.6</v>
      </c>
      <c r="R15" s="35">
        <f t="shared" si="5"/>
        <v>1.6</v>
      </c>
      <c r="S15" s="39">
        <f t="shared" si="6"/>
        <v>13.4</v>
      </c>
      <c r="T15" s="20">
        <v>15</v>
      </c>
      <c r="U15" s="18">
        <v>0.5</v>
      </c>
      <c r="V15" s="18">
        <v>0.6</v>
      </c>
      <c r="W15" s="35">
        <f t="shared" si="7"/>
        <v>0.55</v>
      </c>
      <c r="X15" s="39">
        <f t="shared" si="8"/>
        <v>14.45</v>
      </c>
      <c r="Y15" s="20">
        <v>15</v>
      </c>
      <c r="Z15" s="18">
        <v>0.9</v>
      </c>
      <c r="AA15" s="18">
        <v>0.9</v>
      </c>
      <c r="AB15" s="35">
        <f t="shared" si="9"/>
        <v>0.9</v>
      </c>
      <c r="AC15" s="39">
        <f t="shared" si="10"/>
        <v>14.1</v>
      </c>
      <c r="AD15" s="36"/>
      <c r="AE15" s="37">
        <f t="shared" si="11"/>
        <v>56.050000000000004</v>
      </c>
    </row>
    <row r="16" spans="1:31" ht="34.5" customHeight="1">
      <c r="A16" s="130">
        <f t="shared" si="12"/>
        <v>6</v>
      </c>
      <c r="B16" s="113" t="s">
        <v>99</v>
      </c>
      <c r="C16" s="114" t="s">
        <v>93</v>
      </c>
      <c r="D16" s="115">
        <v>38009</v>
      </c>
      <c r="E16" s="17">
        <v>15</v>
      </c>
      <c r="F16" s="18">
        <v>1.7</v>
      </c>
      <c r="G16" s="18">
        <v>1.7</v>
      </c>
      <c r="H16" s="19">
        <f t="shared" si="0"/>
        <v>1.7</v>
      </c>
      <c r="I16" s="19">
        <f t="shared" si="1"/>
        <v>13.3</v>
      </c>
      <c r="J16" s="18">
        <v>1.5</v>
      </c>
      <c r="K16" s="18">
        <v>1.5</v>
      </c>
      <c r="L16" s="19">
        <f t="shared" si="2"/>
        <v>1.5</v>
      </c>
      <c r="M16" s="33">
        <f t="shared" si="3"/>
        <v>13.5</v>
      </c>
      <c r="N16" s="38">
        <f t="shared" si="4"/>
        <v>13.5</v>
      </c>
      <c r="O16" s="20">
        <v>15</v>
      </c>
      <c r="P16" s="18">
        <v>1</v>
      </c>
      <c r="Q16" s="18">
        <v>1</v>
      </c>
      <c r="R16" s="35">
        <f t="shared" si="5"/>
        <v>1</v>
      </c>
      <c r="S16" s="39">
        <f t="shared" si="6"/>
        <v>14</v>
      </c>
      <c r="T16" s="20">
        <v>15</v>
      </c>
      <c r="U16" s="18">
        <v>1</v>
      </c>
      <c r="V16" s="18">
        <v>1.1</v>
      </c>
      <c r="W16" s="35">
        <f t="shared" si="7"/>
        <v>1.05</v>
      </c>
      <c r="X16" s="39">
        <f t="shared" si="8"/>
        <v>13.95</v>
      </c>
      <c r="Y16" s="20">
        <v>15</v>
      </c>
      <c r="Z16" s="18">
        <v>0.6</v>
      </c>
      <c r="AA16" s="18">
        <v>0.7</v>
      </c>
      <c r="AB16" s="35">
        <f t="shared" si="9"/>
        <v>0.6499999999999999</v>
      </c>
      <c r="AC16" s="39">
        <f t="shared" si="10"/>
        <v>14.35</v>
      </c>
      <c r="AD16" s="36"/>
      <c r="AE16" s="37">
        <f t="shared" si="11"/>
        <v>55.800000000000004</v>
      </c>
    </row>
    <row r="17" spans="1:31" ht="26.25" customHeight="1">
      <c r="A17" s="130">
        <f t="shared" si="12"/>
        <v>7</v>
      </c>
      <c r="B17" s="5" t="s">
        <v>54</v>
      </c>
      <c r="C17" s="117" t="s">
        <v>37</v>
      </c>
      <c r="D17" s="93">
        <v>38089</v>
      </c>
      <c r="E17" s="17">
        <v>15</v>
      </c>
      <c r="F17" s="18">
        <v>1.6</v>
      </c>
      <c r="G17" s="18">
        <v>1.6</v>
      </c>
      <c r="H17" s="19">
        <f t="shared" si="0"/>
        <v>1.6</v>
      </c>
      <c r="I17" s="19">
        <f t="shared" si="1"/>
        <v>13.4</v>
      </c>
      <c r="J17" s="18">
        <v>2.5</v>
      </c>
      <c r="K17" s="18">
        <v>2.5</v>
      </c>
      <c r="L17" s="19">
        <f t="shared" si="2"/>
        <v>2.5</v>
      </c>
      <c r="M17" s="33">
        <f t="shared" si="3"/>
        <v>12.5</v>
      </c>
      <c r="N17" s="38">
        <f t="shared" si="4"/>
        <v>13.4</v>
      </c>
      <c r="O17" s="20">
        <v>15</v>
      </c>
      <c r="P17" s="18">
        <v>0.7</v>
      </c>
      <c r="Q17" s="18">
        <v>0.7</v>
      </c>
      <c r="R17" s="35">
        <f t="shared" si="5"/>
        <v>0.7</v>
      </c>
      <c r="S17" s="39">
        <f t="shared" si="6"/>
        <v>14.3</v>
      </c>
      <c r="T17" s="20">
        <v>15</v>
      </c>
      <c r="U17" s="18">
        <v>0.8</v>
      </c>
      <c r="V17" s="18">
        <v>0.8</v>
      </c>
      <c r="W17" s="35">
        <f t="shared" si="7"/>
        <v>0.8</v>
      </c>
      <c r="X17" s="39">
        <f t="shared" si="8"/>
        <v>14.2</v>
      </c>
      <c r="Y17" s="20">
        <v>14.5</v>
      </c>
      <c r="Z17" s="18">
        <v>0.7</v>
      </c>
      <c r="AA17" s="18">
        <v>0.9</v>
      </c>
      <c r="AB17" s="35">
        <f t="shared" si="9"/>
        <v>0.8</v>
      </c>
      <c r="AC17" s="39">
        <f t="shared" si="10"/>
        <v>13.7</v>
      </c>
      <c r="AD17" s="36"/>
      <c r="AE17" s="37">
        <f t="shared" si="11"/>
        <v>55.60000000000001</v>
      </c>
    </row>
    <row r="18" spans="1:31" ht="34.5" customHeight="1">
      <c r="A18" s="130">
        <f t="shared" si="12"/>
        <v>8</v>
      </c>
      <c r="B18" s="5" t="s">
        <v>210</v>
      </c>
      <c r="C18" s="40" t="s">
        <v>37</v>
      </c>
      <c r="D18" s="93">
        <v>37877</v>
      </c>
      <c r="E18" s="17">
        <v>15</v>
      </c>
      <c r="F18" s="18">
        <v>1.8</v>
      </c>
      <c r="G18" s="18">
        <v>1.8</v>
      </c>
      <c r="H18" s="19">
        <f t="shared" si="0"/>
        <v>1.8</v>
      </c>
      <c r="I18" s="19">
        <f t="shared" si="1"/>
        <v>13.2</v>
      </c>
      <c r="J18" s="18">
        <v>2</v>
      </c>
      <c r="K18" s="18">
        <v>2</v>
      </c>
      <c r="L18" s="19">
        <f t="shared" si="2"/>
        <v>2</v>
      </c>
      <c r="M18" s="33">
        <f t="shared" si="3"/>
        <v>13</v>
      </c>
      <c r="N18" s="38">
        <f t="shared" si="4"/>
        <v>13.2</v>
      </c>
      <c r="O18" s="20">
        <v>15</v>
      </c>
      <c r="P18" s="18">
        <v>1.2</v>
      </c>
      <c r="Q18" s="18">
        <v>1.2</v>
      </c>
      <c r="R18" s="35">
        <f t="shared" si="5"/>
        <v>1.2</v>
      </c>
      <c r="S18" s="39">
        <f t="shared" si="6"/>
        <v>13.8</v>
      </c>
      <c r="T18" s="20">
        <v>15</v>
      </c>
      <c r="U18" s="18">
        <v>0.6</v>
      </c>
      <c r="V18" s="18">
        <v>0.9</v>
      </c>
      <c r="W18" s="35">
        <f t="shared" si="7"/>
        <v>0.75</v>
      </c>
      <c r="X18" s="39">
        <f t="shared" si="8"/>
        <v>14.25</v>
      </c>
      <c r="Y18" s="20">
        <v>15</v>
      </c>
      <c r="Z18" s="18">
        <v>1.1</v>
      </c>
      <c r="AA18" s="18">
        <v>0.9</v>
      </c>
      <c r="AB18" s="35">
        <f t="shared" si="9"/>
        <v>1</v>
      </c>
      <c r="AC18" s="39">
        <f t="shared" si="10"/>
        <v>14</v>
      </c>
      <c r="AD18" s="36"/>
      <c r="AE18" s="37">
        <f t="shared" si="11"/>
        <v>55.25</v>
      </c>
    </row>
    <row r="19" spans="1:31" ht="34.5" customHeight="1">
      <c r="A19" s="130">
        <f t="shared" si="12"/>
        <v>9</v>
      </c>
      <c r="B19" s="5" t="s">
        <v>56</v>
      </c>
      <c r="C19" s="40" t="s">
        <v>37</v>
      </c>
      <c r="D19" s="93">
        <v>38169</v>
      </c>
      <c r="E19" s="17">
        <v>15</v>
      </c>
      <c r="F19" s="18">
        <v>1.5</v>
      </c>
      <c r="G19" s="18">
        <v>1.5</v>
      </c>
      <c r="H19" s="19">
        <f t="shared" si="0"/>
        <v>1.5</v>
      </c>
      <c r="I19" s="19">
        <f t="shared" si="1"/>
        <v>13.5</v>
      </c>
      <c r="J19" s="18">
        <v>1.8</v>
      </c>
      <c r="K19" s="18">
        <v>1.8</v>
      </c>
      <c r="L19" s="19">
        <f t="shared" si="2"/>
        <v>1.8</v>
      </c>
      <c r="M19" s="33">
        <f t="shared" si="3"/>
        <v>13.2</v>
      </c>
      <c r="N19" s="38">
        <f t="shared" si="4"/>
        <v>13.5</v>
      </c>
      <c r="O19" s="20">
        <v>15</v>
      </c>
      <c r="P19" s="18">
        <v>0.8</v>
      </c>
      <c r="Q19" s="18">
        <v>0.8</v>
      </c>
      <c r="R19" s="35">
        <f t="shared" si="5"/>
        <v>0.8</v>
      </c>
      <c r="S19" s="39">
        <f t="shared" si="6"/>
        <v>14.2</v>
      </c>
      <c r="T19" s="20">
        <v>15</v>
      </c>
      <c r="U19" s="18">
        <v>1.4</v>
      </c>
      <c r="V19" s="18">
        <v>1.7</v>
      </c>
      <c r="W19" s="35">
        <f t="shared" si="7"/>
        <v>1.5499999999999998</v>
      </c>
      <c r="X19" s="39">
        <f t="shared" si="8"/>
        <v>13.45</v>
      </c>
      <c r="Y19" s="20">
        <v>15</v>
      </c>
      <c r="Z19" s="18">
        <v>0.9</v>
      </c>
      <c r="AA19" s="18">
        <v>1.1</v>
      </c>
      <c r="AB19" s="35">
        <f t="shared" si="9"/>
        <v>1</v>
      </c>
      <c r="AC19" s="39">
        <f t="shared" si="10"/>
        <v>14</v>
      </c>
      <c r="AD19" s="36"/>
      <c r="AE19" s="141">
        <f t="shared" si="11"/>
        <v>55.15</v>
      </c>
    </row>
    <row r="20" spans="1:31" ht="34.5" customHeight="1">
      <c r="A20" s="130">
        <f t="shared" si="12"/>
        <v>10</v>
      </c>
      <c r="B20" s="5" t="s">
        <v>98</v>
      </c>
      <c r="C20" s="40" t="s">
        <v>93</v>
      </c>
      <c r="D20" s="93">
        <v>38063</v>
      </c>
      <c r="E20" s="17">
        <v>15</v>
      </c>
      <c r="F20" s="18">
        <v>1.6</v>
      </c>
      <c r="G20" s="18">
        <v>1.6</v>
      </c>
      <c r="H20" s="19">
        <f t="shared" si="0"/>
        <v>1.6</v>
      </c>
      <c r="I20" s="19">
        <f t="shared" si="1"/>
        <v>13.4</v>
      </c>
      <c r="J20" s="18">
        <v>1.9</v>
      </c>
      <c r="K20" s="18">
        <v>1.9</v>
      </c>
      <c r="L20" s="19">
        <f t="shared" si="2"/>
        <v>1.9</v>
      </c>
      <c r="M20" s="33">
        <f t="shared" si="3"/>
        <v>13.1</v>
      </c>
      <c r="N20" s="38">
        <f t="shared" si="4"/>
        <v>13.4</v>
      </c>
      <c r="O20" s="20">
        <v>15</v>
      </c>
      <c r="P20" s="18">
        <v>0.7</v>
      </c>
      <c r="Q20" s="18">
        <v>0.7</v>
      </c>
      <c r="R20" s="35">
        <f t="shared" si="5"/>
        <v>0.7</v>
      </c>
      <c r="S20" s="39">
        <f t="shared" si="6"/>
        <v>14.3</v>
      </c>
      <c r="T20" s="20">
        <v>15</v>
      </c>
      <c r="U20" s="18">
        <v>0.9</v>
      </c>
      <c r="V20" s="18">
        <v>1</v>
      </c>
      <c r="W20" s="35">
        <f t="shared" si="7"/>
        <v>0.95</v>
      </c>
      <c r="X20" s="39">
        <f t="shared" si="8"/>
        <v>14.05</v>
      </c>
      <c r="Y20" s="20">
        <v>14.5</v>
      </c>
      <c r="Z20" s="18">
        <v>1.2</v>
      </c>
      <c r="AA20" s="18">
        <v>1</v>
      </c>
      <c r="AB20" s="35">
        <f t="shared" si="9"/>
        <v>1.1</v>
      </c>
      <c r="AC20" s="39">
        <f t="shared" si="10"/>
        <v>13.4</v>
      </c>
      <c r="AD20" s="36"/>
      <c r="AE20" s="141">
        <f t="shared" si="11"/>
        <v>55.15</v>
      </c>
    </row>
    <row r="21" spans="1:31" ht="34.5" customHeight="1">
      <c r="A21" s="130">
        <f t="shared" si="12"/>
        <v>11</v>
      </c>
      <c r="B21" s="5" t="s">
        <v>76</v>
      </c>
      <c r="C21" s="40" t="s">
        <v>39</v>
      </c>
      <c r="D21" s="93">
        <v>37788</v>
      </c>
      <c r="E21" s="17">
        <v>14</v>
      </c>
      <c r="F21" s="18">
        <v>1.6</v>
      </c>
      <c r="G21" s="18">
        <v>1.6</v>
      </c>
      <c r="H21" s="19">
        <f t="shared" si="0"/>
        <v>1.6</v>
      </c>
      <c r="I21" s="19">
        <f t="shared" si="1"/>
        <v>12.4</v>
      </c>
      <c r="J21" s="18">
        <v>1.4</v>
      </c>
      <c r="K21" s="18">
        <v>1.4</v>
      </c>
      <c r="L21" s="19">
        <f t="shared" si="2"/>
        <v>1.4</v>
      </c>
      <c r="M21" s="33">
        <f t="shared" si="3"/>
        <v>12.6</v>
      </c>
      <c r="N21" s="38">
        <f t="shared" si="4"/>
        <v>12.6</v>
      </c>
      <c r="O21" s="20">
        <v>14.5</v>
      </c>
      <c r="P21" s="18">
        <v>0.6</v>
      </c>
      <c r="Q21" s="18">
        <v>0.6</v>
      </c>
      <c r="R21" s="35">
        <f t="shared" si="5"/>
        <v>0.6</v>
      </c>
      <c r="S21" s="39">
        <f t="shared" si="6"/>
        <v>13.9</v>
      </c>
      <c r="T21" s="20">
        <v>15</v>
      </c>
      <c r="U21" s="18">
        <v>0.8</v>
      </c>
      <c r="V21" s="18">
        <v>0.5</v>
      </c>
      <c r="W21" s="35">
        <f t="shared" si="7"/>
        <v>0.65</v>
      </c>
      <c r="X21" s="39">
        <f t="shared" si="8"/>
        <v>14.35</v>
      </c>
      <c r="Y21" s="20">
        <v>15</v>
      </c>
      <c r="Z21" s="18">
        <v>1</v>
      </c>
      <c r="AA21" s="18">
        <v>1</v>
      </c>
      <c r="AB21" s="35">
        <f t="shared" si="9"/>
        <v>1</v>
      </c>
      <c r="AC21" s="39">
        <f t="shared" si="10"/>
        <v>14</v>
      </c>
      <c r="AD21" s="36"/>
      <c r="AE21" s="37">
        <f t="shared" si="11"/>
        <v>54.85</v>
      </c>
    </row>
    <row r="22" spans="1:31" ht="34.5" customHeight="1">
      <c r="A22" s="130">
        <f t="shared" si="12"/>
        <v>12</v>
      </c>
      <c r="B22" s="42" t="s">
        <v>170</v>
      </c>
      <c r="C22" s="105" t="s">
        <v>162</v>
      </c>
      <c r="D22" s="93">
        <v>38300</v>
      </c>
      <c r="E22" s="17">
        <v>14</v>
      </c>
      <c r="F22" s="18">
        <v>1.1</v>
      </c>
      <c r="G22" s="18">
        <v>1.1</v>
      </c>
      <c r="H22" s="19">
        <f t="shared" si="0"/>
        <v>1.1</v>
      </c>
      <c r="I22" s="19">
        <f t="shared" si="1"/>
        <v>12.9</v>
      </c>
      <c r="J22" s="18">
        <v>1</v>
      </c>
      <c r="K22" s="18">
        <v>1</v>
      </c>
      <c r="L22" s="19">
        <f t="shared" si="2"/>
        <v>1</v>
      </c>
      <c r="M22" s="33">
        <f t="shared" si="3"/>
        <v>13</v>
      </c>
      <c r="N22" s="38">
        <f t="shared" si="4"/>
        <v>13</v>
      </c>
      <c r="O22" s="20">
        <v>15</v>
      </c>
      <c r="P22" s="18">
        <v>1.4</v>
      </c>
      <c r="Q22" s="18">
        <v>1.4</v>
      </c>
      <c r="R22" s="35">
        <f t="shared" si="5"/>
        <v>1.4</v>
      </c>
      <c r="S22" s="39">
        <f t="shared" si="6"/>
        <v>13.6</v>
      </c>
      <c r="T22" s="20">
        <v>15</v>
      </c>
      <c r="U22" s="18">
        <v>1</v>
      </c>
      <c r="V22" s="18">
        <v>0.9</v>
      </c>
      <c r="W22" s="35">
        <f t="shared" si="7"/>
        <v>0.95</v>
      </c>
      <c r="X22" s="39">
        <f t="shared" si="8"/>
        <v>14.05</v>
      </c>
      <c r="Y22" s="20">
        <v>14.5</v>
      </c>
      <c r="Z22" s="18">
        <v>0.7</v>
      </c>
      <c r="AA22" s="18">
        <v>0.9</v>
      </c>
      <c r="AB22" s="35">
        <f t="shared" si="9"/>
        <v>0.8</v>
      </c>
      <c r="AC22" s="39">
        <f t="shared" si="10"/>
        <v>13.7</v>
      </c>
      <c r="AD22" s="36"/>
      <c r="AE22" s="37">
        <f t="shared" si="11"/>
        <v>54.35000000000001</v>
      </c>
    </row>
    <row r="23" spans="1:31" ht="34.5" customHeight="1">
      <c r="A23" s="130">
        <f t="shared" si="12"/>
        <v>13</v>
      </c>
      <c r="B23" s="5" t="s">
        <v>97</v>
      </c>
      <c r="C23" s="40" t="s">
        <v>93</v>
      </c>
      <c r="D23" s="93">
        <v>37663</v>
      </c>
      <c r="E23" s="17">
        <v>15</v>
      </c>
      <c r="F23" s="18">
        <v>2.1</v>
      </c>
      <c r="G23" s="18">
        <v>2.1</v>
      </c>
      <c r="H23" s="19">
        <f t="shared" si="0"/>
        <v>2.1</v>
      </c>
      <c r="I23" s="19">
        <f t="shared" si="1"/>
        <v>12.9</v>
      </c>
      <c r="J23" s="18">
        <v>2.3</v>
      </c>
      <c r="K23" s="18">
        <v>2.3</v>
      </c>
      <c r="L23" s="19">
        <f t="shared" si="2"/>
        <v>2.3</v>
      </c>
      <c r="M23" s="33">
        <f t="shared" si="3"/>
        <v>12.7</v>
      </c>
      <c r="N23" s="38">
        <f t="shared" si="4"/>
        <v>12.9</v>
      </c>
      <c r="O23" s="20">
        <v>15</v>
      </c>
      <c r="P23" s="18">
        <v>1.3</v>
      </c>
      <c r="Q23" s="18">
        <v>1.3</v>
      </c>
      <c r="R23" s="35">
        <f t="shared" si="5"/>
        <v>1.3</v>
      </c>
      <c r="S23" s="39">
        <f t="shared" si="6"/>
        <v>13.7</v>
      </c>
      <c r="T23" s="20">
        <v>15</v>
      </c>
      <c r="U23" s="18">
        <v>1.1</v>
      </c>
      <c r="V23" s="18">
        <v>1</v>
      </c>
      <c r="W23" s="35">
        <f t="shared" si="7"/>
        <v>1.05</v>
      </c>
      <c r="X23" s="39">
        <f t="shared" si="8"/>
        <v>13.95</v>
      </c>
      <c r="Y23" s="20">
        <v>15</v>
      </c>
      <c r="Z23" s="18">
        <v>1.3</v>
      </c>
      <c r="AA23" s="18">
        <v>1.3</v>
      </c>
      <c r="AB23" s="35">
        <f t="shared" si="9"/>
        <v>1.3</v>
      </c>
      <c r="AC23" s="39">
        <f t="shared" si="10"/>
        <v>13.7</v>
      </c>
      <c r="AD23" s="36"/>
      <c r="AE23" s="37">
        <f t="shared" si="11"/>
        <v>54.25</v>
      </c>
    </row>
    <row r="24" spans="1:31" ht="34.5" customHeight="1">
      <c r="A24" s="130">
        <f t="shared" si="12"/>
        <v>14</v>
      </c>
      <c r="B24" s="42" t="s">
        <v>209</v>
      </c>
      <c r="C24" s="42" t="s">
        <v>37</v>
      </c>
      <c r="D24" s="136">
        <v>37957</v>
      </c>
      <c r="E24" s="17">
        <v>15</v>
      </c>
      <c r="F24" s="18">
        <v>2.1</v>
      </c>
      <c r="G24" s="18">
        <v>2.1</v>
      </c>
      <c r="H24" s="19">
        <f t="shared" si="0"/>
        <v>2.1</v>
      </c>
      <c r="I24" s="19">
        <f t="shared" si="1"/>
        <v>12.9</v>
      </c>
      <c r="J24" s="18">
        <v>1.7</v>
      </c>
      <c r="K24" s="18">
        <v>1.7</v>
      </c>
      <c r="L24" s="19">
        <f t="shared" si="2"/>
        <v>1.7</v>
      </c>
      <c r="M24" s="33">
        <f t="shared" si="3"/>
        <v>13.3</v>
      </c>
      <c r="N24" s="38">
        <f t="shared" si="4"/>
        <v>13.3</v>
      </c>
      <c r="O24" s="20">
        <v>14.5</v>
      </c>
      <c r="P24" s="18">
        <v>0.8</v>
      </c>
      <c r="Q24" s="18">
        <v>0.8</v>
      </c>
      <c r="R24" s="35">
        <f t="shared" si="5"/>
        <v>0.8</v>
      </c>
      <c r="S24" s="39">
        <f t="shared" si="6"/>
        <v>13.7</v>
      </c>
      <c r="T24" s="20">
        <v>14.4</v>
      </c>
      <c r="U24" s="18">
        <v>0.8</v>
      </c>
      <c r="V24" s="18">
        <v>0.8</v>
      </c>
      <c r="W24" s="35">
        <f t="shared" si="7"/>
        <v>0.8</v>
      </c>
      <c r="X24" s="39">
        <f t="shared" si="8"/>
        <v>13.6</v>
      </c>
      <c r="Y24" s="20">
        <v>15</v>
      </c>
      <c r="Z24" s="18">
        <v>1.4</v>
      </c>
      <c r="AA24" s="18">
        <v>1.4</v>
      </c>
      <c r="AB24" s="35">
        <f t="shared" si="9"/>
        <v>1.4</v>
      </c>
      <c r="AC24" s="39">
        <f t="shared" si="10"/>
        <v>13.6</v>
      </c>
      <c r="AD24" s="36"/>
      <c r="AE24" s="37">
        <f t="shared" si="11"/>
        <v>54.2</v>
      </c>
    </row>
    <row r="25" spans="1:31" ht="34.5" customHeight="1">
      <c r="A25" s="130">
        <f t="shared" si="12"/>
        <v>15</v>
      </c>
      <c r="B25" s="113" t="s">
        <v>168</v>
      </c>
      <c r="C25" s="114" t="s">
        <v>162</v>
      </c>
      <c r="D25" s="115">
        <v>38095</v>
      </c>
      <c r="E25" s="17">
        <v>15</v>
      </c>
      <c r="F25" s="18">
        <v>1.2</v>
      </c>
      <c r="G25" s="18">
        <v>1.2</v>
      </c>
      <c r="H25" s="19">
        <f t="shared" si="0"/>
        <v>1.2</v>
      </c>
      <c r="I25" s="19">
        <f t="shared" si="1"/>
        <v>13.8</v>
      </c>
      <c r="J25" s="18">
        <v>1.6</v>
      </c>
      <c r="K25" s="18">
        <v>1.6</v>
      </c>
      <c r="L25" s="19">
        <f t="shared" si="2"/>
        <v>1.6</v>
      </c>
      <c r="M25" s="33">
        <f t="shared" si="3"/>
        <v>13.4</v>
      </c>
      <c r="N25" s="38">
        <f t="shared" si="4"/>
        <v>13.8</v>
      </c>
      <c r="O25" s="20">
        <v>15</v>
      </c>
      <c r="P25" s="18">
        <v>1.5</v>
      </c>
      <c r="Q25" s="18">
        <v>1.5</v>
      </c>
      <c r="R25" s="35">
        <f t="shared" si="5"/>
        <v>1.5</v>
      </c>
      <c r="S25" s="39">
        <f t="shared" si="6"/>
        <v>13.5</v>
      </c>
      <c r="T25" s="20">
        <v>13.9</v>
      </c>
      <c r="U25" s="18">
        <v>0.8</v>
      </c>
      <c r="V25" s="18">
        <v>0.5</v>
      </c>
      <c r="W25" s="35">
        <f t="shared" si="7"/>
        <v>0.65</v>
      </c>
      <c r="X25" s="39">
        <f t="shared" si="8"/>
        <v>13.25</v>
      </c>
      <c r="Y25" s="20">
        <v>15</v>
      </c>
      <c r="Z25" s="18">
        <v>1.3</v>
      </c>
      <c r="AA25" s="18">
        <v>1.5</v>
      </c>
      <c r="AB25" s="35">
        <f t="shared" si="9"/>
        <v>1.4</v>
      </c>
      <c r="AC25" s="39">
        <f t="shared" si="10"/>
        <v>13.6</v>
      </c>
      <c r="AD25" s="36"/>
      <c r="AE25" s="37">
        <f t="shared" si="11"/>
        <v>54.15</v>
      </c>
    </row>
    <row r="26" spans="1:31" ht="34.5" customHeight="1">
      <c r="A26" s="130">
        <f t="shared" si="12"/>
        <v>16</v>
      </c>
      <c r="B26" s="5" t="s">
        <v>169</v>
      </c>
      <c r="C26" s="40" t="s">
        <v>162</v>
      </c>
      <c r="D26" s="93">
        <v>38181</v>
      </c>
      <c r="E26" s="17">
        <v>14.5</v>
      </c>
      <c r="F26" s="18">
        <v>1.7</v>
      </c>
      <c r="G26" s="18">
        <v>1.7</v>
      </c>
      <c r="H26" s="19">
        <f t="shared" si="0"/>
        <v>1.7</v>
      </c>
      <c r="I26" s="19">
        <f t="shared" si="1"/>
        <v>12.8</v>
      </c>
      <c r="J26" s="18">
        <v>1.7</v>
      </c>
      <c r="K26" s="18">
        <v>1.7</v>
      </c>
      <c r="L26" s="19">
        <f t="shared" si="2"/>
        <v>1.7</v>
      </c>
      <c r="M26" s="33">
        <f t="shared" si="3"/>
        <v>12.8</v>
      </c>
      <c r="N26" s="38">
        <f t="shared" si="4"/>
        <v>12.8</v>
      </c>
      <c r="O26" s="20">
        <v>15</v>
      </c>
      <c r="P26" s="18">
        <v>0.6</v>
      </c>
      <c r="Q26" s="18">
        <v>0.6</v>
      </c>
      <c r="R26" s="35">
        <f t="shared" si="5"/>
        <v>0.6</v>
      </c>
      <c r="S26" s="39">
        <f t="shared" si="6"/>
        <v>14.4</v>
      </c>
      <c r="T26" s="20">
        <v>15</v>
      </c>
      <c r="U26" s="18">
        <v>2.1</v>
      </c>
      <c r="V26" s="18">
        <v>2</v>
      </c>
      <c r="W26" s="35">
        <f t="shared" si="7"/>
        <v>2.05</v>
      </c>
      <c r="X26" s="39">
        <f t="shared" si="8"/>
        <v>12.95</v>
      </c>
      <c r="Y26" s="20">
        <v>15</v>
      </c>
      <c r="Z26" s="18">
        <v>1.6</v>
      </c>
      <c r="AA26" s="18">
        <v>1.7</v>
      </c>
      <c r="AB26" s="35">
        <f t="shared" si="9"/>
        <v>1.65</v>
      </c>
      <c r="AC26" s="39">
        <f t="shared" si="10"/>
        <v>13.35</v>
      </c>
      <c r="AD26" s="36"/>
      <c r="AE26" s="37">
        <f t="shared" si="11"/>
        <v>53.50000000000001</v>
      </c>
    </row>
    <row r="27" spans="1:31" ht="30">
      <c r="A27" s="130">
        <f t="shared" si="12"/>
        <v>17</v>
      </c>
      <c r="B27" s="42" t="s">
        <v>207</v>
      </c>
      <c r="C27" s="42" t="s">
        <v>37</v>
      </c>
      <c r="D27" s="136">
        <v>38078</v>
      </c>
      <c r="E27" s="17">
        <v>15</v>
      </c>
      <c r="F27" s="18">
        <v>1.8</v>
      </c>
      <c r="G27" s="18">
        <v>1.8</v>
      </c>
      <c r="H27" s="19">
        <f t="shared" si="0"/>
        <v>1.8</v>
      </c>
      <c r="I27" s="19">
        <f t="shared" si="1"/>
        <v>13.2</v>
      </c>
      <c r="J27" s="18">
        <v>1.2</v>
      </c>
      <c r="K27" s="18">
        <v>1.2</v>
      </c>
      <c r="L27" s="19">
        <f t="shared" si="2"/>
        <v>1.2</v>
      </c>
      <c r="M27" s="33">
        <f t="shared" si="3"/>
        <v>13.8</v>
      </c>
      <c r="N27" s="38">
        <f t="shared" si="4"/>
        <v>13.8</v>
      </c>
      <c r="O27" s="20">
        <v>14.5</v>
      </c>
      <c r="P27" s="18">
        <v>1.4</v>
      </c>
      <c r="Q27" s="18">
        <v>1.4</v>
      </c>
      <c r="R27" s="35">
        <f t="shared" si="5"/>
        <v>1.4</v>
      </c>
      <c r="S27" s="39">
        <f t="shared" si="6"/>
        <v>13.1</v>
      </c>
      <c r="T27" s="20">
        <v>15</v>
      </c>
      <c r="U27" s="18">
        <v>2</v>
      </c>
      <c r="V27" s="18">
        <v>1.6</v>
      </c>
      <c r="W27" s="35">
        <f t="shared" si="7"/>
        <v>1.8</v>
      </c>
      <c r="X27" s="39">
        <f t="shared" si="8"/>
        <v>13.2</v>
      </c>
      <c r="Y27" s="20">
        <v>15</v>
      </c>
      <c r="Z27" s="18">
        <v>1.6</v>
      </c>
      <c r="AA27" s="18">
        <v>1.8</v>
      </c>
      <c r="AB27" s="35">
        <f t="shared" si="9"/>
        <v>1.7000000000000002</v>
      </c>
      <c r="AC27" s="39">
        <f t="shared" si="10"/>
        <v>13.3</v>
      </c>
      <c r="AD27" s="36"/>
      <c r="AE27" s="37">
        <f t="shared" si="11"/>
        <v>53.39999999999999</v>
      </c>
    </row>
    <row r="28" spans="1:31" ht="30">
      <c r="A28" s="130">
        <f t="shared" si="12"/>
        <v>18</v>
      </c>
      <c r="B28" s="113" t="s">
        <v>171</v>
      </c>
      <c r="C28" s="143" t="s">
        <v>162</v>
      </c>
      <c r="D28" s="115">
        <v>38352</v>
      </c>
      <c r="E28" s="17">
        <v>15</v>
      </c>
      <c r="F28" s="18">
        <v>1.8</v>
      </c>
      <c r="G28" s="18">
        <v>1.8</v>
      </c>
      <c r="H28" s="19">
        <f t="shared" si="0"/>
        <v>1.8</v>
      </c>
      <c r="I28" s="19">
        <f t="shared" si="1"/>
        <v>13.2</v>
      </c>
      <c r="J28" s="18">
        <v>1.8</v>
      </c>
      <c r="K28" s="18">
        <v>1.8</v>
      </c>
      <c r="L28" s="19">
        <f t="shared" si="2"/>
        <v>1.8</v>
      </c>
      <c r="M28" s="33">
        <f t="shared" si="3"/>
        <v>13.2</v>
      </c>
      <c r="N28" s="38">
        <f t="shared" si="4"/>
        <v>13.2</v>
      </c>
      <c r="O28" s="20">
        <v>15</v>
      </c>
      <c r="P28" s="18">
        <v>1.2</v>
      </c>
      <c r="Q28" s="18">
        <v>1.2</v>
      </c>
      <c r="R28" s="35">
        <f t="shared" si="5"/>
        <v>1.2</v>
      </c>
      <c r="S28" s="39">
        <f t="shared" si="6"/>
        <v>13.8</v>
      </c>
      <c r="T28" s="20">
        <v>13.4</v>
      </c>
      <c r="U28" s="18">
        <v>1</v>
      </c>
      <c r="V28" s="18">
        <v>0.9</v>
      </c>
      <c r="W28" s="35">
        <f t="shared" si="7"/>
        <v>0.95</v>
      </c>
      <c r="X28" s="39">
        <f t="shared" si="8"/>
        <v>12.450000000000001</v>
      </c>
      <c r="Y28" s="20">
        <v>15</v>
      </c>
      <c r="Z28" s="18">
        <v>1.5</v>
      </c>
      <c r="AA28" s="18">
        <v>1.4</v>
      </c>
      <c r="AB28" s="35">
        <f t="shared" si="9"/>
        <v>1.45</v>
      </c>
      <c r="AC28" s="39">
        <f t="shared" si="10"/>
        <v>13.55</v>
      </c>
      <c r="AD28" s="36"/>
      <c r="AE28" s="37">
        <f t="shared" si="11"/>
        <v>53</v>
      </c>
    </row>
    <row r="29" spans="1:31" ht="45">
      <c r="A29" s="130">
        <f t="shared" si="12"/>
        <v>19</v>
      </c>
      <c r="B29" s="5" t="s">
        <v>211</v>
      </c>
      <c r="C29" s="117" t="s">
        <v>37</v>
      </c>
      <c r="D29" s="93">
        <v>38193</v>
      </c>
      <c r="E29" s="17">
        <v>15</v>
      </c>
      <c r="F29" s="18">
        <v>1.9</v>
      </c>
      <c r="G29" s="18">
        <v>1.9</v>
      </c>
      <c r="H29" s="19">
        <f t="shared" si="0"/>
        <v>1.9</v>
      </c>
      <c r="I29" s="19">
        <f t="shared" si="1"/>
        <v>13.1</v>
      </c>
      <c r="J29" s="18">
        <v>1.6</v>
      </c>
      <c r="K29" s="18">
        <v>1.6</v>
      </c>
      <c r="L29" s="19">
        <f t="shared" si="2"/>
        <v>1.6</v>
      </c>
      <c r="M29" s="33">
        <f t="shared" si="3"/>
        <v>13.4</v>
      </c>
      <c r="N29" s="38">
        <f t="shared" si="4"/>
        <v>13.4</v>
      </c>
      <c r="O29" s="20">
        <v>15</v>
      </c>
      <c r="P29" s="18">
        <v>1.5</v>
      </c>
      <c r="Q29" s="18">
        <v>1.5</v>
      </c>
      <c r="R29" s="35">
        <f t="shared" si="5"/>
        <v>1.5</v>
      </c>
      <c r="S29" s="39">
        <f t="shared" si="6"/>
        <v>13.5</v>
      </c>
      <c r="T29" s="20">
        <v>13.9</v>
      </c>
      <c r="U29" s="18">
        <v>1.1</v>
      </c>
      <c r="V29" s="18">
        <v>0.7</v>
      </c>
      <c r="W29" s="35">
        <f t="shared" si="7"/>
        <v>0.9</v>
      </c>
      <c r="X29" s="39">
        <f t="shared" si="8"/>
        <v>13</v>
      </c>
      <c r="Y29" s="20">
        <v>14.5</v>
      </c>
      <c r="Z29" s="18">
        <v>1.9</v>
      </c>
      <c r="AA29" s="18">
        <v>2</v>
      </c>
      <c r="AB29" s="35">
        <f t="shared" si="9"/>
        <v>1.95</v>
      </c>
      <c r="AC29" s="39">
        <f t="shared" si="10"/>
        <v>12.55</v>
      </c>
      <c r="AD29" s="36"/>
      <c r="AE29" s="37">
        <f t="shared" si="11"/>
        <v>52.45</v>
      </c>
    </row>
    <row r="30" spans="1:31" ht="30" customHeight="1">
      <c r="A30" s="130">
        <f t="shared" si="12"/>
        <v>20</v>
      </c>
      <c r="B30" s="5" t="s">
        <v>212</v>
      </c>
      <c r="C30" s="40" t="s">
        <v>37</v>
      </c>
      <c r="D30" s="93">
        <v>37985</v>
      </c>
      <c r="E30" s="17">
        <v>15</v>
      </c>
      <c r="F30" s="18">
        <v>4</v>
      </c>
      <c r="G30" s="18">
        <v>4</v>
      </c>
      <c r="H30" s="19">
        <f t="shared" si="0"/>
        <v>4</v>
      </c>
      <c r="I30" s="19">
        <f t="shared" si="1"/>
        <v>11</v>
      </c>
      <c r="J30" s="18">
        <v>4</v>
      </c>
      <c r="K30" s="18">
        <v>4</v>
      </c>
      <c r="L30" s="19">
        <f t="shared" si="2"/>
        <v>4</v>
      </c>
      <c r="M30" s="33">
        <f t="shared" si="3"/>
        <v>11</v>
      </c>
      <c r="N30" s="38">
        <f t="shared" si="4"/>
        <v>11</v>
      </c>
      <c r="O30" s="20">
        <v>15</v>
      </c>
      <c r="P30" s="18">
        <v>2.5</v>
      </c>
      <c r="Q30" s="18">
        <v>2.5</v>
      </c>
      <c r="R30" s="35">
        <f t="shared" si="5"/>
        <v>2.5</v>
      </c>
      <c r="S30" s="39">
        <f t="shared" si="6"/>
        <v>12.5</v>
      </c>
      <c r="T30" s="20">
        <v>13.9</v>
      </c>
      <c r="U30" s="18">
        <v>1.7</v>
      </c>
      <c r="V30" s="18">
        <v>1.8</v>
      </c>
      <c r="W30" s="35">
        <f t="shared" si="7"/>
        <v>1.75</v>
      </c>
      <c r="X30" s="39">
        <f t="shared" si="8"/>
        <v>12.15</v>
      </c>
      <c r="Y30" s="20">
        <v>13.4</v>
      </c>
      <c r="Z30" s="18">
        <v>2.9</v>
      </c>
      <c r="AA30" s="18">
        <v>3</v>
      </c>
      <c r="AB30" s="35">
        <f t="shared" si="9"/>
        <v>2.95</v>
      </c>
      <c r="AC30" s="39">
        <f t="shared" si="10"/>
        <v>10.45</v>
      </c>
      <c r="AD30" s="36"/>
      <c r="AE30" s="37">
        <f t="shared" si="11"/>
        <v>46.099999999999994</v>
      </c>
    </row>
    <row r="31" spans="1:31" ht="30">
      <c r="A31" s="130">
        <f t="shared" si="12"/>
        <v>21</v>
      </c>
      <c r="B31" s="5" t="s">
        <v>49</v>
      </c>
      <c r="C31" s="40" t="s">
        <v>47</v>
      </c>
      <c r="D31" s="93">
        <v>38251</v>
      </c>
      <c r="E31" s="17">
        <v>0</v>
      </c>
      <c r="F31" s="18">
        <v>0</v>
      </c>
      <c r="G31" s="18">
        <v>0</v>
      </c>
      <c r="H31" s="19">
        <f t="shared" si="0"/>
        <v>0</v>
      </c>
      <c r="I31" s="19">
        <f t="shared" si="1"/>
        <v>0</v>
      </c>
      <c r="J31" s="18">
        <v>0</v>
      </c>
      <c r="K31" s="18">
        <v>0</v>
      </c>
      <c r="L31" s="19">
        <f t="shared" si="2"/>
        <v>0</v>
      </c>
      <c r="M31" s="33">
        <f t="shared" si="3"/>
        <v>0</v>
      </c>
      <c r="N31" s="38">
        <f t="shared" si="4"/>
        <v>0</v>
      </c>
      <c r="O31" s="20">
        <v>0</v>
      </c>
      <c r="P31" s="18">
        <v>0</v>
      </c>
      <c r="Q31" s="18">
        <v>0</v>
      </c>
      <c r="R31" s="35">
        <f t="shared" si="5"/>
        <v>0</v>
      </c>
      <c r="S31" s="39">
        <f t="shared" si="6"/>
        <v>0</v>
      </c>
      <c r="T31" s="20">
        <v>0</v>
      </c>
      <c r="U31" s="18">
        <v>0</v>
      </c>
      <c r="V31" s="18">
        <v>0</v>
      </c>
      <c r="W31" s="35">
        <f t="shared" si="7"/>
        <v>0</v>
      </c>
      <c r="X31" s="39">
        <f t="shared" si="8"/>
        <v>0</v>
      </c>
      <c r="Y31" s="20">
        <v>0</v>
      </c>
      <c r="Z31" s="18">
        <v>0</v>
      </c>
      <c r="AA31" s="18">
        <v>0</v>
      </c>
      <c r="AB31" s="35">
        <f t="shared" si="9"/>
        <v>0</v>
      </c>
      <c r="AC31" s="39">
        <f t="shared" si="10"/>
        <v>0</v>
      </c>
      <c r="AD31" s="36"/>
      <c r="AE31" s="37">
        <f t="shared" si="11"/>
        <v>0</v>
      </c>
    </row>
  </sheetData>
  <sheetProtection/>
  <mergeCells count="16"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  <mergeCell ref="B9:B10"/>
    <mergeCell ref="C9:C10"/>
    <mergeCell ref="D9:D10"/>
    <mergeCell ref="E9:N9"/>
    <mergeCell ref="O9:S9"/>
    <mergeCell ref="T9:X9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22">
      <selection activeCell="A35" sqref="A35:IV50"/>
    </sheetView>
  </sheetViews>
  <sheetFormatPr defaultColWidth="9.140625" defaultRowHeight="15"/>
  <cols>
    <col min="1" max="1" width="4.28125" style="0" customWidth="1"/>
    <col min="2" max="2" width="14.140625" style="71" customWidth="1"/>
    <col min="3" max="3" width="10.140625" style="71" customWidth="1"/>
    <col min="4" max="4" width="8.8515625" style="71" customWidth="1"/>
    <col min="5" max="13" width="2.7109375" style="0" customWidth="1"/>
    <col min="14" max="14" width="8.8515625" style="0" customWidth="1"/>
    <col min="15" max="18" width="2.7109375" style="0" customWidth="1"/>
    <col min="19" max="19" width="9.28125" style="0" customWidth="1"/>
    <col min="20" max="23" width="2.7109375" style="0" customWidth="1"/>
    <col min="24" max="24" width="8.8515625" style="0" customWidth="1"/>
    <col min="25" max="28" width="2.7109375" style="0" customWidth="1"/>
    <col min="29" max="29" width="8.28125" style="0" customWidth="1"/>
    <col min="30" max="30" width="3.421875" style="0" customWidth="1"/>
    <col min="31" max="31" width="7.8515625" style="0" customWidth="1"/>
  </cols>
  <sheetData>
    <row r="1" spans="1:31" ht="15">
      <c r="A1" s="28"/>
      <c r="B1" s="72"/>
      <c r="C1" s="72"/>
      <c r="D1" s="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3"/>
      <c r="X1" s="23"/>
      <c r="Y1" s="23"/>
      <c r="Z1" s="23"/>
      <c r="AA1" s="23"/>
      <c r="AB1" s="23"/>
      <c r="AC1" s="23"/>
      <c r="AD1" s="23"/>
      <c r="AE1" s="24"/>
    </row>
    <row r="2" spans="1:31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</row>
    <row r="3" spans="1:31" ht="15.75">
      <c r="A3" s="25"/>
      <c r="B3" s="73"/>
      <c r="C3" s="73"/>
      <c r="D3" s="7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  <c r="Z3" s="6"/>
      <c r="AA3" s="6"/>
      <c r="AB3" s="6"/>
      <c r="AC3" s="6"/>
      <c r="AD3" s="6"/>
      <c r="AE3" s="26"/>
    </row>
    <row r="4" spans="1:31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15">
      <c r="A5" s="27"/>
      <c r="B5" s="74"/>
      <c r="C5" s="74"/>
      <c r="D5" s="7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6"/>
      <c r="AA5" s="6"/>
      <c r="AB5" s="6"/>
      <c r="AC5" s="6"/>
      <c r="AD5" s="6"/>
      <c r="AE5" s="26"/>
    </row>
    <row r="6" spans="1:31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1" ht="15" customHeight="1">
      <c r="A7" s="198" t="s">
        <v>15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0"/>
    </row>
    <row r="8" spans="1:31" ht="15" customHeight="1" thickBot="1">
      <c r="A8" s="201"/>
      <c r="B8" s="202"/>
      <c r="C8" s="202"/>
      <c r="D8" s="202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202"/>
      <c r="AE8" s="203"/>
    </row>
    <row r="9" spans="1:31" ht="18" customHeight="1">
      <c r="A9" s="164" t="s">
        <v>17</v>
      </c>
      <c r="B9" s="166" t="s">
        <v>2</v>
      </c>
      <c r="C9" s="166" t="s">
        <v>3</v>
      </c>
      <c r="D9" s="207" t="s">
        <v>18</v>
      </c>
      <c r="E9" s="204" t="s">
        <v>21</v>
      </c>
      <c r="F9" s="205"/>
      <c r="G9" s="205"/>
      <c r="H9" s="205"/>
      <c r="I9" s="205"/>
      <c r="J9" s="205"/>
      <c r="K9" s="205"/>
      <c r="L9" s="205"/>
      <c r="M9" s="205"/>
      <c r="N9" s="206"/>
      <c r="O9" s="156" t="s">
        <v>13</v>
      </c>
      <c r="P9" s="157"/>
      <c r="Q9" s="157"/>
      <c r="R9" s="157"/>
      <c r="S9" s="158"/>
      <c r="T9" s="156" t="s">
        <v>6</v>
      </c>
      <c r="U9" s="157"/>
      <c r="V9" s="157"/>
      <c r="W9" s="157"/>
      <c r="X9" s="158"/>
      <c r="Y9" s="156" t="s">
        <v>7</v>
      </c>
      <c r="Z9" s="157"/>
      <c r="AA9" s="157"/>
      <c r="AB9" s="157"/>
      <c r="AC9" s="158"/>
      <c r="AD9" s="194" t="s">
        <v>8</v>
      </c>
      <c r="AE9" s="4" t="s">
        <v>22</v>
      </c>
    </row>
    <row r="10" spans="1:31" ht="63.75">
      <c r="A10" s="165"/>
      <c r="B10" s="167"/>
      <c r="C10" s="167"/>
      <c r="D10" s="208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4" t="s">
        <v>26</v>
      </c>
      <c r="O10" s="65" t="s">
        <v>23</v>
      </c>
      <c r="P10" s="162" t="s">
        <v>27</v>
      </c>
      <c r="Q10" s="162"/>
      <c r="R10" s="70" t="s">
        <v>28</v>
      </c>
      <c r="S10" s="94" t="s">
        <v>19</v>
      </c>
      <c r="T10" s="86" t="s">
        <v>23</v>
      </c>
      <c r="U10" s="162" t="s">
        <v>27</v>
      </c>
      <c r="V10" s="162"/>
      <c r="W10" s="70" t="s">
        <v>28</v>
      </c>
      <c r="X10" s="87" t="s">
        <v>6</v>
      </c>
      <c r="Y10" s="65" t="s">
        <v>23</v>
      </c>
      <c r="Z10" s="163" t="s">
        <v>27</v>
      </c>
      <c r="AA10" s="163"/>
      <c r="AB10" s="70" t="s">
        <v>28</v>
      </c>
      <c r="AC10" s="87" t="s">
        <v>7</v>
      </c>
      <c r="AD10" s="194"/>
      <c r="AE10" s="9" t="s">
        <v>20</v>
      </c>
    </row>
    <row r="11" spans="1:31" ht="30">
      <c r="A11" s="4">
        <v>1</v>
      </c>
      <c r="B11" s="42" t="s">
        <v>177</v>
      </c>
      <c r="C11" s="44" t="s">
        <v>178</v>
      </c>
      <c r="D11" s="90">
        <v>37139</v>
      </c>
      <c r="E11" s="59">
        <v>15</v>
      </c>
      <c r="F11" s="48">
        <v>0.6</v>
      </c>
      <c r="G11" s="48">
        <v>0.6</v>
      </c>
      <c r="H11" s="47">
        <f aca="true" t="shared" si="0" ref="H11:H34">AVERAGE(F11:G11)</f>
        <v>0.6</v>
      </c>
      <c r="I11" s="47">
        <f aca="true" t="shared" si="1" ref="I11:I34">E11-H11</f>
        <v>14.4</v>
      </c>
      <c r="J11" s="48">
        <v>0.5</v>
      </c>
      <c r="K11" s="48">
        <v>0.5</v>
      </c>
      <c r="L11" s="47">
        <f aca="true" t="shared" si="2" ref="L11:L34">AVERAGE(J11:K11)</f>
        <v>0.5</v>
      </c>
      <c r="M11" s="49">
        <f aca="true" t="shared" si="3" ref="M11:M34">E11-L11</f>
        <v>14.5</v>
      </c>
      <c r="N11" s="50">
        <f aca="true" t="shared" si="4" ref="N11:N34">MAX(I11,M11)</f>
        <v>14.5</v>
      </c>
      <c r="O11" s="56">
        <v>15</v>
      </c>
      <c r="P11" s="48">
        <v>1</v>
      </c>
      <c r="Q11" s="48">
        <v>1</v>
      </c>
      <c r="R11" s="51">
        <f aca="true" t="shared" si="5" ref="R11:R34">AVERAGE(P11:Q11)</f>
        <v>1</v>
      </c>
      <c r="S11" s="52">
        <f aca="true" t="shared" si="6" ref="S11:S34">O11-R11</f>
        <v>14</v>
      </c>
      <c r="T11" s="56">
        <v>15</v>
      </c>
      <c r="U11" s="48">
        <v>0.4</v>
      </c>
      <c r="V11" s="48">
        <v>0.4</v>
      </c>
      <c r="W11" s="51">
        <f aca="true" t="shared" si="7" ref="W11:W34">AVERAGE(U11:V11)</f>
        <v>0.4</v>
      </c>
      <c r="X11" s="52">
        <f aca="true" t="shared" si="8" ref="X11:X34">T11-W11</f>
        <v>14.6</v>
      </c>
      <c r="Y11" s="56">
        <v>15</v>
      </c>
      <c r="Z11" s="48">
        <v>0.5</v>
      </c>
      <c r="AA11" s="48">
        <v>0.6</v>
      </c>
      <c r="AB11" s="51">
        <f aca="true" t="shared" si="9" ref="AB11:AB34">AVERAGE(Z11:AA11)</f>
        <v>0.55</v>
      </c>
      <c r="AC11" s="52">
        <f aca="true" t="shared" si="10" ref="AC11:AC34">+Y11-AB11</f>
        <v>14.45</v>
      </c>
      <c r="AD11" s="53"/>
      <c r="AE11" s="54">
        <f aca="true" t="shared" si="11" ref="AE11:AE34">SUM(N11+S11+X11+AC11-AD11)</f>
        <v>57.55</v>
      </c>
    </row>
    <row r="12" spans="1:31" ht="30">
      <c r="A12" s="4">
        <f>A11+1</f>
        <v>2</v>
      </c>
      <c r="B12" s="5" t="s">
        <v>55</v>
      </c>
      <c r="C12" s="40" t="s">
        <v>37</v>
      </c>
      <c r="D12" s="93">
        <v>37571</v>
      </c>
      <c r="E12" s="59">
        <v>15</v>
      </c>
      <c r="F12" s="48">
        <v>0.9</v>
      </c>
      <c r="G12" s="48">
        <v>0.9</v>
      </c>
      <c r="H12" s="47">
        <f t="shared" si="0"/>
        <v>0.9</v>
      </c>
      <c r="I12" s="47">
        <f t="shared" si="1"/>
        <v>14.1</v>
      </c>
      <c r="J12" s="48">
        <v>0.6</v>
      </c>
      <c r="K12" s="48">
        <v>0.6</v>
      </c>
      <c r="L12" s="47">
        <f t="shared" si="2"/>
        <v>0.6</v>
      </c>
      <c r="M12" s="49">
        <f t="shared" si="3"/>
        <v>14.4</v>
      </c>
      <c r="N12" s="50">
        <f t="shared" si="4"/>
        <v>14.4</v>
      </c>
      <c r="O12" s="56">
        <v>15</v>
      </c>
      <c r="P12" s="48">
        <v>0.8</v>
      </c>
      <c r="Q12" s="48">
        <v>0.8</v>
      </c>
      <c r="R12" s="51">
        <f t="shared" si="5"/>
        <v>0.8</v>
      </c>
      <c r="S12" s="52">
        <f t="shared" si="6"/>
        <v>14.2</v>
      </c>
      <c r="T12" s="56">
        <v>15</v>
      </c>
      <c r="U12" s="48">
        <v>0.8</v>
      </c>
      <c r="V12" s="48">
        <v>0.6</v>
      </c>
      <c r="W12" s="51">
        <f t="shared" si="7"/>
        <v>0.7</v>
      </c>
      <c r="X12" s="52">
        <f t="shared" si="8"/>
        <v>14.3</v>
      </c>
      <c r="Y12" s="56">
        <v>15</v>
      </c>
      <c r="Z12" s="48">
        <v>0.3</v>
      </c>
      <c r="AA12" s="48">
        <v>0.5</v>
      </c>
      <c r="AB12" s="51">
        <f t="shared" si="9"/>
        <v>0.4</v>
      </c>
      <c r="AC12" s="52">
        <f t="shared" si="10"/>
        <v>14.6</v>
      </c>
      <c r="AD12" s="53"/>
      <c r="AE12" s="54">
        <f t="shared" si="11"/>
        <v>57.50000000000001</v>
      </c>
    </row>
    <row r="13" spans="1:31" ht="25.5">
      <c r="A13" s="4">
        <f aca="true" t="shared" si="12" ref="A13:A34">A12+1</f>
        <v>3</v>
      </c>
      <c r="B13" s="41" t="s">
        <v>117</v>
      </c>
      <c r="C13" s="42" t="s">
        <v>41</v>
      </c>
      <c r="D13" s="90">
        <v>36717</v>
      </c>
      <c r="E13" s="59">
        <v>15</v>
      </c>
      <c r="F13" s="48">
        <v>0.9</v>
      </c>
      <c r="G13" s="48">
        <v>0.9</v>
      </c>
      <c r="H13" s="47">
        <f t="shared" si="0"/>
        <v>0.9</v>
      </c>
      <c r="I13" s="47">
        <f t="shared" si="1"/>
        <v>14.1</v>
      </c>
      <c r="J13" s="48">
        <v>1.5</v>
      </c>
      <c r="K13" s="48">
        <v>1.5</v>
      </c>
      <c r="L13" s="47">
        <f t="shared" si="2"/>
        <v>1.5</v>
      </c>
      <c r="M13" s="49">
        <f t="shared" si="3"/>
        <v>13.5</v>
      </c>
      <c r="N13" s="50">
        <f t="shared" si="4"/>
        <v>14.1</v>
      </c>
      <c r="O13" s="56">
        <v>15</v>
      </c>
      <c r="P13" s="48">
        <v>0.8</v>
      </c>
      <c r="Q13" s="48">
        <v>0.8</v>
      </c>
      <c r="R13" s="51">
        <f t="shared" si="5"/>
        <v>0.8</v>
      </c>
      <c r="S13" s="52">
        <f t="shared" si="6"/>
        <v>14.2</v>
      </c>
      <c r="T13" s="56">
        <v>15</v>
      </c>
      <c r="U13" s="48">
        <v>0.3</v>
      </c>
      <c r="V13" s="48">
        <v>0.4</v>
      </c>
      <c r="W13" s="51">
        <f t="shared" si="7"/>
        <v>0.35</v>
      </c>
      <c r="X13" s="52">
        <f t="shared" si="8"/>
        <v>14.65</v>
      </c>
      <c r="Y13" s="56">
        <v>15</v>
      </c>
      <c r="Z13" s="48">
        <v>0.7</v>
      </c>
      <c r="AA13" s="48">
        <v>0.5</v>
      </c>
      <c r="AB13" s="51">
        <f t="shared" si="9"/>
        <v>0.6</v>
      </c>
      <c r="AC13" s="52">
        <f t="shared" si="10"/>
        <v>14.4</v>
      </c>
      <c r="AD13" s="53"/>
      <c r="AE13" s="54">
        <f t="shared" si="11"/>
        <v>57.349999999999994</v>
      </c>
    </row>
    <row r="14" spans="1:31" ht="31.5">
      <c r="A14" s="4">
        <f t="shared" si="12"/>
        <v>4</v>
      </c>
      <c r="B14" s="41" t="s">
        <v>80</v>
      </c>
      <c r="C14" s="42" t="s">
        <v>39</v>
      </c>
      <c r="D14" s="90">
        <v>36684</v>
      </c>
      <c r="E14" s="59">
        <v>15</v>
      </c>
      <c r="F14" s="48">
        <v>0.4</v>
      </c>
      <c r="G14" s="48">
        <v>0.4</v>
      </c>
      <c r="H14" s="47">
        <f t="shared" si="0"/>
        <v>0.4</v>
      </c>
      <c r="I14" s="47">
        <f t="shared" si="1"/>
        <v>14.6</v>
      </c>
      <c r="J14" s="48">
        <v>0.3</v>
      </c>
      <c r="K14" s="48">
        <v>0.3</v>
      </c>
      <c r="L14" s="47">
        <f t="shared" si="2"/>
        <v>0.3</v>
      </c>
      <c r="M14" s="49">
        <f t="shared" si="3"/>
        <v>14.7</v>
      </c>
      <c r="N14" s="50">
        <f t="shared" si="4"/>
        <v>14.7</v>
      </c>
      <c r="O14" s="56">
        <v>15</v>
      </c>
      <c r="P14" s="48">
        <v>1.8</v>
      </c>
      <c r="Q14" s="48">
        <v>1.8</v>
      </c>
      <c r="R14" s="51">
        <f t="shared" si="5"/>
        <v>1.8</v>
      </c>
      <c r="S14" s="52">
        <f t="shared" si="6"/>
        <v>13.2</v>
      </c>
      <c r="T14" s="56">
        <v>15</v>
      </c>
      <c r="U14" s="48">
        <v>0.3</v>
      </c>
      <c r="V14" s="48">
        <v>0.4</v>
      </c>
      <c r="W14" s="51">
        <f t="shared" si="7"/>
        <v>0.35</v>
      </c>
      <c r="X14" s="52">
        <f t="shared" si="8"/>
        <v>14.65</v>
      </c>
      <c r="Y14" s="56">
        <v>15</v>
      </c>
      <c r="Z14" s="48">
        <v>0.6</v>
      </c>
      <c r="AA14" s="48">
        <v>0.6</v>
      </c>
      <c r="AB14" s="51">
        <f t="shared" si="9"/>
        <v>0.6</v>
      </c>
      <c r="AC14" s="52">
        <f t="shared" si="10"/>
        <v>14.4</v>
      </c>
      <c r="AD14" s="53"/>
      <c r="AE14" s="54">
        <f t="shared" si="11"/>
        <v>56.949999999999996</v>
      </c>
    </row>
    <row r="15" spans="1:31" ht="45">
      <c r="A15" s="4">
        <f t="shared" si="12"/>
        <v>5</v>
      </c>
      <c r="B15" s="42" t="s">
        <v>94</v>
      </c>
      <c r="C15" s="55" t="s">
        <v>93</v>
      </c>
      <c r="D15" s="90">
        <v>37113</v>
      </c>
      <c r="E15" s="59">
        <v>15</v>
      </c>
      <c r="F15" s="48">
        <v>0.9</v>
      </c>
      <c r="G15" s="48">
        <v>0.9</v>
      </c>
      <c r="H15" s="47">
        <f t="shared" si="0"/>
        <v>0.9</v>
      </c>
      <c r="I15" s="47">
        <f t="shared" si="1"/>
        <v>14.1</v>
      </c>
      <c r="J15" s="48">
        <v>1.1</v>
      </c>
      <c r="K15" s="48">
        <v>1.1</v>
      </c>
      <c r="L15" s="47">
        <f t="shared" si="2"/>
        <v>1.1</v>
      </c>
      <c r="M15" s="49">
        <f t="shared" si="3"/>
        <v>13.9</v>
      </c>
      <c r="N15" s="50">
        <f t="shared" si="4"/>
        <v>14.1</v>
      </c>
      <c r="O15" s="56">
        <v>15</v>
      </c>
      <c r="P15" s="48">
        <v>0.6</v>
      </c>
      <c r="Q15" s="48">
        <v>0.6</v>
      </c>
      <c r="R15" s="51">
        <f t="shared" si="5"/>
        <v>0.6</v>
      </c>
      <c r="S15" s="52">
        <f t="shared" si="6"/>
        <v>14.4</v>
      </c>
      <c r="T15" s="56">
        <v>15</v>
      </c>
      <c r="U15" s="48">
        <v>0.7</v>
      </c>
      <c r="V15" s="48">
        <v>1</v>
      </c>
      <c r="W15" s="51">
        <f t="shared" si="7"/>
        <v>0.85</v>
      </c>
      <c r="X15" s="52">
        <f t="shared" si="8"/>
        <v>14.15</v>
      </c>
      <c r="Y15" s="56">
        <v>15</v>
      </c>
      <c r="Z15" s="48">
        <v>0.9</v>
      </c>
      <c r="AA15" s="48">
        <v>0.7</v>
      </c>
      <c r="AB15" s="51">
        <f t="shared" si="9"/>
        <v>0.8</v>
      </c>
      <c r="AC15" s="52">
        <f t="shared" si="10"/>
        <v>14.2</v>
      </c>
      <c r="AD15" s="53"/>
      <c r="AE15" s="54">
        <f t="shared" si="11"/>
        <v>56.849999999999994</v>
      </c>
    </row>
    <row r="16" spans="1:31" ht="45">
      <c r="A16" s="4">
        <f t="shared" si="12"/>
        <v>6</v>
      </c>
      <c r="B16" s="41" t="s">
        <v>158</v>
      </c>
      <c r="C16" s="42" t="s">
        <v>111</v>
      </c>
      <c r="D16" s="90">
        <v>37527</v>
      </c>
      <c r="E16" s="59">
        <v>15</v>
      </c>
      <c r="F16" s="48">
        <v>2</v>
      </c>
      <c r="G16" s="48">
        <v>2</v>
      </c>
      <c r="H16" s="47">
        <f t="shared" si="0"/>
        <v>2</v>
      </c>
      <c r="I16" s="47">
        <f t="shared" si="1"/>
        <v>13</v>
      </c>
      <c r="J16" s="48">
        <v>1.6</v>
      </c>
      <c r="K16" s="48">
        <v>1.6</v>
      </c>
      <c r="L16" s="47">
        <f t="shared" si="2"/>
        <v>1.6</v>
      </c>
      <c r="M16" s="49">
        <f t="shared" si="3"/>
        <v>13.4</v>
      </c>
      <c r="N16" s="50">
        <f t="shared" si="4"/>
        <v>13.4</v>
      </c>
      <c r="O16" s="56">
        <v>15</v>
      </c>
      <c r="P16" s="48">
        <v>1.4</v>
      </c>
      <c r="Q16" s="48">
        <v>1.4</v>
      </c>
      <c r="R16" s="51">
        <f t="shared" si="5"/>
        <v>1.4</v>
      </c>
      <c r="S16" s="52">
        <f t="shared" si="6"/>
        <v>13.6</v>
      </c>
      <c r="T16" s="56">
        <v>15</v>
      </c>
      <c r="U16" s="48">
        <v>0.5</v>
      </c>
      <c r="V16" s="48">
        <v>0.5</v>
      </c>
      <c r="W16" s="51">
        <f t="shared" si="7"/>
        <v>0.5</v>
      </c>
      <c r="X16" s="52">
        <f t="shared" si="8"/>
        <v>14.5</v>
      </c>
      <c r="Y16" s="56">
        <v>15</v>
      </c>
      <c r="Z16" s="48">
        <v>0.3</v>
      </c>
      <c r="AA16" s="48">
        <v>0.3</v>
      </c>
      <c r="AB16" s="51">
        <f t="shared" si="9"/>
        <v>0.3</v>
      </c>
      <c r="AC16" s="52">
        <f t="shared" si="10"/>
        <v>14.7</v>
      </c>
      <c r="AD16" s="53"/>
      <c r="AE16" s="54">
        <f t="shared" si="11"/>
        <v>56.2</v>
      </c>
    </row>
    <row r="17" spans="1:31" ht="31.5">
      <c r="A17" s="4">
        <f t="shared" si="12"/>
        <v>7</v>
      </c>
      <c r="B17" s="41" t="s">
        <v>122</v>
      </c>
      <c r="C17" s="42" t="s">
        <v>41</v>
      </c>
      <c r="D17" s="90">
        <v>36883</v>
      </c>
      <c r="E17" s="59">
        <v>14.5</v>
      </c>
      <c r="F17" s="48">
        <v>1.4</v>
      </c>
      <c r="G17" s="48">
        <v>1.4</v>
      </c>
      <c r="H17" s="47">
        <f t="shared" si="0"/>
        <v>1.4</v>
      </c>
      <c r="I17" s="47">
        <f t="shared" si="1"/>
        <v>13.1</v>
      </c>
      <c r="J17" s="48">
        <v>1.2</v>
      </c>
      <c r="K17" s="48">
        <v>1.2</v>
      </c>
      <c r="L17" s="47">
        <f t="shared" si="2"/>
        <v>1.2</v>
      </c>
      <c r="M17" s="49">
        <f t="shared" si="3"/>
        <v>13.3</v>
      </c>
      <c r="N17" s="50">
        <f t="shared" si="4"/>
        <v>13.3</v>
      </c>
      <c r="O17" s="56">
        <v>15</v>
      </c>
      <c r="P17" s="48">
        <v>0.8</v>
      </c>
      <c r="Q17" s="48">
        <v>0.8</v>
      </c>
      <c r="R17" s="51">
        <f t="shared" si="5"/>
        <v>0.8</v>
      </c>
      <c r="S17" s="52">
        <f t="shared" si="6"/>
        <v>14.2</v>
      </c>
      <c r="T17" s="56">
        <v>15</v>
      </c>
      <c r="U17" s="48">
        <v>0.5</v>
      </c>
      <c r="V17" s="48">
        <v>0.5</v>
      </c>
      <c r="W17" s="51">
        <f t="shared" si="7"/>
        <v>0.5</v>
      </c>
      <c r="X17" s="52">
        <f t="shared" si="8"/>
        <v>14.5</v>
      </c>
      <c r="Y17" s="56">
        <v>15</v>
      </c>
      <c r="Z17" s="48">
        <v>1</v>
      </c>
      <c r="AA17" s="48">
        <v>0.7</v>
      </c>
      <c r="AB17" s="51">
        <f t="shared" si="9"/>
        <v>0.85</v>
      </c>
      <c r="AC17" s="52">
        <f t="shared" si="10"/>
        <v>14.15</v>
      </c>
      <c r="AD17" s="53"/>
      <c r="AE17" s="54">
        <f t="shared" si="11"/>
        <v>56.15</v>
      </c>
    </row>
    <row r="18" spans="1:31" ht="31.5">
      <c r="A18" s="4">
        <f t="shared" si="12"/>
        <v>8</v>
      </c>
      <c r="B18" s="41" t="s">
        <v>79</v>
      </c>
      <c r="C18" s="42" t="s">
        <v>39</v>
      </c>
      <c r="D18" s="90">
        <v>37044</v>
      </c>
      <c r="E18" s="59">
        <v>15</v>
      </c>
      <c r="F18" s="48">
        <v>1.7</v>
      </c>
      <c r="G18" s="48">
        <v>1.7</v>
      </c>
      <c r="H18" s="47">
        <f t="shared" si="0"/>
        <v>1.7</v>
      </c>
      <c r="I18" s="47">
        <f t="shared" si="1"/>
        <v>13.3</v>
      </c>
      <c r="J18" s="48">
        <v>2</v>
      </c>
      <c r="K18" s="48">
        <v>2</v>
      </c>
      <c r="L18" s="47">
        <f t="shared" si="2"/>
        <v>2</v>
      </c>
      <c r="M18" s="49">
        <f t="shared" si="3"/>
        <v>13</v>
      </c>
      <c r="N18" s="50">
        <f t="shared" si="4"/>
        <v>13.3</v>
      </c>
      <c r="O18" s="56">
        <v>15</v>
      </c>
      <c r="P18" s="48">
        <v>1.3</v>
      </c>
      <c r="Q18" s="48">
        <v>1.3</v>
      </c>
      <c r="R18" s="51">
        <f t="shared" si="5"/>
        <v>1.3</v>
      </c>
      <c r="S18" s="52">
        <f t="shared" si="6"/>
        <v>13.7</v>
      </c>
      <c r="T18" s="56">
        <v>15</v>
      </c>
      <c r="U18" s="48">
        <v>0.6</v>
      </c>
      <c r="V18" s="48">
        <v>0.5</v>
      </c>
      <c r="W18" s="51">
        <f t="shared" si="7"/>
        <v>0.55</v>
      </c>
      <c r="X18" s="52">
        <f t="shared" si="8"/>
        <v>14.45</v>
      </c>
      <c r="Y18" s="56">
        <v>15</v>
      </c>
      <c r="Z18" s="48">
        <v>0.5</v>
      </c>
      <c r="AA18" s="48">
        <v>0.4</v>
      </c>
      <c r="AB18" s="51">
        <f t="shared" si="9"/>
        <v>0.45</v>
      </c>
      <c r="AC18" s="52">
        <f t="shared" si="10"/>
        <v>14.55</v>
      </c>
      <c r="AD18" s="53"/>
      <c r="AE18" s="54">
        <f t="shared" si="11"/>
        <v>56</v>
      </c>
    </row>
    <row r="19" spans="1:31" ht="30">
      <c r="A19" s="4">
        <f t="shared" si="12"/>
        <v>9</v>
      </c>
      <c r="B19" s="42" t="s">
        <v>153</v>
      </c>
      <c r="C19" s="55" t="s">
        <v>151</v>
      </c>
      <c r="D19" s="90">
        <v>37339</v>
      </c>
      <c r="E19" s="59">
        <v>15</v>
      </c>
      <c r="F19" s="48">
        <v>1.2</v>
      </c>
      <c r="G19" s="48">
        <v>1.2</v>
      </c>
      <c r="H19" s="47">
        <f t="shared" si="0"/>
        <v>1.2</v>
      </c>
      <c r="I19" s="47">
        <f t="shared" si="1"/>
        <v>13.8</v>
      </c>
      <c r="J19" s="48">
        <v>1</v>
      </c>
      <c r="K19" s="48">
        <v>1</v>
      </c>
      <c r="L19" s="47">
        <f t="shared" si="2"/>
        <v>1</v>
      </c>
      <c r="M19" s="49">
        <f t="shared" si="3"/>
        <v>14</v>
      </c>
      <c r="N19" s="50">
        <f t="shared" si="4"/>
        <v>14</v>
      </c>
      <c r="O19" s="56">
        <v>15</v>
      </c>
      <c r="P19" s="48">
        <v>1</v>
      </c>
      <c r="Q19" s="48">
        <v>1</v>
      </c>
      <c r="R19" s="51">
        <f t="shared" si="5"/>
        <v>1</v>
      </c>
      <c r="S19" s="52">
        <f t="shared" si="6"/>
        <v>14</v>
      </c>
      <c r="T19" s="56">
        <v>15</v>
      </c>
      <c r="U19" s="48">
        <v>0.7</v>
      </c>
      <c r="V19" s="48">
        <v>0.6</v>
      </c>
      <c r="W19" s="51">
        <f t="shared" si="7"/>
        <v>0.6499999999999999</v>
      </c>
      <c r="X19" s="52">
        <f t="shared" si="8"/>
        <v>14.35</v>
      </c>
      <c r="Y19" s="56">
        <v>15</v>
      </c>
      <c r="Z19" s="48">
        <v>1.3</v>
      </c>
      <c r="AA19" s="48">
        <v>1.5</v>
      </c>
      <c r="AB19" s="51">
        <f t="shared" si="9"/>
        <v>1.4</v>
      </c>
      <c r="AC19" s="52">
        <f t="shared" si="10"/>
        <v>13.6</v>
      </c>
      <c r="AD19" s="53"/>
      <c r="AE19" s="146">
        <f t="shared" si="11"/>
        <v>55.95</v>
      </c>
    </row>
    <row r="20" spans="1:31" ht="31.5">
      <c r="A20" s="4">
        <f t="shared" si="12"/>
        <v>10</v>
      </c>
      <c r="B20" s="44" t="s">
        <v>78</v>
      </c>
      <c r="C20" s="55" t="s">
        <v>39</v>
      </c>
      <c r="D20" s="90">
        <v>37068</v>
      </c>
      <c r="E20" s="59">
        <v>15</v>
      </c>
      <c r="F20" s="48">
        <v>0.4</v>
      </c>
      <c r="G20" s="48">
        <v>0.4</v>
      </c>
      <c r="H20" s="47">
        <f t="shared" si="0"/>
        <v>0.4</v>
      </c>
      <c r="I20" s="47">
        <f t="shared" si="1"/>
        <v>14.6</v>
      </c>
      <c r="J20" s="48">
        <v>0.5</v>
      </c>
      <c r="K20" s="48">
        <v>0.5</v>
      </c>
      <c r="L20" s="47">
        <f t="shared" si="2"/>
        <v>0.5</v>
      </c>
      <c r="M20" s="49">
        <f t="shared" si="3"/>
        <v>14.5</v>
      </c>
      <c r="N20" s="50">
        <f t="shared" si="4"/>
        <v>14.6</v>
      </c>
      <c r="O20" s="56">
        <v>15</v>
      </c>
      <c r="P20" s="48">
        <v>1.8</v>
      </c>
      <c r="Q20" s="48">
        <v>1.8</v>
      </c>
      <c r="R20" s="51">
        <f t="shared" si="5"/>
        <v>1.8</v>
      </c>
      <c r="S20" s="52">
        <f t="shared" si="6"/>
        <v>13.2</v>
      </c>
      <c r="T20" s="56">
        <v>15</v>
      </c>
      <c r="U20" s="48">
        <v>0.2</v>
      </c>
      <c r="V20" s="48">
        <v>0.2</v>
      </c>
      <c r="W20" s="51">
        <f t="shared" si="7"/>
        <v>0.2</v>
      </c>
      <c r="X20" s="52">
        <f t="shared" si="8"/>
        <v>14.8</v>
      </c>
      <c r="Y20" s="56">
        <v>15</v>
      </c>
      <c r="Z20" s="48">
        <v>1.8</v>
      </c>
      <c r="AA20" s="48">
        <v>1.5</v>
      </c>
      <c r="AB20" s="51">
        <f t="shared" si="9"/>
        <v>1.65</v>
      </c>
      <c r="AC20" s="52">
        <f t="shared" si="10"/>
        <v>13.35</v>
      </c>
      <c r="AD20" s="53"/>
      <c r="AE20" s="146">
        <f t="shared" si="11"/>
        <v>55.949999999999996</v>
      </c>
    </row>
    <row r="21" spans="1:31" ht="31.5">
      <c r="A21" s="4">
        <f t="shared" si="12"/>
        <v>11</v>
      </c>
      <c r="B21" s="41" t="s">
        <v>148</v>
      </c>
      <c r="C21" s="42" t="s">
        <v>138</v>
      </c>
      <c r="D21" s="90">
        <v>36751</v>
      </c>
      <c r="E21" s="59">
        <v>15</v>
      </c>
      <c r="F21" s="48">
        <v>1.1</v>
      </c>
      <c r="G21" s="48">
        <v>1.1</v>
      </c>
      <c r="H21" s="47">
        <f t="shared" si="0"/>
        <v>1.1</v>
      </c>
      <c r="I21" s="47">
        <f t="shared" si="1"/>
        <v>13.9</v>
      </c>
      <c r="J21" s="48">
        <v>0.9</v>
      </c>
      <c r="K21" s="48">
        <v>0.9</v>
      </c>
      <c r="L21" s="47">
        <f t="shared" si="2"/>
        <v>0.9</v>
      </c>
      <c r="M21" s="49">
        <f t="shared" si="3"/>
        <v>14.1</v>
      </c>
      <c r="N21" s="50">
        <f t="shared" si="4"/>
        <v>14.1</v>
      </c>
      <c r="O21" s="56">
        <v>15</v>
      </c>
      <c r="P21" s="48">
        <v>1</v>
      </c>
      <c r="Q21" s="48">
        <v>1</v>
      </c>
      <c r="R21" s="51">
        <f t="shared" si="5"/>
        <v>1</v>
      </c>
      <c r="S21" s="52">
        <f t="shared" si="6"/>
        <v>14</v>
      </c>
      <c r="T21" s="56">
        <v>15</v>
      </c>
      <c r="U21" s="48">
        <v>0.7</v>
      </c>
      <c r="V21" s="48">
        <v>0.7</v>
      </c>
      <c r="W21" s="51">
        <f t="shared" si="7"/>
        <v>0.7</v>
      </c>
      <c r="X21" s="52">
        <f t="shared" si="8"/>
        <v>14.3</v>
      </c>
      <c r="Y21" s="56">
        <v>14.5</v>
      </c>
      <c r="Z21" s="48">
        <v>1.1</v>
      </c>
      <c r="AA21" s="48">
        <v>1.1</v>
      </c>
      <c r="AB21" s="51">
        <f t="shared" si="9"/>
        <v>1.1</v>
      </c>
      <c r="AC21" s="52">
        <f t="shared" si="10"/>
        <v>13.4</v>
      </c>
      <c r="AD21" s="53"/>
      <c r="AE21" s="147">
        <f t="shared" si="11"/>
        <v>55.800000000000004</v>
      </c>
    </row>
    <row r="22" spans="1:31" ht="47.25">
      <c r="A22" s="4">
        <f t="shared" si="12"/>
        <v>12</v>
      </c>
      <c r="B22" s="42" t="s">
        <v>176</v>
      </c>
      <c r="C22" s="44" t="s">
        <v>42</v>
      </c>
      <c r="D22" s="90">
        <v>37557</v>
      </c>
      <c r="E22" s="59">
        <v>15</v>
      </c>
      <c r="F22" s="48">
        <v>1.2</v>
      </c>
      <c r="G22" s="48">
        <v>1.2</v>
      </c>
      <c r="H22" s="47">
        <f t="shared" si="0"/>
        <v>1.2</v>
      </c>
      <c r="I22" s="47">
        <f t="shared" si="1"/>
        <v>13.8</v>
      </c>
      <c r="J22" s="48">
        <v>1.2</v>
      </c>
      <c r="K22" s="48">
        <v>1.2</v>
      </c>
      <c r="L22" s="47">
        <f t="shared" si="2"/>
        <v>1.2</v>
      </c>
      <c r="M22" s="49">
        <f t="shared" si="3"/>
        <v>13.8</v>
      </c>
      <c r="N22" s="50">
        <f t="shared" si="4"/>
        <v>13.8</v>
      </c>
      <c r="O22" s="56">
        <v>15</v>
      </c>
      <c r="P22" s="48">
        <v>0.8</v>
      </c>
      <c r="Q22" s="48">
        <v>0.8</v>
      </c>
      <c r="R22" s="51">
        <f t="shared" si="5"/>
        <v>0.8</v>
      </c>
      <c r="S22" s="52">
        <f t="shared" si="6"/>
        <v>14.2</v>
      </c>
      <c r="T22" s="56">
        <v>15</v>
      </c>
      <c r="U22" s="48">
        <v>1.5</v>
      </c>
      <c r="V22" s="48">
        <v>1.3</v>
      </c>
      <c r="W22" s="51">
        <f t="shared" si="7"/>
        <v>1.4</v>
      </c>
      <c r="X22" s="52">
        <f t="shared" si="8"/>
        <v>13.6</v>
      </c>
      <c r="Y22" s="56">
        <v>15</v>
      </c>
      <c r="Z22" s="48">
        <v>0.9</v>
      </c>
      <c r="AA22" s="48">
        <v>0.7</v>
      </c>
      <c r="AB22" s="51">
        <f t="shared" si="9"/>
        <v>0.8</v>
      </c>
      <c r="AC22" s="52">
        <f t="shared" si="10"/>
        <v>14.2</v>
      </c>
      <c r="AD22" s="53"/>
      <c r="AE22" s="147">
        <f t="shared" si="11"/>
        <v>55.8</v>
      </c>
    </row>
    <row r="23" spans="1:31" ht="45">
      <c r="A23" s="4">
        <f t="shared" si="12"/>
        <v>13</v>
      </c>
      <c r="B23" s="41" t="s">
        <v>95</v>
      </c>
      <c r="C23" s="103" t="s">
        <v>93</v>
      </c>
      <c r="D23" s="90">
        <v>37195</v>
      </c>
      <c r="E23" s="59">
        <v>15</v>
      </c>
      <c r="F23" s="48">
        <v>1.6</v>
      </c>
      <c r="G23" s="48">
        <v>1.6</v>
      </c>
      <c r="H23" s="47">
        <f t="shared" si="0"/>
        <v>1.6</v>
      </c>
      <c r="I23" s="47">
        <f t="shared" si="1"/>
        <v>13.4</v>
      </c>
      <c r="J23" s="48">
        <v>1.3</v>
      </c>
      <c r="K23" s="48">
        <v>1.3</v>
      </c>
      <c r="L23" s="47">
        <f t="shared" si="2"/>
        <v>1.3</v>
      </c>
      <c r="M23" s="49">
        <f t="shared" si="3"/>
        <v>13.7</v>
      </c>
      <c r="N23" s="50">
        <f t="shared" si="4"/>
        <v>13.7</v>
      </c>
      <c r="O23" s="56">
        <v>15</v>
      </c>
      <c r="P23" s="48">
        <v>1.1</v>
      </c>
      <c r="Q23" s="48">
        <v>1.1</v>
      </c>
      <c r="R23" s="51">
        <f t="shared" si="5"/>
        <v>1.1</v>
      </c>
      <c r="S23" s="52">
        <f t="shared" si="6"/>
        <v>13.9</v>
      </c>
      <c r="T23" s="56">
        <v>15</v>
      </c>
      <c r="U23" s="48">
        <v>1.4</v>
      </c>
      <c r="V23" s="48">
        <v>1</v>
      </c>
      <c r="W23" s="51">
        <f t="shared" si="7"/>
        <v>1.2</v>
      </c>
      <c r="X23" s="52">
        <f t="shared" si="8"/>
        <v>13.8</v>
      </c>
      <c r="Y23" s="56">
        <v>15</v>
      </c>
      <c r="Z23" s="48">
        <v>0.9</v>
      </c>
      <c r="AA23" s="48">
        <v>0.8</v>
      </c>
      <c r="AB23" s="51">
        <f t="shared" si="9"/>
        <v>0.8500000000000001</v>
      </c>
      <c r="AC23" s="52">
        <f t="shared" si="10"/>
        <v>14.15</v>
      </c>
      <c r="AD23" s="53"/>
      <c r="AE23" s="54">
        <f t="shared" si="11"/>
        <v>55.550000000000004</v>
      </c>
    </row>
    <row r="24" spans="1:31" ht="31.5">
      <c r="A24" s="4">
        <f t="shared" si="12"/>
        <v>14</v>
      </c>
      <c r="B24" s="41" t="s">
        <v>65</v>
      </c>
      <c r="C24" s="42" t="s">
        <v>66</v>
      </c>
      <c r="D24" s="90">
        <v>37108</v>
      </c>
      <c r="E24" s="59">
        <v>15</v>
      </c>
      <c r="F24" s="48">
        <v>1.8</v>
      </c>
      <c r="G24" s="48">
        <v>1.8</v>
      </c>
      <c r="H24" s="47">
        <f t="shared" si="0"/>
        <v>1.8</v>
      </c>
      <c r="I24" s="47">
        <f t="shared" si="1"/>
        <v>13.2</v>
      </c>
      <c r="J24" s="48">
        <v>1.6</v>
      </c>
      <c r="K24" s="48">
        <v>1.6</v>
      </c>
      <c r="L24" s="47">
        <f t="shared" si="2"/>
        <v>1.6</v>
      </c>
      <c r="M24" s="49">
        <f t="shared" si="3"/>
        <v>13.4</v>
      </c>
      <c r="N24" s="50">
        <f t="shared" si="4"/>
        <v>13.4</v>
      </c>
      <c r="O24" s="56">
        <v>15</v>
      </c>
      <c r="P24" s="48">
        <v>1</v>
      </c>
      <c r="Q24" s="48">
        <v>1</v>
      </c>
      <c r="R24" s="51">
        <f t="shared" si="5"/>
        <v>1</v>
      </c>
      <c r="S24" s="52">
        <f t="shared" si="6"/>
        <v>14</v>
      </c>
      <c r="T24" s="56">
        <v>14.5</v>
      </c>
      <c r="U24" s="48">
        <v>0.6</v>
      </c>
      <c r="V24" s="48">
        <v>0.6</v>
      </c>
      <c r="W24" s="51">
        <f t="shared" si="7"/>
        <v>0.6</v>
      </c>
      <c r="X24" s="52">
        <f t="shared" si="8"/>
        <v>13.9</v>
      </c>
      <c r="Y24" s="56">
        <v>15</v>
      </c>
      <c r="Z24" s="48">
        <v>0.9</v>
      </c>
      <c r="AA24" s="48">
        <v>1</v>
      </c>
      <c r="AB24" s="51">
        <f t="shared" si="9"/>
        <v>0.95</v>
      </c>
      <c r="AC24" s="52">
        <f t="shared" si="10"/>
        <v>14.05</v>
      </c>
      <c r="AD24" s="53"/>
      <c r="AE24" s="147">
        <f t="shared" si="11"/>
        <v>55.349999999999994</v>
      </c>
    </row>
    <row r="25" spans="1:31" ht="35.25" customHeight="1">
      <c r="A25" s="4">
        <f t="shared" si="12"/>
        <v>15</v>
      </c>
      <c r="B25" s="5" t="s">
        <v>175</v>
      </c>
      <c r="C25" s="5" t="s">
        <v>151</v>
      </c>
      <c r="D25" s="80">
        <v>37623</v>
      </c>
      <c r="E25" s="59">
        <v>15</v>
      </c>
      <c r="F25" s="48">
        <v>1.8</v>
      </c>
      <c r="G25" s="48">
        <v>1.8</v>
      </c>
      <c r="H25" s="47">
        <f t="shared" si="0"/>
        <v>1.8</v>
      </c>
      <c r="I25" s="47">
        <f t="shared" si="1"/>
        <v>13.2</v>
      </c>
      <c r="J25" s="48">
        <v>1.3</v>
      </c>
      <c r="K25" s="48">
        <v>1.3</v>
      </c>
      <c r="L25" s="47">
        <f t="shared" si="2"/>
        <v>1.3</v>
      </c>
      <c r="M25" s="49">
        <f t="shared" si="3"/>
        <v>13.7</v>
      </c>
      <c r="N25" s="50">
        <f t="shared" si="4"/>
        <v>13.7</v>
      </c>
      <c r="O25" s="56">
        <v>14.5</v>
      </c>
      <c r="P25" s="48">
        <v>1.4</v>
      </c>
      <c r="Q25" s="48">
        <v>1.4</v>
      </c>
      <c r="R25" s="51">
        <f t="shared" si="5"/>
        <v>1.4</v>
      </c>
      <c r="S25" s="52">
        <f t="shared" si="6"/>
        <v>13.1</v>
      </c>
      <c r="T25" s="56">
        <v>15</v>
      </c>
      <c r="U25" s="48">
        <v>0.5</v>
      </c>
      <c r="V25" s="48">
        <v>0.7</v>
      </c>
      <c r="W25" s="51">
        <f t="shared" si="7"/>
        <v>0.6</v>
      </c>
      <c r="X25" s="52">
        <f t="shared" si="8"/>
        <v>14.4</v>
      </c>
      <c r="Y25" s="56">
        <v>15</v>
      </c>
      <c r="Z25" s="48">
        <v>0.8</v>
      </c>
      <c r="AA25" s="48">
        <v>0.9</v>
      </c>
      <c r="AB25" s="51">
        <f t="shared" si="9"/>
        <v>0.8500000000000001</v>
      </c>
      <c r="AC25" s="52">
        <f t="shared" si="10"/>
        <v>14.15</v>
      </c>
      <c r="AD25" s="53"/>
      <c r="AE25" s="147">
        <f t="shared" si="11"/>
        <v>55.349999999999994</v>
      </c>
    </row>
    <row r="26" spans="1:31" ht="34.5" customHeight="1">
      <c r="A26" s="4">
        <f t="shared" si="12"/>
        <v>16</v>
      </c>
      <c r="B26" s="42" t="s">
        <v>208</v>
      </c>
      <c r="C26" s="44" t="s">
        <v>37</v>
      </c>
      <c r="D26" s="90">
        <v>37418</v>
      </c>
      <c r="E26" s="59">
        <v>15</v>
      </c>
      <c r="F26" s="48">
        <v>1</v>
      </c>
      <c r="G26" s="48">
        <v>1</v>
      </c>
      <c r="H26" s="47">
        <f t="shared" si="0"/>
        <v>1</v>
      </c>
      <c r="I26" s="47">
        <f t="shared" si="1"/>
        <v>14</v>
      </c>
      <c r="J26" s="48">
        <v>0.8</v>
      </c>
      <c r="K26" s="48">
        <v>0.8</v>
      </c>
      <c r="L26" s="47">
        <f t="shared" si="2"/>
        <v>0.8</v>
      </c>
      <c r="M26" s="49">
        <f t="shared" si="3"/>
        <v>14.2</v>
      </c>
      <c r="N26" s="50">
        <f t="shared" si="4"/>
        <v>14.2</v>
      </c>
      <c r="O26" s="56">
        <v>15</v>
      </c>
      <c r="P26" s="48">
        <v>0.9</v>
      </c>
      <c r="Q26" s="48">
        <v>0.9</v>
      </c>
      <c r="R26" s="51">
        <f t="shared" si="5"/>
        <v>0.9</v>
      </c>
      <c r="S26" s="52">
        <f t="shared" si="6"/>
        <v>14.1</v>
      </c>
      <c r="T26" s="56">
        <v>15</v>
      </c>
      <c r="U26" s="48">
        <v>1.3</v>
      </c>
      <c r="V26" s="48">
        <v>1.1</v>
      </c>
      <c r="W26" s="51">
        <f t="shared" si="7"/>
        <v>1.2000000000000002</v>
      </c>
      <c r="X26" s="52">
        <f t="shared" si="8"/>
        <v>13.8</v>
      </c>
      <c r="Y26" s="56">
        <v>15</v>
      </c>
      <c r="Z26" s="48">
        <v>1.9</v>
      </c>
      <c r="AA26" s="48">
        <v>2.1</v>
      </c>
      <c r="AB26" s="51">
        <f t="shared" si="9"/>
        <v>2</v>
      </c>
      <c r="AC26" s="52">
        <f t="shared" si="10"/>
        <v>13</v>
      </c>
      <c r="AD26" s="53"/>
      <c r="AE26" s="54">
        <f t="shared" si="11"/>
        <v>55.099999999999994</v>
      </c>
    </row>
    <row r="27" spans="1:31" ht="30">
      <c r="A27" s="4">
        <f t="shared" si="12"/>
        <v>17</v>
      </c>
      <c r="B27" s="42" t="s">
        <v>154</v>
      </c>
      <c r="C27" s="42" t="s">
        <v>151</v>
      </c>
      <c r="D27" s="90">
        <v>37759</v>
      </c>
      <c r="E27" s="59">
        <v>15</v>
      </c>
      <c r="F27" s="48">
        <v>1.7</v>
      </c>
      <c r="G27" s="48">
        <v>1.7</v>
      </c>
      <c r="H27" s="47">
        <f t="shared" si="0"/>
        <v>1.7</v>
      </c>
      <c r="I27" s="47">
        <f t="shared" si="1"/>
        <v>13.3</v>
      </c>
      <c r="J27" s="48">
        <v>1.9</v>
      </c>
      <c r="K27" s="48">
        <v>1.9</v>
      </c>
      <c r="L27" s="47">
        <f t="shared" si="2"/>
        <v>1.9</v>
      </c>
      <c r="M27" s="49">
        <f t="shared" si="3"/>
        <v>13.1</v>
      </c>
      <c r="N27" s="50">
        <f t="shared" si="4"/>
        <v>13.3</v>
      </c>
      <c r="O27" s="56">
        <v>15</v>
      </c>
      <c r="P27" s="48">
        <v>1.5</v>
      </c>
      <c r="Q27" s="48">
        <v>1.5</v>
      </c>
      <c r="R27" s="51">
        <f t="shared" si="5"/>
        <v>1.5</v>
      </c>
      <c r="S27" s="52">
        <f t="shared" si="6"/>
        <v>13.5</v>
      </c>
      <c r="T27" s="56">
        <v>15</v>
      </c>
      <c r="U27" s="48">
        <v>0.7</v>
      </c>
      <c r="V27" s="48">
        <v>0.6</v>
      </c>
      <c r="W27" s="51">
        <f t="shared" si="7"/>
        <v>0.6499999999999999</v>
      </c>
      <c r="X27" s="52">
        <f t="shared" si="8"/>
        <v>14.35</v>
      </c>
      <c r="Y27" s="56">
        <v>15</v>
      </c>
      <c r="Z27" s="48">
        <v>1.1</v>
      </c>
      <c r="AA27" s="48">
        <v>1.4</v>
      </c>
      <c r="AB27" s="51">
        <f t="shared" si="9"/>
        <v>1.25</v>
      </c>
      <c r="AC27" s="52">
        <f t="shared" si="10"/>
        <v>13.75</v>
      </c>
      <c r="AD27" s="53"/>
      <c r="AE27" s="54">
        <f t="shared" si="11"/>
        <v>54.9</v>
      </c>
    </row>
    <row r="28" spans="1:31" ht="31.5">
      <c r="A28" s="4">
        <f t="shared" si="12"/>
        <v>18</v>
      </c>
      <c r="B28" s="44" t="s">
        <v>121</v>
      </c>
      <c r="C28" s="44" t="s">
        <v>41</v>
      </c>
      <c r="D28" s="90">
        <v>36611</v>
      </c>
      <c r="E28" s="59">
        <v>14.5</v>
      </c>
      <c r="F28" s="48">
        <v>1.5</v>
      </c>
      <c r="G28" s="48">
        <v>1.5</v>
      </c>
      <c r="H28" s="47">
        <f t="shared" si="0"/>
        <v>1.5</v>
      </c>
      <c r="I28" s="47">
        <f t="shared" si="1"/>
        <v>13</v>
      </c>
      <c r="J28" s="48">
        <v>1</v>
      </c>
      <c r="K28" s="48">
        <v>1</v>
      </c>
      <c r="L28" s="47">
        <f t="shared" si="2"/>
        <v>1</v>
      </c>
      <c r="M28" s="49">
        <f t="shared" si="3"/>
        <v>13.5</v>
      </c>
      <c r="N28" s="50">
        <f t="shared" si="4"/>
        <v>13.5</v>
      </c>
      <c r="O28" s="56">
        <v>15</v>
      </c>
      <c r="P28" s="48">
        <v>1.3</v>
      </c>
      <c r="Q28" s="48">
        <v>1.3</v>
      </c>
      <c r="R28" s="51">
        <f t="shared" si="5"/>
        <v>1.3</v>
      </c>
      <c r="S28" s="52">
        <f t="shared" si="6"/>
        <v>13.7</v>
      </c>
      <c r="T28" s="56">
        <v>15</v>
      </c>
      <c r="U28" s="48">
        <v>1.5</v>
      </c>
      <c r="V28" s="48">
        <v>1.5</v>
      </c>
      <c r="W28" s="51">
        <f t="shared" si="7"/>
        <v>1.5</v>
      </c>
      <c r="X28" s="52">
        <f t="shared" si="8"/>
        <v>13.5</v>
      </c>
      <c r="Y28" s="56">
        <v>15</v>
      </c>
      <c r="Z28" s="48">
        <v>1</v>
      </c>
      <c r="AA28" s="48">
        <v>0.7</v>
      </c>
      <c r="AB28" s="51">
        <f t="shared" si="9"/>
        <v>0.85</v>
      </c>
      <c r="AC28" s="52">
        <f t="shared" si="10"/>
        <v>14.15</v>
      </c>
      <c r="AD28" s="53"/>
      <c r="AE28" s="54">
        <f t="shared" si="11"/>
        <v>54.85</v>
      </c>
    </row>
    <row r="29" spans="1:31" ht="31.5">
      <c r="A29" s="4">
        <f t="shared" si="12"/>
        <v>19</v>
      </c>
      <c r="B29" s="41" t="s">
        <v>150</v>
      </c>
      <c r="C29" s="42" t="s">
        <v>151</v>
      </c>
      <c r="D29" s="90">
        <v>37193</v>
      </c>
      <c r="E29" s="59">
        <v>15</v>
      </c>
      <c r="F29" s="48">
        <v>2</v>
      </c>
      <c r="G29" s="48">
        <v>2</v>
      </c>
      <c r="H29" s="47">
        <f t="shared" si="0"/>
        <v>2</v>
      </c>
      <c r="I29" s="47">
        <f t="shared" si="1"/>
        <v>13</v>
      </c>
      <c r="J29" s="48">
        <v>2.2</v>
      </c>
      <c r="K29" s="48">
        <v>2.2</v>
      </c>
      <c r="L29" s="47">
        <f t="shared" si="2"/>
        <v>2.2</v>
      </c>
      <c r="M29" s="49">
        <f t="shared" si="3"/>
        <v>12.8</v>
      </c>
      <c r="N29" s="50">
        <f t="shared" si="4"/>
        <v>13</v>
      </c>
      <c r="O29" s="56">
        <v>15</v>
      </c>
      <c r="P29" s="48">
        <v>1</v>
      </c>
      <c r="Q29" s="48">
        <v>1</v>
      </c>
      <c r="R29" s="51">
        <f t="shared" si="5"/>
        <v>1</v>
      </c>
      <c r="S29" s="52">
        <f t="shared" si="6"/>
        <v>14</v>
      </c>
      <c r="T29" s="56">
        <v>15</v>
      </c>
      <c r="U29" s="48">
        <v>0.4</v>
      </c>
      <c r="V29" s="48">
        <v>0.5</v>
      </c>
      <c r="W29" s="51">
        <f t="shared" si="7"/>
        <v>0.45</v>
      </c>
      <c r="X29" s="52">
        <f t="shared" si="8"/>
        <v>14.55</v>
      </c>
      <c r="Y29" s="56">
        <v>14.5</v>
      </c>
      <c r="Z29" s="48">
        <v>1.3</v>
      </c>
      <c r="AA29" s="48">
        <v>1.2</v>
      </c>
      <c r="AB29" s="51">
        <f t="shared" si="9"/>
        <v>1.25</v>
      </c>
      <c r="AC29" s="52">
        <f t="shared" si="10"/>
        <v>13.25</v>
      </c>
      <c r="AD29" s="53"/>
      <c r="AE29" s="54">
        <f t="shared" si="11"/>
        <v>54.8</v>
      </c>
    </row>
    <row r="30" spans="1:31" ht="31.5">
      <c r="A30" s="4">
        <f t="shared" si="12"/>
        <v>20</v>
      </c>
      <c r="B30" s="41" t="s">
        <v>155</v>
      </c>
      <c r="C30" s="42" t="s">
        <v>151</v>
      </c>
      <c r="D30" s="90">
        <v>37348</v>
      </c>
      <c r="E30" s="59">
        <v>15</v>
      </c>
      <c r="F30" s="48">
        <v>2</v>
      </c>
      <c r="G30" s="48">
        <v>2</v>
      </c>
      <c r="H30" s="47">
        <f t="shared" si="0"/>
        <v>2</v>
      </c>
      <c r="I30" s="47">
        <f t="shared" si="1"/>
        <v>13</v>
      </c>
      <c r="J30" s="48">
        <v>1.6</v>
      </c>
      <c r="K30" s="48">
        <v>1.6</v>
      </c>
      <c r="L30" s="47">
        <f t="shared" si="2"/>
        <v>1.6</v>
      </c>
      <c r="M30" s="49">
        <f t="shared" si="3"/>
        <v>13.4</v>
      </c>
      <c r="N30" s="50">
        <f t="shared" si="4"/>
        <v>13.4</v>
      </c>
      <c r="O30" s="56">
        <v>15</v>
      </c>
      <c r="P30" s="48">
        <v>1.3</v>
      </c>
      <c r="Q30" s="48">
        <v>1.3</v>
      </c>
      <c r="R30" s="51">
        <f t="shared" si="5"/>
        <v>1.3</v>
      </c>
      <c r="S30" s="52">
        <f t="shared" si="6"/>
        <v>13.7</v>
      </c>
      <c r="T30" s="56">
        <v>15</v>
      </c>
      <c r="U30" s="48">
        <v>0.6</v>
      </c>
      <c r="V30" s="48">
        <v>0.9</v>
      </c>
      <c r="W30" s="51">
        <f t="shared" si="7"/>
        <v>0.75</v>
      </c>
      <c r="X30" s="52">
        <f t="shared" si="8"/>
        <v>14.25</v>
      </c>
      <c r="Y30" s="56">
        <v>14.5</v>
      </c>
      <c r="Z30" s="48">
        <v>1.1</v>
      </c>
      <c r="AA30" s="48">
        <v>1.2</v>
      </c>
      <c r="AB30" s="51">
        <f t="shared" si="9"/>
        <v>1.15</v>
      </c>
      <c r="AC30" s="52">
        <f t="shared" si="10"/>
        <v>13.35</v>
      </c>
      <c r="AD30" s="53"/>
      <c r="AE30" s="54">
        <f t="shared" si="11"/>
        <v>54.7</v>
      </c>
    </row>
    <row r="31" spans="1:31" ht="45">
      <c r="A31" s="4">
        <f t="shared" si="12"/>
        <v>21</v>
      </c>
      <c r="B31" s="41" t="s">
        <v>96</v>
      </c>
      <c r="C31" s="103" t="s">
        <v>93</v>
      </c>
      <c r="D31" s="90">
        <v>36901</v>
      </c>
      <c r="E31" s="59">
        <v>15</v>
      </c>
      <c r="F31" s="48">
        <v>2.3</v>
      </c>
      <c r="G31" s="48">
        <v>2.3</v>
      </c>
      <c r="H31" s="47">
        <f t="shared" si="0"/>
        <v>2.3</v>
      </c>
      <c r="I31" s="47">
        <f t="shared" si="1"/>
        <v>12.7</v>
      </c>
      <c r="J31" s="48">
        <v>1.7</v>
      </c>
      <c r="K31" s="48">
        <v>1.7</v>
      </c>
      <c r="L31" s="47">
        <f t="shared" si="2"/>
        <v>1.7</v>
      </c>
      <c r="M31" s="49">
        <f t="shared" si="3"/>
        <v>13.3</v>
      </c>
      <c r="N31" s="50">
        <f t="shared" si="4"/>
        <v>13.3</v>
      </c>
      <c r="O31" s="56">
        <v>14.5</v>
      </c>
      <c r="P31" s="48">
        <v>0.8</v>
      </c>
      <c r="Q31" s="48">
        <v>0.8</v>
      </c>
      <c r="R31" s="51">
        <f t="shared" si="5"/>
        <v>0.8</v>
      </c>
      <c r="S31" s="52">
        <f t="shared" si="6"/>
        <v>13.7</v>
      </c>
      <c r="T31" s="56">
        <v>15</v>
      </c>
      <c r="U31" s="48">
        <v>1.1</v>
      </c>
      <c r="V31" s="48">
        <v>1</v>
      </c>
      <c r="W31" s="51">
        <f t="shared" si="7"/>
        <v>1.05</v>
      </c>
      <c r="X31" s="52">
        <f t="shared" si="8"/>
        <v>13.95</v>
      </c>
      <c r="Y31" s="56">
        <v>15</v>
      </c>
      <c r="Z31" s="48">
        <v>1.2</v>
      </c>
      <c r="AA31" s="48">
        <v>1.5</v>
      </c>
      <c r="AB31" s="51">
        <f t="shared" si="9"/>
        <v>1.35</v>
      </c>
      <c r="AC31" s="52">
        <f t="shared" si="10"/>
        <v>13.65</v>
      </c>
      <c r="AD31" s="53"/>
      <c r="AE31" s="54">
        <f t="shared" si="11"/>
        <v>54.6</v>
      </c>
    </row>
    <row r="32" spans="1:31" ht="31.5">
      <c r="A32" s="4">
        <f t="shared" si="12"/>
        <v>22</v>
      </c>
      <c r="B32" s="41" t="s">
        <v>152</v>
      </c>
      <c r="C32" s="42" t="s">
        <v>151</v>
      </c>
      <c r="D32" s="90">
        <v>36892</v>
      </c>
      <c r="E32" s="59">
        <v>14</v>
      </c>
      <c r="F32" s="48">
        <v>1.5</v>
      </c>
      <c r="G32" s="48">
        <v>1.5</v>
      </c>
      <c r="H32" s="47">
        <f t="shared" si="0"/>
        <v>1.5</v>
      </c>
      <c r="I32" s="47">
        <f t="shared" si="1"/>
        <v>12.5</v>
      </c>
      <c r="J32" s="48">
        <v>1.5</v>
      </c>
      <c r="K32" s="48">
        <v>1.5</v>
      </c>
      <c r="L32" s="47">
        <f t="shared" si="2"/>
        <v>1.5</v>
      </c>
      <c r="M32" s="49">
        <f t="shared" si="3"/>
        <v>12.5</v>
      </c>
      <c r="N32" s="50">
        <f t="shared" si="4"/>
        <v>12.5</v>
      </c>
      <c r="O32" s="56">
        <v>15</v>
      </c>
      <c r="P32" s="48">
        <v>1.3</v>
      </c>
      <c r="Q32" s="48">
        <v>1.3</v>
      </c>
      <c r="R32" s="51">
        <f t="shared" si="5"/>
        <v>1.3</v>
      </c>
      <c r="S32" s="52">
        <f t="shared" si="6"/>
        <v>13.7</v>
      </c>
      <c r="T32" s="56">
        <v>15</v>
      </c>
      <c r="U32" s="48">
        <v>0.8</v>
      </c>
      <c r="V32" s="48">
        <v>0.8</v>
      </c>
      <c r="W32" s="51">
        <f t="shared" si="7"/>
        <v>0.8</v>
      </c>
      <c r="X32" s="52">
        <f t="shared" si="8"/>
        <v>14.2</v>
      </c>
      <c r="Y32" s="56">
        <v>15</v>
      </c>
      <c r="Z32" s="48">
        <v>1.1</v>
      </c>
      <c r="AA32" s="48">
        <v>1.1</v>
      </c>
      <c r="AB32" s="51">
        <f t="shared" si="9"/>
        <v>1.1</v>
      </c>
      <c r="AC32" s="52">
        <f t="shared" si="10"/>
        <v>13.9</v>
      </c>
      <c r="AD32" s="53"/>
      <c r="AE32" s="54">
        <f t="shared" si="11"/>
        <v>54.3</v>
      </c>
    </row>
    <row r="33" spans="1:31" ht="31.5">
      <c r="A33" s="4">
        <f t="shared" si="12"/>
        <v>23</v>
      </c>
      <c r="B33" s="41" t="s">
        <v>143</v>
      </c>
      <c r="C33" s="42" t="s">
        <v>138</v>
      </c>
      <c r="D33" s="90">
        <v>37064</v>
      </c>
      <c r="E33" s="59">
        <v>15</v>
      </c>
      <c r="F33" s="48">
        <v>1.7</v>
      </c>
      <c r="G33" s="48">
        <v>1.7</v>
      </c>
      <c r="H33" s="47">
        <f t="shared" si="0"/>
        <v>1.7</v>
      </c>
      <c r="I33" s="47">
        <f t="shared" si="1"/>
        <v>13.3</v>
      </c>
      <c r="J33" s="48">
        <v>1.9</v>
      </c>
      <c r="K33" s="48">
        <v>1.9</v>
      </c>
      <c r="L33" s="47">
        <f t="shared" si="2"/>
        <v>1.9</v>
      </c>
      <c r="M33" s="49">
        <f t="shared" si="3"/>
        <v>13.1</v>
      </c>
      <c r="N33" s="50">
        <f t="shared" si="4"/>
        <v>13.3</v>
      </c>
      <c r="O33" s="56">
        <v>15</v>
      </c>
      <c r="P33" s="48">
        <v>1.6</v>
      </c>
      <c r="Q33" s="48">
        <v>1.6</v>
      </c>
      <c r="R33" s="51">
        <f t="shared" si="5"/>
        <v>1.6</v>
      </c>
      <c r="S33" s="52">
        <f t="shared" si="6"/>
        <v>13.4</v>
      </c>
      <c r="T33" s="56">
        <v>15</v>
      </c>
      <c r="U33" s="48">
        <v>0.4</v>
      </c>
      <c r="V33" s="48">
        <v>0.4</v>
      </c>
      <c r="W33" s="51">
        <f t="shared" si="7"/>
        <v>0.4</v>
      </c>
      <c r="X33" s="52">
        <f t="shared" si="8"/>
        <v>14.6</v>
      </c>
      <c r="Y33" s="56">
        <v>13.9</v>
      </c>
      <c r="Z33" s="48">
        <v>0.9</v>
      </c>
      <c r="AA33" s="48">
        <v>1</v>
      </c>
      <c r="AB33" s="51">
        <f t="shared" si="9"/>
        <v>0.95</v>
      </c>
      <c r="AC33" s="52">
        <f t="shared" si="10"/>
        <v>12.950000000000001</v>
      </c>
      <c r="AD33" s="53"/>
      <c r="AE33" s="54">
        <f t="shared" si="11"/>
        <v>54.25000000000001</v>
      </c>
    </row>
    <row r="34" spans="1:31" ht="31.5">
      <c r="A34" s="4">
        <f t="shared" si="12"/>
        <v>24</v>
      </c>
      <c r="B34" s="42" t="s">
        <v>184</v>
      </c>
      <c r="C34" s="44" t="s">
        <v>185</v>
      </c>
      <c r="D34" s="90">
        <v>37343</v>
      </c>
      <c r="E34" s="59">
        <v>15</v>
      </c>
      <c r="F34" s="48">
        <v>1.8</v>
      </c>
      <c r="G34" s="48">
        <v>1.8</v>
      </c>
      <c r="H34" s="47">
        <f t="shared" si="0"/>
        <v>1.8</v>
      </c>
      <c r="I34" s="47">
        <f t="shared" si="1"/>
        <v>13.2</v>
      </c>
      <c r="J34" s="48">
        <v>2.2</v>
      </c>
      <c r="K34" s="48">
        <v>2.2</v>
      </c>
      <c r="L34" s="47">
        <f t="shared" si="2"/>
        <v>2.2</v>
      </c>
      <c r="M34" s="49">
        <f t="shared" si="3"/>
        <v>12.8</v>
      </c>
      <c r="N34" s="50">
        <f t="shared" si="4"/>
        <v>13.2</v>
      </c>
      <c r="O34" s="56">
        <v>15</v>
      </c>
      <c r="P34" s="48">
        <v>2.3</v>
      </c>
      <c r="Q34" s="48">
        <v>2.3</v>
      </c>
      <c r="R34" s="51">
        <f t="shared" si="5"/>
        <v>2.3</v>
      </c>
      <c r="S34" s="52">
        <f t="shared" si="6"/>
        <v>12.7</v>
      </c>
      <c r="T34" s="56">
        <v>15</v>
      </c>
      <c r="U34" s="48">
        <v>1.3</v>
      </c>
      <c r="V34" s="48">
        <v>1.6</v>
      </c>
      <c r="W34" s="51">
        <f t="shared" si="7"/>
        <v>1.4500000000000002</v>
      </c>
      <c r="X34" s="52">
        <f t="shared" si="8"/>
        <v>13.55</v>
      </c>
      <c r="Y34" s="56">
        <v>15</v>
      </c>
      <c r="Z34" s="48">
        <v>1.6</v>
      </c>
      <c r="AA34" s="48">
        <v>1.6</v>
      </c>
      <c r="AB34" s="51">
        <f t="shared" si="9"/>
        <v>1.6</v>
      </c>
      <c r="AC34" s="52">
        <f t="shared" si="10"/>
        <v>13.4</v>
      </c>
      <c r="AD34" s="53"/>
      <c r="AE34" s="54">
        <f t="shared" si="11"/>
        <v>52.85</v>
      </c>
    </row>
  </sheetData>
  <sheetProtection/>
  <mergeCells count="16"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  <mergeCell ref="B9:B10"/>
    <mergeCell ref="C9:C10"/>
    <mergeCell ref="D9:D10"/>
    <mergeCell ref="E9:N9"/>
    <mergeCell ref="O9:S9"/>
    <mergeCell ref="T9:X9"/>
  </mergeCells>
  <printOptions/>
  <pageMargins left="0.7086614173228347" right="0.51" top="0.7480314960629921" bottom="0.7480314960629921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AF1" sqref="AF1:AM10"/>
    </sheetView>
  </sheetViews>
  <sheetFormatPr defaultColWidth="9.140625" defaultRowHeight="15"/>
  <cols>
    <col min="1" max="1" width="4.8515625" style="0" customWidth="1"/>
    <col min="2" max="2" width="15.140625" style="0" customWidth="1"/>
    <col min="3" max="3" width="12.421875" style="0" customWidth="1"/>
    <col min="4" max="4" width="9.00390625" style="0" customWidth="1"/>
    <col min="5" max="13" width="2.7109375" style="0" customWidth="1"/>
    <col min="14" max="14" width="7.0039062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7.8515625" style="0" customWidth="1"/>
    <col min="25" max="28" width="2.7109375" style="0" customWidth="1"/>
    <col min="29" max="29" width="6.57421875" style="0" customWidth="1"/>
    <col min="30" max="30" width="2.00390625" style="0" customWidth="1"/>
    <col min="31" max="31" width="7.7109375" style="0" customWidth="1"/>
  </cols>
  <sheetData>
    <row r="1" spans="1:31" ht="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3"/>
      <c r="X1" s="23"/>
      <c r="Y1" s="23"/>
      <c r="Z1" s="23"/>
      <c r="AA1" s="23"/>
      <c r="AB1" s="23"/>
      <c r="AC1" s="23"/>
      <c r="AD1" s="23"/>
      <c r="AE1" s="24"/>
    </row>
    <row r="2" spans="1:31" ht="15.75">
      <c r="A2" s="150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</row>
    <row r="3" spans="1:32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  <c r="Z3" s="6"/>
      <c r="AA3" s="6"/>
      <c r="AB3" s="6"/>
      <c r="AC3" s="6"/>
      <c r="AD3" s="6"/>
      <c r="AE3" s="26"/>
      <c r="AF3">
        <v>4</v>
      </c>
    </row>
    <row r="4" spans="1:32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>
        <v>3</v>
      </c>
    </row>
    <row r="5" spans="1:31" ht="15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6"/>
      <c r="AA5" s="6"/>
      <c r="AB5" s="6"/>
      <c r="AC5" s="6"/>
      <c r="AD5" s="6"/>
      <c r="AE5" s="26"/>
    </row>
    <row r="6" spans="1:31" ht="15">
      <c r="A6" s="153" t="s">
        <v>181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1" ht="15" customHeight="1">
      <c r="A7" s="198" t="s">
        <v>16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0"/>
    </row>
    <row r="8" spans="1:31" ht="15" customHeight="1" thickBot="1">
      <c r="A8" s="201"/>
      <c r="B8" s="202"/>
      <c r="C8" s="202"/>
      <c r="D8" s="202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202"/>
      <c r="AE8" s="203"/>
    </row>
    <row r="9" spans="1:31" ht="15">
      <c r="A9" s="164" t="s">
        <v>17</v>
      </c>
      <c r="B9" s="164" t="s">
        <v>2</v>
      </c>
      <c r="C9" s="164" t="s">
        <v>3</v>
      </c>
      <c r="D9" s="191" t="s">
        <v>18</v>
      </c>
      <c r="E9" s="204" t="s">
        <v>21</v>
      </c>
      <c r="F9" s="205"/>
      <c r="G9" s="205"/>
      <c r="H9" s="205"/>
      <c r="I9" s="205"/>
      <c r="J9" s="205"/>
      <c r="K9" s="205"/>
      <c r="L9" s="205"/>
      <c r="M9" s="205"/>
      <c r="N9" s="206"/>
      <c r="O9" s="156" t="s">
        <v>13</v>
      </c>
      <c r="P9" s="157"/>
      <c r="Q9" s="157"/>
      <c r="R9" s="157"/>
      <c r="S9" s="158"/>
      <c r="T9" s="156" t="s">
        <v>6</v>
      </c>
      <c r="U9" s="157"/>
      <c r="V9" s="157"/>
      <c r="W9" s="157"/>
      <c r="X9" s="158"/>
      <c r="Y9" s="156" t="s">
        <v>7</v>
      </c>
      <c r="Z9" s="157"/>
      <c r="AA9" s="157"/>
      <c r="AB9" s="157"/>
      <c r="AC9" s="158"/>
      <c r="AD9" s="194" t="s">
        <v>8</v>
      </c>
      <c r="AE9" s="4" t="s">
        <v>22</v>
      </c>
    </row>
    <row r="10" spans="1:31" ht="63.75">
      <c r="A10" s="165"/>
      <c r="B10" s="165"/>
      <c r="C10" s="165"/>
      <c r="D10" s="192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4" t="s">
        <v>26</v>
      </c>
      <c r="O10" s="65" t="s">
        <v>23</v>
      </c>
      <c r="P10" s="162" t="s">
        <v>27</v>
      </c>
      <c r="Q10" s="162"/>
      <c r="R10" s="70" t="s">
        <v>28</v>
      </c>
      <c r="S10" s="94" t="s">
        <v>19</v>
      </c>
      <c r="T10" s="86" t="s">
        <v>23</v>
      </c>
      <c r="U10" s="162" t="s">
        <v>27</v>
      </c>
      <c r="V10" s="162"/>
      <c r="W10" s="70" t="s">
        <v>28</v>
      </c>
      <c r="X10" s="87" t="s">
        <v>6</v>
      </c>
      <c r="Y10" s="65" t="s">
        <v>23</v>
      </c>
      <c r="Z10" s="163" t="s">
        <v>27</v>
      </c>
      <c r="AA10" s="163"/>
      <c r="AB10" s="70" t="s">
        <v>28</v>
      </c>
      <c r="AC10" s="87" t="s">
        <v>7</v>
      </c>
      <c r="AD10" s="194"/>
      <c r="AE10" s="9" t="s">
        <v>20</v>
      </c>
    </row>
    <row r="11" spans="1:31" ht="30">
      <c r="A11">
        <v>1</v>
      </c>
      <c r="B11" s="116" t="s">
        <v>91</v>
      </c>
      <c r="C11" s="113" t="s">
        <v>90</v>
      </c>
      <c r="D11" s="115">
        <v>34565</v>
      </c>
      <c r="E11" s="19">
        <v>15</v>
      </c>
      <c r="F11" s="18">
        <v>0.7</v>
      </c>
      <c r="G11" s="18">
        <v>0.7</v>
      </c>
      <c r="H11" s="19">
        <f aca="true" t="shared" si="0" ref="H11:H33">AVERAGE(F11:G11)</f>
        <v>0.7</v>
      </c>
      <c r="I11" s="19">
        <f aca="true" t="shared" si="1" ref="I11:I33">E11-H11</f>
        <v>14.3</v>
      </c>
      <c r="J11" s="18">
        <v>15</v>
      </c>
      <c r="K11" s="18">
        <v>15</v>
      </c>
      <c r="L11" s="19">
        <f aca="true" t="shared" si="2" ref="L11:L33">AVERAGE(J11:K11)</f>
        <v>15</v>
      </c>
      <c r="M11" s="33">
        <f aca="true" t="shared" si="3" ref="M11:M33">E11-L11</f>
        <v>0</v>
      </c>
      <c r="N11" s="38">
        <f aca="true" t="shared" si="4" ref="N11:N33">MAX(I11,M11)</f>
        <v>14.3</v>
      </c>
      <c r="O11" s="34">
        <v>15</v>
      </c>
      <c r="P11" s="18">
        <v>0.6</v>
      </c>
      <c r="Q11" s="18">
        <v>0.6</v>
      </c>
      <c r="R11" s="35">
        <f aca="true" t="shared" si="5" ref="R11:R33">AVERAGE(P11:Q11)</f>
        <v>0.6</v>
      </c>
      <c r="S11" s="39">
        <f aca="true" t="shared" si="6" ref="S11:S33">O11-R11</f>
        <v>14.4</v>
      </c>
      <c r="T11" s="34">
        <v>15</v>
      </c>
      <c r="U11" s="18">
        <v>0.4</v>
      </c>
      <c r="V11" s="18">
        <v>0.6</v>
      </c>
      <c r="W11" s="35">
        <f aca="true" t="shared" si="7" ref="W11:W33">AVERAGE(U11:V11)</f>
        <v>0.5</v>
      </c>
      <c r="X11" s="39">
        <f aca="true" t="shared" si="8" ref="X11:X33">T11-W11</f>
        <v>14.5</v>
      </c>
      <c r="Y11" s="34">
        <v>15</v>
      </c>
      <c r="Z11" s="18">
        <v>0.5</v>
      </c>
      <c r="AA11" s="18">
        <v>0.3</v>
      </c>
      <c r="AB11" s="35">
        <f aca="true" t="shared" si="9" ref="AB11:AB33">AVERAGE(Z11:AA11)</f>
        <v>0.4</v>
      </c>
      <c r="AC11" s="39">
        <f aca="true" t="shared" si="10" ref="AC11:AC33">+Y11-AB11</f>
        <v>14.6</v>
      </c>
      <c r="AD11" s="36"/>
      <c r="AE11" s="37">
        <f aca="true" t="shared" si="11" ref="AE11:AE33">SUM(N11+S11+X11+AC11-AD11)</f>
        <v>57.800000000000004</v>
      </c>
    </row>
    <row r="12" spans="1:31" ht="25.5">
      <c r="A12" s="4">
        <f>A11+1</f>
        <v>2</v>
      </c>
      <c r="B12" s="116" t="s">
        <v>118</v>
      </c>
      <c r="C12" s="55" t="s">
        <v>41</v>
      </c>
      <c r="D12" s="90">
        <v>35516</v>
      </c>
      <c r="E12" s="19">
        <v>15</v>
      </c>
      <c r="F12" s="18">
        <v>0.9</v>
      </c>
      <c r="G12" s="18">
        <v>0.9</v>
      </c>
      <c r="H12" s="19">
        <f t="shared" si="0"/>
        <v>0.9</v>
      </c>
      <c r="I12" s="19">
        <f t="shared" si="1"/>
        <v>14.1</v>
      </c>
      <c r="J12" s="18">
        <v>1</v>
      </c>
      <c r="K12" s="18">
        <v>1</v>
      </c>
      <c r="L12" s="19">
        <f t="shared" si="2"/>
        <v>1</v>
      </c>
      <c r="M12" s="33">
        <f t="shared" si="3"/>
        <v>14</v>
      </c>
      <c r="N12" s="38">
        <f t="shared" si="4"/>
        <v>14.1</v>
      </c>
      <c r="O12" s="34">
        <v>15</v>
      </c>
      <c r="P12" s="18">
        <v>0.9</v>
      </c>
      <c r="Q12" s="18">
        <v>0.9</v>
      </c>
      <c r="R12" s="35">
        <f t="shared" si="5"/>
        <v>0.9</v>
      </c>
      <c r="S12" s="39">
        <f t="shared" si="6"/>
        <v>14.1</v>
      </c>
      <c r="T12" s="34">
        <v>15</v>
      </c>
      <c r="U12" s="18">
        <v>0.4</v>
      </c>
      <c r="V12" s="18">
        <v>0.5</v>
      </c>
      <c r="W12" s="35">
        <f t="shared" si="7"/>
        <v>0.45</v>
      </c>
      <c r="X12" s="39">
        <f t="shared" si="8"/>
        <v>14.55</v>
      </c>
      <c r="Y12" s="34">
        <v>15</v>
      </c>
      <c r="Z12" s="18">
        <v>0.3</v>
      </c>
      <c r="AA12" s="18">
        <v>0.5</v>
      </c>
      <c r="AB12" s="35">
        <f t="shared" si="9"/>
        <v>0.4</v>
      </c>
      <c r="AC12" s="39">
        <f t="shared" si="10"/>
        <v>14.6</v>
      </c>
      <c r="AD12" s="36"/>
      <c r="AE12" s="37">
        <f t="shared" si="11"/>
        <v>57.35</v>
      </c>
    </row>
    <row r="13" spans="1:31" ht="31.5">
      <c r="A13" s="4">
        <f aca="true" t="shared" si="12" ref="A13:A32">A12+1</f>
        <v>3</v>
      </c>
      <c r="B13" s="41" t="s">
        <v>159</v>
      </c>
      <c r="C13" s="5" t="s">
        <v>111</v>
      </c>
      <c r="D13" s="93">
        <v>36407</v>
      </c>
      <c r="E13" s="19">
        <v>15</v>
      </c>
      <c r="F13" s="18">
        <v>1.5</v>
      </c>
      <c r="G13" s="18">
        <v>1.5</v>
      </c>
      <c r="H13" s="19">
        <f t="shared" si="0"/>
        <v>1.5</v>
      </c>
      <c r="I13" s="19">
        <f t="shared" si="1"/>
        <v>13.5</v>
      </c>
      <c r="J13" s="18">
        <v>0.5</v>
      </c>
      <c r="K13" s="18">
        <v>0.5</v>
      </c>
      <c r="L13" s="19">
        <f t="shared" si="2"/>
        <v>0.5</v>
      </c>
      <c r="M13" s="33">
        <f t="shared" si="3"/>
        <v>14.5</v>
      </c>
      <c r="N13" s="38">
        <f t="shared" si="4"/>
        <v>14.5</v>
      </c>
      <c r="O13" s="34">
        <v>15</v>
      </c>
      <c r="P13" s="18">
        <v>0.8</v>
      </c>
      <c r="Q13" s="18">
        <v>0.8</v>
      </c>
      <c r="R13" s="35">
        <f t="shared" si="5"/>
        <v>0.8</v>
      </c>
      <c r="S13" s="39">
        <f t="shared" si="6"/>
        <v>14.2</v>
      </c>
      <c r="T13" s="34">
        <v>15</v>
      </c>
      <c r="U13" s="18">
        <v>1.1</v>
      </c>
      <c r="V13" s="18">
        <v>1</v>
      </c>
      <c r="W13" s="35">
        <f t="shared" si="7"/>
        <v>1.05</v>
      </c>
      <c r="X13" s="39">
        <f t="shared" si="8"/>
        <v>13.95</v>
      </c>
      <c r="Y13" s="34">
        <v>15</v>
      </c>
      <c r="Z13" s="18">
        <v>0.4</v>
      </c>
      <c r="AA13" s="18">
        <v>0.5</v>
      </c>
      <c r="AB13" s="35">
        <f t="shared" si="9"/>
        <v>0.45</v>
      </c>
      <c r="AC13" s="39">
        <f t="shared" si="10"/>
        <v>14.55</v>
      </c>
      <c r="AD13" s="36"/>
      <c r="AE13" s="141">
        <f t="shared" si="11"/>
        <v>57.2</v>
      </c>
    </row>
    <row r="14" spans="1:31" ht="31.5">
      <c r="A14" s="4">
        <f t="shared" si="12"/>
        <v>4</v>
      </c>
      <c r="B14" s="41" t="s">
        <v>119</v>
      </c>
      <c r="C14" s="42" t="s">
        <v>41</v>
      </c>
      <c r="D14" s="83">
        <v>35376</v>
      </c>
      <c r="E14" s="19">
        <v>15</v>
      </c>
      <c r="F14" s="18">
        <v>0.9</v>
      </c>
      <c r="G14" s="18">
        <v>0.9</v>
      </c>
      <c r="H14" s="19">
        <f t="shared" si="0"/>
        <v>0.9</v>
      </c>
      <c r="I14" s="19">
        <f t="shared" si="1"/>
        <v>14.1</v>
      </c>
      <c r="J14" s="18">
        <v>0.7</v>
      </c>
      <c r="K14" s="18">
        <v>0.7</v>
      </c>
      <c r="L14" s="19">
        <f t="shared" si="2"/>
        <v>0.7</v>
      </c>
      <c r="M14" s="33">
        <f t="shared" si="3"/>
        <v>14.3</v>
      </c>
      <c r="N14" s="38">
        <f t="shared" si="4"/>
        <v>14.3</v>
      </c>
      <c r="O14" s="34">
        <v>15</v>
      </c>
      <c r="P14" s="18">
        <v>0.6</v>
      </c>
      <c r="Q14" s="18">
        <v>0.6</v>
      </c>
      <c r="R14" s="35">
        <f t="shared" si="5"/>
        <v>0.6</v>
      </c>
      <c r="S14" s="39">
        <f t="shared" si="6"/>
        <v>14.4</v>
      </c>
      <c r="T14" s="34">
        <v>15</v>
      </c>
      <c r="U14" s="18">
        <v>0.8</v>
      </c>
      <c r="V14" s="18">
        <v>0.8</v>
      </c>
      <c r="W14" s="35">
        <f t="shared" si="7"/>
        <v>0.8</v>
      </c>
      <c r="X14" s="39">
        <f t="shared" si="8"/>
        <v>14.2</v>
      </c>
      <c r="Y14" s="34">
        <v>15</v>
      </c>
      <c r="Z14" s="18">
        <v>0.6</v>
      </c>
      <c r="AA14" s="18">
        <v>0.8</v>
      </c>
      <c r="AB14" s="35">
        <f t="shared" si="9"/>
        <v>0.7</v>
      </c>
      <c r="AC14" s="39">
        <f t="shared" si="10"/>
        <v>14.3</v>
      </c>
      <c r="AD14" s="36"/>
      <c r="AE14" s="141">
        <f t="shared" si="11"/>
        <v>57.2</v>
      </c>
    </row>
    <row r="15" spans="1:31" ht="30">
      <c r="A15" s="4">
        <f t="shared" si="12"/>
        <v>5</v>
      </c>
      <c r="B15" s="116" t="s">
        <v>68</v>
      </c>
      <c r="C15" s="118" t="s">
        <v>39</v>
      </c>
      <c r="D15" s="115">
        <v>36463</v>
      </c>
      <c r="E15" s="19">
        <v>15</v>
      </c>
      <c r="F15" s="18">
        <v>1</v>
      </c>
      <c r="G15" s="18">
        <v>1</v>
      </c>
      <c r="H15" s="19">
        <f t="shared" si="0"/>
        <v>1</v>
      </c>
      <c r="I15" s="19">
        <f t="shared" si="1"/>
        <v>14</v>
      </c>
      <c r="J15" s="18">
        <v>1.2</v>
      </c>
      <c r="K15" s="18">
        <v>1.2</v>
      </c>
      <c r="L15" s="19">
        <f t="shared" si="2"/>
        <v>1.2</v>
      </c>
      <c r="M15" s="33">
        <f t="shared" si="3"/>
        <v>13.8</v>
      </c>
      <c r="N15" s="38">
        <f t="shared" si="4"/>
        <v>14</v>
      </c>
      <c r="O15" s="34">
        <v>15</v>
      </c>
      <c r="P15" s="18">
        <v>0.7</v>
      </c>
      <c r="Q15" s="18">
        <v>0.7</v>
      </c>
      <c r="R15" s="35">
        <f t="shared" si="5"/>
        <v>0.7</v>
      </c>
      <c r="S15" s="39">
        <f t="shared" si="6"/>
        <v>14.3</v>
      </c>
      <c r="T15" s="34">
        <v>15</v>
      </c>
      <c r="U15" s="18">
        <v>0.6</v>
      </c>
      <c r="V15" s="18">
        <v>0.8</v>
      </c>
      <c r="W15" s="35">
        <f t="shared" si="7"/>
        <v>0.7</v>
      </c>
      <c r="X15" s="39">
        <f t="shared" si="8"/>
        <v>14.3</v>
      </c>
      <c r="Y15" s="34">
        <v>15</v>
      </c>
      <c r="Z15" s="18">
        <v>0.6</v>
      </c>
      <c r="AA15" s="18">
        <v>0.6</v>
      </c>
      <c r="AB15" s="35">
        <f t="shared" si="9"/>
        <v>0.6</v>
      </c>
      <c r="AC15" s="39">
        <f t="shared" si="10"/>
        <v>14.4</v>
      </c>
      <c r="AD15" s="36"/>
      <c r="AE15" s="37">
        <f t="shared" si="11"/>
        <v>57</v>
      </c>
    </row>
    <row r="16" spans="1:31" ht="30">
      <c r="A16" s="4">
        <f t="shared" si="12"/>
        <v>6</v>
      </c>
      <c r="B16" s="116" t="s">
        <v>67</v>
      </c>
      <c r="C16" s="113" t="s">
        <v>39</v>
      </c>
      <c r="D16" s="115">
        <v>36455</v>
      </c>
      <c r="E16" s="19">
        <v>15</v>
      </c>
      <c r="F16" s="18">
        <v>0.5</v>
      </c>
      <c r="G16" s="18">
        <v>0.5</v>
      </c>
      <c r="H16" s="19">
        <f t="shared" si="0"/>
        <v>0.5</v>
      </c>
      <c r="I16" s="19">
        <f t="shared" si="1"/>
        <v>14.5</v>
      </c>
      <c r="J16" s="18">
        <v>0.6</v>
      </c>
      <c r="K16" s="18">
        <v>0.6</v>
      </c>
      <c r="L16" s="19">
        <f t="shared" si="2"/>
        <v>0.6</v>
      </c>
      <c r="M16" s="33">
        <f t="shared" si="3"/>
        <v>14.4</v>
      </c>
      <c r="N16" s="38">
        <f t="shared" si="4"/>
        <v>14.5</v>
      </c>
      <c r="O16" s="34">
        <v>15</v>
      </c>
      <c r="P16" s="18">
        <v>1.1</v>
      </c>
      <c r="Q16" s="18">
        <v>1.1</v>
      </c>
      <c r="R16" s="35">
        <f t="shared" si="5"/>
        <v>1.1</v>
      </c>
      <c r="S16" s="39">
        <f t="shared" si="6"/>
        <v>13.9</v>
      </c>
      <c r="T16" s="34">
        <v>15</v>
      </c>
      <c r="U16" s="18">
        <v>0.9</v>
      </c>
      <c r="V16" s="18">
        <v>0.7</v>
      </c>
      <c r="W16" s="35">
        <f t="shared" si="7"/>
        <v>0.8</v>
      </c>
      <c r="X16" s="39">
        <f t="shared" si="8"/>
        <v>14.2</v>
      </c>
      <c r="Y16" s="34">
        <v>15</v>
      </c>
      <c r="Z16" s="18">
        <v>0.7</v>
      </c>
      <c r="AA16" s="18">
        <v>1</v>
      </c>
      <c r="AB16" s="35">
        <f t="shared" si="9"/>
        <v>0.85</v>
      </c>
      <c r="AC16" s="39">
        <f t="shared" si="10"/>
        <v>14.15</v>
      </c>
      <c r="AD16" s="36"/>
      <c r="AE16" s="37">
        <f t="shared" si="11"/>
        <v>56.74999999999999</v>
      </c>
    </row>
    <row r="17" spans="1:31" ht="31.5">
      <c r="A17" s="4">
        <f t="shared" si="12"/>
        <v>7</v>
      </c>
      <c r="B17" s="41" t="s">
        <v>120</v>
      </c>
      <c r="C17" s="5" t="s">
        <v>41</v>
      </c>
      <c r="D17" s="93">
        <v>35934</v>
      </c>
      <c r="E17" s="19">
        <v>15</v>
      </c>
      <c r="F17" s="18">
        <v>0.3</v>
      </c>
      <c r="G17" s="18">
        <v>0.3</v>
      </c>
      <c r="H17" s="19">
        <f t="shared" si="0"/>
        <v>0.3</v>
      </c>
      <c r="I17" s="19">
        <f t="shared" si="1"/>
        <v>14.7</v>
      </c>
      <c r="J17" s="18">
        <v>0.5</v>
      </c>
      <c r="K17" s="18">
        <v>0.5</v>
      </c>
      <c r="L17" s="19">
        <f t="shared" si="2"/>
        <v>0.5</v>
      </c>
      <c r="M17" s="33">
        <f t="shared" si="3"/>
        <v>14.5</v>
      </c>
      <c r="N17" s="38">
        <f t="shared" si="4"/>
        <v>14.7</v>
      </c>
      <c r="O17" s="34">
        <v>15</v>
      </c>
      <c r="P17" s="18">
        <v>0.9</v>
      </c>
      <c r="Q17" s="18">
        <v>0.9</v>
      </c>
      <c r="R17" s="35">
        <f t="shared" si="5"/>
        <v>0.9</v>
      </c>
      <c r="S17" s="39">
        <f t="shared" si="6"/>
        <v>14.1</v>
      </c>
      <c r="T17" s="34">
        <v>15</v>
      </c>
      <c r="U17" s="18">
        <v>1.2</v>
      </c>
      <c r="V17" s="18">
        <v>1.1</v>
      </c>
      <c r="W17" s="35">
        <f t="shared" si="7"/>
        <v>1.15</v>
      </c>
      <c r="X17" s="39">
        <f t="shared" si="8"/>
        <v>13.85</v>
      </c>
      <c r="Y17" s="34">
        <v>15</v>
      </c>
      <c r="Z17" s="18">
        <v>0.9</v>
      </c>
      <c r="AA17" s="18">
        <v>1</v>
      </c>
      <c r="AB17" s="35">
        <f t="shared" si="9"/>
        <v>0.95</v>
      </c>
      <c r="AC17" s="39">
        <f t="shared" si="10"/>
        <v>14.05</v>
      </c>
      <c r="AD17" s="36"/>
      <c r="AE17" s="37">
        <f t="shared" si="11"/>
        <v>56.7</v>
      </c>
    </row>
    <row r="18" spans="1:31" ht="30">
      <c r="A18" s="4">
        <f t="shared" si="12"/>
        <v>8</v>
      </c>
      <c r="B18" s="116" t="s">
        <v>217</v>
      </c>
      <c r="C18" s="5" t="s">
        <v>151</v>
      </c>
      <c r="D18" s="93">
        <v>35698</v>
      </c>
      <c r="E18" s="19">
        <v>15</v>
      </c>
      <c r="F18" s="18">
        <v>1.9</v>
      </c>
      <c r="G18" s="18">
        <v>1.9</v>
      </c>
      <c r="H18" s="19">
        <f t="shared" si="0"/>
        <v>1.9</v>
      </c>
      <c r="I18" s="19">
        <f t="shared" si="1"/>
        <v>13.1</v>
      </c>
      <c r="J18" s="18">
        <v>1.5</v>
      </c>
      <c r="K18" s="18">
        <v>1.5</v>
      </c>
      <c r="L18" s="19">
        <f t="shared" si="2"/>
        <v>1.5</v>
      </c>
      <c r="M18" s="33">
        <f t="shared" si="3"/>
        <v>13.5</v>
      </c>
      <c r="N18" s="38">
        <f t="shared" si="4"/>
        <v>13.5</v>
      </c>
      <c r="O18" s="34">
        <v>15</v>
      </c>
      <c r="P18" s="18">
        <v>0.9</v>
      </c>
      <c r="Q18" s="18">
        <v>0.9</v>
      </c>
      <c r="R18" s="35">
        <f t="shared" si="5"/>
        <v>0.9</v>
      </c>
      <c r="S18" s="39">
        <f t="shared" si="6"/>
        <v>14.1</v>
      </c>
      <c r="T18" s="34">
        <v>15</v>
      </c>
      <c r="U18" s="18">
        <v>0.7</v>
      </c>
      <c r="V18" s="18">
        <v>0.8</v>
      </c>
      <c r="W18" s="35">
        <f t="shared" si="7"/>
        <v>0.75</v>
      </c>
      <c r="X18" s="39">
        <f t="shared" si="8"/>
        <v>14.25</v>
      </c>
      <c r="Y18" s="34">
        <v>15</v>
      </c>
      <c r="Z18" s="18">
        <v>0.7</v>
      </c>
      <c r="AA18" s="18">
        <v>0.8</v>
      </c>
      <c r="AB18" s="35">
        <f t="shared" si="9"/>
        <v>0.75</v>
      </c>
      <c r="AC18" s="39">
        <f t="shared" si="10"/>
        <v>14.25</v>
      </c>
      <c r="AD18" s="36"/>
      <c r="AE18" s="141">
        <f t="shared" si="11"/>
        <v>56.1</v>
      </c>
    </row>
    <row r="19" spans="1:31" ht="30">
      <c r="A19" s="4">
        <f t="shared" si="12"/>
        <v>9</v>
      </c>
      <c r="B19" s="116" t="s">
        <v>179</v>
      </c>
      <c r="C19" s="5" t="s">
        <v>39</v>
      </c>
      <c r="D19" s="93">
        <v>35490</v>
      </c>
      <c r="E19" s="19">
        <v>15</v>
      </c>
      <c r="F19" s="18">
        <v>1.3</v>
      </c>
      <c r="G19" s="18">
        <v>1.3</v>
      </c>
      <c r="H19" s="19">
        <f t="shared" si="0"/>
        <v>1.3</v>
      </c>
      <c r="I19" s="19">
        <f t="shared" si="1"/>
        <v>13.7</v>
      </c>
      <c r="J19" s="18">
        <v>1.7</v>
      </c>
      <c r="K19" s="18">
        <v>1.7</v>
      </c>
      <c r="L19" s="19">
        <f t="shared" si="2"/>
        <v>1.7</v>
      </c>
      <c r="M19" s="33">
        <f t="shared" si="3"/>
        <v>13.3</v>
      </c>
      <c r="N19" s="38">
        <f t="shared" si="4"/>
        <v>13.7</v>
      </c>
      <c r="O19" s="34">
        <v>15</v>
      </c>
      <c r="P19" s="18">
        <v>0.6</v>
      </c>
      <c r="Q19" s="18">
        <v>0.6</v>
      </c>
      <c r="R19" s="35">
        <f t="shared" si="5"/>
        <v>0.6</v>
      </c>
      <c r="S19" s="39">
        <f t="shared" si="6"/>
        <v>14.4</v>
      </c>
      <c r="T19" s="34">
        <v>15</v>
      </c>
      <c r="U19" s="18">
        <v>0.9</v>
      </c>
      <c r="V19" s="18">
        <v>1.1</v>
      </c>
      <c r="W19" s="35">
        <f t="shared" si="7"/>
        <v>1</v>
      </c>
      <c r="X19" s="39">
        <f t="shared" si="8"/>
        <v>14</v>
      </c>
      <c r="Y19" s="34">
        <v>15</v>
      </c>
      <c r="Z19" s="18">
        <v>0.9</v>
      </c>
      <c r="AA19" s="18">
        <v>1.1</v>
      </c>
      <c r="AB19" s="35">
        <f t="shared" si="9"/>
        <v>1</v>
      </c>
      <c r="AC19" s="39">
        <f t="shared" si="10"/>
        <v>14</v>
      </c>
      <c r="AD19" s="36"/>
      <c r="AE19" s="141">
        <f t="shared" si="11"/>
        <v>56.1</v>
      </c>
    </row>
    <row r="20" spans="1:31" ht="30">
      <c r="A20" s="4">
        <f t="shared" si="12"/>
        <v>10</v>
      </c>
      <c r="B20" s="116" t="s">
        <v>112</v>
      </c>
      <c r="C20" s="5" t="s">
        <v>111</v>
      </c>
      <c r="D20" s="93">
        <v>36454</v>
      </c>
      <c r="E20" s="19">
        <v>15</v>
      </c>
      <c r="F20" s="18">
        <v>1.4</v>
      </c>
      <c r="G20" s="18">
        <v>1.4</v>
      </c>
      <c r="H20" s="19">
        <f t="shared" si="0"/>
        <v>1.4</v>
      </c>
      <c r="I20" s="19">
        <f t="shared" si="1"/>
        <v>13.6</v>
      </c>
      <c r="J20" s="18">
        <v>1.5</v>
      </c>
      <c r="K20" s="18">
        <v>1.5</v>
      </c>
      <c r="L20" s="19">
        <f t="shared" si="2"/>
        <v>1.5</v>
      </c>
      <c r="M20" s="33">
        <f t="shared" si="3"/>
        <v>13.5</v>
      </c>
      <c r="N20" s="38">
        <f t="shared" si="4"/>
        <v>13.6</v>
      </c>
      <c r="O20" s="34">
        <v>15</v>
      </c>
      <c r="P20" s="18">
        <v>0.8</v>
      </c>
      <c r="Q20" s="18">
        <v>0.8</v>
      </c>
      <c r="R20" s="35">
        <f t="shared" si="5"/>
        <v>0.8</v>
      </c>
      <c r="S20" s="39">
        <f t="shared" si="6"/>
        <v>14.2</v>
      </c>
      <c r="T20" s="34">
        <v>14.5</v>
      </c>
      <c r="U20" s="18">
        <v>0.9</v>
      </c>
      <c r="V20" s="18">
        <v>1</v>
      </c>
      <c r="W20" s="35">
        <f t="shared" si="7"/>
        <v>0.95</v>
      </c>
      <c r="X20" s="39">
        <f t="shared" si="8"/>
        <v>13.55</v>
      </c>
      <c r="Y20" s="34">
        <v>15</v>
      </c>
      <c r="Z20" s="18">
        <v>0.6</v>
      </c>
      <c r="AA20" s="18">
        <v>0.7</v>
      </c>
      <c r="AB20" s="35">
        <f t="shared" si="9"/>
        <v>0.6499999999999999</v>
      </c>
      <c r="AC20" s="39">
        <f t="shared" si="10"/>
        <v>14.35</v>
      </c>
      <c r="AD20" s="36"/>
      <c r="AE20" s="37">
        <f t="shared" si="11"/>
        <v>55.699999999999996</v>
      </c>
    </row>
    <row r="21" spans="1:31" ht="30">
      <c r="A21" s="4">
        <f t="shared" si="12"/>
        <v>11</v>
      </c>
      <c r="B21" s="116" t="s">
        <v>102</v>
      </c>
      <c r="C21" s="4" t="s">
        <v>38</v>
      </c>
      <c r="D21" s="93">
        <v>36214</v>
      </c>
      <c r="E21" s="19">
        <v>15</v>
      </c>
      <c r="F21" s="18">
        <v>1.2</v>
      </c>
      <c r="G21" s="18">
        <v>1.2</v>
      </c>
      <c r="H21" s="19">
        <f t="shared" si="0"/>
        <v>1.2</v>
      </c>
      <c r="I21" s="19">
        <f t="shared" si="1"/>
        <v>13.8</v>
      </c>
      <c r="J21" s="18">
        <v>1.5</v>
      </c>
      <c r="K21" s="18">
        <v>1.5</v>
      </c>
      <c r="L21" s="19">
        <f t="shared" si="2"/>
        <v>1.5</v>
      </c>
      <c r="M21" s="33">
        <f t="shared" si="3"/>
        <v>13.5</v>
      </c>
      <c r="N21" s="38">
        <f t="shared" si="4"/>
        <v>13.8</v>
      </c>
      <c r="O21" s="34">
        <v>14.5</v>
      </c>
      <c r="P21" s="18">
        <v>0.8</v>
      </c>
      <c r="Q21" s="18">
        <v>0.8</v>
      </c>
      <c r="R21" s="35">
        <f t="shared" si="5"/>
        <v>0.8</v>
      </c>
      <c r="S21" s="39">
        <f t="shared" si="6"/>
        <v>13.7</v>
      </c>
      <c r="T21" s="34">
        <v>15</v>
      </c>
      <c r="U21" s="18">
        <v>1</v>
      </c>
      <c r="V21" s="18">
        <v>0.8</v>
      </c>
      <c r="W21" s="35">
        <f t="shared" si="7"/>
        <v>0.9</v>
      </c>
      <c r="X21" s="39">
        <f t="shared" si="8"/>
        <v>14.1</v>
      </c>
      <c r="Y21" s="34">
        <v>15</v>
      </c>
      <c r="Z21" s="18">
        <v>0.9</v>
      </c>
      <c r="AA21" s="18">
        <v>1.1</v>
      </c>
      <c r="AB21" s="35">
        <f t="shared" si="9"/>
        <v>1</v>
      </c>
      <c r="AC21" s="39">
        <f t="shared" si="10"/>
        <v>14</v>
      </c>
      <c r="AD21" s="36"/>
      <c r="AE21" s="37">
        <f t="shared" si="11"/>
        <v>55.6</v>
      </c>
    </row>
    <row r="22" spans="1:31" ht="45">
      <c r="A22" s="4">
        <f t="shared" si="12"/>
        <v>12</v>
      </c>
      <c r="B22" s="116" t="s">
        <v>92</v>
      </c>
      <c r="C22" s="5" t="s">
        <v>93</v>
      </c>
      <c r="D22" s="93">
        <v>36482</v>
      </c>
      <c r="E22" s="19">
        <v>15</v>
      </c>
      <c r="F22" s="18">
        <v>2.1</v>
      </c>
      <c r="G22" s="18">
        <v>2.1</v>
      </c>
      <c r="H22" s="19">
        <f t="shared" si="0"/>
        <v>2.1</v>
      </c>
      <c r="I22" s="19">
        <f t="shared" si="1"/>
        <v>12.9</v>
      </c>
      <c r="J22" s="18">
        <v>1.2</v>
      </c>
      <c r="K22" s="18">
        <v>1.2</v>
      </c>
      <c r="L22" s="19">
        <f t="shared" si="2"/>
        <v>1.2</v>
      </c>
      <c r="M22" s="33">
        <f t="shared" si="3"/>
        <v>13.8</v>
      </c>
      <c r="N22" s="38">
        <f t="shared" si="4"/>
        <v>13.8</v>
      </c>
      <c r="O22" s="34">
        <v>15</v>
      </c>
      <c r="P22" s="18">
        <v>1.1</v>
      </c>
      <c r="Q22" s="18">
        <v>1.1</v>
      </c>
      <c r="R22" s="35">
        <f t="shared" si="5"/>
        <v>1.1</v>
      </c>
      <c r="S22" s="39">
        <f t="shared" si="6"/>
        <v>13.9</v>
      </c>
      <c r="T22" s="34">
        <v>15</v>
      </c>
      <c r="U22" s="18">
        <v>1.1</v>
      </c>
      <c r="V22" s="18">
        <v>1</v>
      </c>
      <c r="W22" s="35">
        <f t="shared" si="7"/>
        <v>1.05</v>
      </c>
      <c r="X22" s="39">
        <f t="shared" si="8"/>
        <v>13.95</v>
      </c>
      <c r="Y22" s="34">
        <v>15</v>
      </c>
      <c r="Z22" s="18">
        <v>1.1</v>
      </c>
      <c r="AA22" s="18">
        <v>1.2</v>
      </c>
      <c r="AB22" s="35">
        <f t="shared" si="9"/>
        <v>1.15</v>
      </c>
      <c r="AC22" s="39">
        <f t="shared" si="10"/>
        <v>13.85</v>
      </c>
      <c r="AD22" s="36"/>
      <c r="AE22" s="37">
        <f t="shared" si="11"/>
        <v>55.50000000000001</v>
      </c>
    </row>
    <row r="23" spans="1:31" ht="30">
      <c r="A23" s="4">
        <f t="shared" si="12"/>
        <v>13</v>
      </c>
      <c r="B23" s="116" t="s">
        <v>109</v>
      </c>
      <c r="C23" s="4" t="s">
        <v>110</v>
      </c>
      <c r="D23" s="93">
        <v>35934</v>
      </c>
      <c r="E23" s="19">
        <v>15</v>
      </c>
      <c r="F23" s="18">
        <v>1.6</v>
      </c>
      <c r="G23" s="18">
        <v>1.6</v>
      </c>
      <c r="H23" s="19">
        <f t="shared" si="0"/>
        <v>1.6</v>
      </c>
      <c r="I23" s="19">
        <f t="shared" si="1"/>
        <v>13.4</v>
      </c>
      <c r="J23" s="18">
        <v>1.8</v>
      </c>
      <c r="K23" s="18">
        <v>1.8</v>
      </c>
      <c r="L23" s="19">
        <f t="shared" si="2"/>
        <v>1.8</v>
      </c>
      <c r="M23" s="33">
        <f t="shared" si="3"/>
        <v>13.2</v>
      </c>
      <c r="N23" s="38">
        <f t="shared" si="4"/>
        <v>13.4</v>
      </c>
      <c r="O23" s="34">
        <v>15</v>
      </c>
      <c r="P23" s="18">
        <v>1.3</v>
      </c>
      <c r="Q23" s="18">
        <v>1.3</v>
      </c>
      <c r="R23" s="35">
        <f t="shared" si="5"/>
        <v>1.3</v>
      </c>
      <c r="S23" s="39">
        <f t="shared" si="6"/>
        <v>13.7</v>
      </c>
      <c r="T23" s="34">
        <v>15</v>
      </c>
      <c r="U23" s="18">
        <v>0.7</v>
      </c>
      <c r="V23" s="18">
        <v>1</v>
      </c>
      <c r="W23" s="35">
        <f t="shared" si="7"/>
        <v>0.85</v>
      </c>
      <c r="X23" s="39">
        <f t="shared" si="8"/>
        <v>14.15</v>
      </c>
      <c r="Y23" s="34">
        <v>15</v>
      </c>
      <c r="Z23" s="18">
        <v>1</v>
      </c>
      <c r="AA23" s="18">
        <v>1</v>
      </c>
      <c r="AB23" s="35">
        <f t="shared" si="9"/>
        <v>1</v>
      </c>
      <c r="AC23" s="39">
        <f t="shared" si="10"/>
        <v>14</v>
      </c>
      <c r="AD23" s="36"/>
      <c r="AE23" s="37">
        <f t="shared" si="11"/>
        <v>55.25</v>
      </c>
    </row>
    <row r="24" spans="1:31" ht="31.5">
      <c r="A24" s="4">
        <f t="shared" si="12"/>
        <v>14</v>
      </c>
      <c r="B24" s="41" t="s">
        <v>149</v>
      </c>
      <c r="C24" s="5" t="s">
        <v>138</v>
      </c>
      <c r="D24" s="93">
        <v>36259</v>
      </c>
      <c r="E24" s="19">
        <v>15</v>
      </c>
      <c r="F24" s="18">
        <v>2.2</v>
      </c>
      <c r="G24" s="18">
        <v>2.2</v>
      </c>
      <c r="H24" s="19">
        <f t="shared" si="0"/>
        <v>2.2</v>
      </c>
      <c r="I24" s="19">
        <f t="shared" si="1"/>
        <v>12.8</v>
      </c>
      <c r="J24" s="18">
        <v>1.9</v>
      </c>
      <c r="K24" s="18">
        <v>1.9</v>
      </c>
      <c r="L24" s="19">
        <f t="shared" si="2"/>
        <v>1.9</v>
      </c>
      <c r="M24" s="33">
        <f t="shared" si="3"/>
        <v>13.1</v>
      </c>
      <c r="N24" s="38">
        <f t="shared" si="4"/>
        <v>13.1</v>
      </c>
      <c r="O24" s="34">
        <v>15</v>
      </c>
      <c r="P24" s="18">
        <v>0.9</v>
      </c>
      <c r="Q24" s="18">
        <v>0.9</v>
      </c>
      <c r="R24" s="35">
        <f t="shared" si="5"/>
        <v>0.9</v>
      </c>
      <c r="S24" s="39">
        <f t="shared" si="6"/>
        <v>14.1</v>
      </c>
      <c r="T24" s="34">
        <v>15</v>
      </c>
      <c r="U24" s="18">
        <v>0.9</v>
      </c>
      <c r="V24" s="18">
        <v>0.9</v>
      </c>
      <c r="W24" s="35">
        <f t="shared" si="7"/>
        <v>0.9</v>
      </c>
      <c r="X24" s="39">
        <f t="shared" si="8"/>
        <v>14.1</v>
      </c>
      <c r="Y24" s="34">
        <v>14.5</v>
      </c>
      <c r="Z24" s="18">
        <v>0.7</v>
      </c>
      <c r="AA24" s="18">
        <v>0.8</v>
      </c>
      <c r="AB24" s="35">
        <f t="shared" si="9"/>
        <v>0.75</v>
      </c>
      <c r="AC24" s="39">
        <f t="shared" si="10"/>
        <v>13.75</v>
      </c>
      <c r="AD24" s="36"/>
      <c r="AE24" s="37">
        <f t="shared" si="11"/>
        <v>55.05</v>
      </c>
    </row>
    <row r="25" spans="1:31" ht="30">
      <c r="A25" s="4">
        <f t="shared" si="12"/>
        <v>15</v>
      </c>
      <c r="B25" s="42" t="s">
        <v>46</v>
      </c>
      <c r="C25" s="5" t="s">
        <v>47</v>
      </c>
      <c r="D25" s="93">
        <v>36470</v>
      </c>
      <c r="E25" s="19">
        <v>15</v>
      </c>
      <c r="F25" s="18">
        <v>1.5</v>
      </c>
      <c r="G25" s="18">
        <v>1.5</v>
      </c>
      <c r="H25" s="19">
        <f t="shared" si="0"/>
        <v>1.5</v>
      </c>
      <c r="I25" s="19">
        <f t="shared" si="1"/>
        <v>13.5</v>
      </c>
      <c r="J25" s="18">
        <v>1.6</v>
      </c>
      <c r="K25" s="18">
        <v>1.6</v>
      </c>
      <c r="L25" s="19">
        <f t="shared" si="2"/>
        <v>1.6</v>
      </c>
      <c r="M25" s="33">
        <f t="shared" si="3"/>
        <v>13.4</v>
      </c>
      <c r="N25" s="38">
        <f t="shared" si="4"/>
        <v>13.5</v>
      </c>
      <c r="O25" s="34">
        <v>15</v>
      </c>
      <c r="P25" s="18">
        <v>1.1</v>
      </c>
      <c r="Q25" s="18">
        <v>1.1</v>
      </c>
      <c r="R25" s="35">
        <f t="shared" si="5"/>
        <v>1.1</v>
      </c>
      <c r="S25" s="39">
        <f t="shared" si="6"/>
        <v>13.9</v>
      </c>
      <c r="T25" s="34">
        <v>15</v>
      </c>
      <c r="U25" s="18">
        <v>1.6</v>
      </c>
      <c r="V25" s="18">
        <v>1.8</v>
      </c>
      <c r="W25" s="35">
        <f t="shared" si="7"/>
        <v>1.7000000000000002</v>
      </c>
      <c r="X25" s="39">
        <f t="shared" si="8"/>
        <v>13.3</v>
      </c>
      <c r="Y25" s="34">
        <v>15</v>
      </c>
      <c r="Z25" s="18">
        <v>0.9</v>
      </c>
      <c r="AA25" s="18">
        <v>0.9</v>
      </c>
      <c r="AB25" s="35">
        <f t="shared" si="9"/>
        <v>0.9</v>
      </c>
      <c r="AC25" s="39">
        <f t="shared" si="10"/>
        <v>14.1</v>
      </c>
      <c r="AD25" s="36"/>
      <c r="AE25" s="37">
        <f t="shared" si="11"/>
        <v>54.800000000000004</v>
      </c>
    </row>
    <row r="26" spans="1:31" ht="30">
      <c r="A26" s="4">
        <f t="shared" si="12"/>
        <v>16</v>
      </c>
      <c r="B26" s="116" t="s">
        <v>186</v>
      </c>
      <c r="C26" s="5" t="s">
        <v>162</v>
      </c>
      <c r="D26" s="93">
        <v>36053</v>
      </c>
      <c r="E26" s="19">
        <v>14.5</v>
      </c>
      <c r="F26" s="18">
        <v>1.8</v>
      </c>
      <c r="G26" s="18">
        <v>1.8</v>
      </c>
      <c r="H26" s="19">
        <f t="shared" si="0"/>
        <v>1.8</v>
      </c>
      <c r="I26" s="19">
        <f t="shared" si="1"/>
        <v>12.7</v>
      </c>
      <c r="J26" s="18">
        <v>1.9</v>
      </c>
      <c r="K26" s="18">
        <v>1.9</v>
      </c>
      <c r="L26" s="19">
        <f t="shared" si="2"/>
        <v>1.9</v>
      </c>
      <c r="M26" s="33">
        <f t="shared" si="3"/>
        <v>12.6</v>
      </c>
      <c r="N26" s="38">
        <f t="shared" si="4"/>
        <v>12.7</v>
      </c>
      <c r="O26" s="34">
        <v>15</v>
      </c>
      <c r="P26" s="18">
        <v>0.9</v>
      </c>
      <c r="Q26" s="18">
        <v>0.9</v>
      </c>
      <c r="R26" s="35">
        <f t="shared" si="5"/>
        <v>0.9</v>
      </c>
      <c r="S26" s="39">
        <f t="shared" si="6"/>
        <v>14.1</v>
      </c>
      <c r="T26" s="34">
        <v>15</v>
      </c>
      <c r="U26" s="18">
        <v>1</v>
      </c>
      <c r="V26" s="18">
        <v>1.2</v>
      </c>
      <c r="W26" s="35">
        <f t="shared" si="7"/>
        <v>1.1</v>
      </c>
      <c r="X26" s="39">
        <f t="shared" si="8"/>
        <v>13.9</v>
      </c>
      <c r="Y26" s="34">
        <v>15</v>
      </c>
      <c r="Z26" s="18">
        <v>1.2</v>
      </c>
      <c r="AA26" s="18">
        <v>1.4</v>
      </c>
      <c r="AB26" s="35">
        <f t="shared" si="9"/>
        <v>1.2999999999999998</v>
      </c>
      <c r="AC26" s="39">
        <f t="shared" si="10"/>
        <v>13.7</v>
      </c>
      <c r="AD26" s="36"/>
      <c r="AE26" s="37">
        <f t="shared" si="11"/>
        <v>54.39999999999999</v>
      </c>
    </row>
    <row r="27" spans="1:31" ht="31.5">
      <c r="A27" s="4">
        <f t="shared" si="12"/>
        <v>17</v>
      </c>
      <c r="B27" s="41" t="s">
        <v>164</v>
      </c>
      <c r="C27" s="5" t="s">
        <v>162</v>
      </c>
      <c r="D27" s="93">
        <v>32781</v>
      </c>
      <c r="E27" s="19">
        <v>14.5</v>
      </c>
      <c r="F27" s="18">
        <v>2.3</v>
      </c>
      <c r="G27" s="18">
        <v>2.3</v>
      </c>
      <c r="H27" s="19">
        <f t="shared" si="0"/>
        <v>2.3</v>
      </c>
      <c r="I27" s="19">
        <f t="shared" si="1"/>
        <v>12.2</v>
      </c>
      <c r="J27" s="18">
        <v>2.5</v>
      </c>
      <c r="K27" s="18">
        <v>2.5</v>
      </c>
      <c r="L27" s="19">
        <f t="shared" si="2"/>
        <v>2.5</v>
      </c>
      <c r="M27" s="33">
        <f t="shared" si="3"/>
        <v>12</v>
      </c>
      <c r="N27" s="38">
        <f t="shared" si="4"/>
        <v>12.2</v>
      </c>
      <c r="O27" s="34">
        <v>15</v>
      </c>
      <c r="P27" s="18">
        <v>0.9</v>
      </c>
      <c r="Q27" s="18">
        <v>0.9</v>
      </c>
      <c r="R27" s="35">
        <f t="shared" si="5"/>
        <v>0.9</v>
      </c>
      <c r="S27" s="39">
        <f t="shared" si="6"/>
        <v>14.1</v>
      </c>
      <c r="T27" s="34">
        <v>14.5</v>
      </c>
      <c r="U27" s="18">
        <v>1</v>
      </c>
      <c r="V27" s="18">
        <v>1.2</v>
      </c>
      <c r="W27" s="35">
        <f t="shared" si="7"/>
        <v>1.1</v>
      </c>
      <c r="X27" s="39">
        <f t="shared" si="8"/>
        <v>13.4</v>
      </c>
      <c r="Y27" s="34">
        <v>15</v>
      </c>
      <c r="Z27" s="18">
        <v>0.9</v>
      </c>
      <c r="AA27" s="18">
        <v>0.9</v>
      </c>
      <c r="AB27" s="35">
        <f t="shared" si="9"/>
        <v>0.9</v>
      </c>
      <c r="AC27" s="39">
        <f t="shared" si="10"/>
        <v>14.1</v>
      </c>
      <c r="AD27" s="36"/>
      <c r="AE27" s="37">
        <f t="shared" si="11"/>
        <v>53.8</v>
      </c>
    </row>
    <row r="28" spans="1:31" ht="30">
      <c r="A28" s="4">
        <f t="shared" si="12"/>
        <v>18</v>
      </c>
      <c r="B28" s="116" t="s">
        <v>188</v>
      </c>
      <c r="C28" s="5" t="s">
        <v>162</v>
      </c>
      <c r="D28" s="93">
        <v>36475</v>
      </c>
      <c r="E28" s="19">
        <v>14.5</v>
      </c>
      <c r="F28" s="18">
        <v>1.7</v>
      </c>
      <c r="G28" s="18">
        <v>1.7</v>
      </c>
      <c r="H28" s="19">
        <f t="shared" si="0"/>
        <v>1.7</v>
      </c>
      <c r="I28" s="19">
        <f t="shared" si="1"/>
        <v>12.8</v>
      </c>
      <c r="J28" s="18">
        <v>2.2</v>
      </c>
      <c r="K28" s="18">
        <v>2.2</v>
      </c>
      <c r="L28" s="19">
        <f t="shared" si="2"/>
        <v>2.2</v>
      </c>
      <c r="M28" s="33">
        <f t="shared" si="3"/>
        <v>12.3</v>
      </c>
      <c r="N28" s="38">
        <f t="shared" si="4"/>
        <v>12.8</v>
      </c>
      <c r="O28" s="34">
        <v>15</v>
      </c>
      <c r="P28" s="18">
        <v>1.1</v>
      </c>
      <c r="Q28" s="18">
        <v>1.1</v>
      </c>
      <c r="R28" s="35">
        <f t="shared" si="5"/>
        <v>1.1</v>
      </c>
      <c r="S28" s="39">
        <f t="shared" si="6"/>
        <v>13.9</v>
      </c>
      <c r="T28" s="34">
        <v>14.5</v>
      </c>
      <c r="U28" s="18">
        <v>1.6</v>
      </c>
      <c r="V28" s="18">
        <v>1.4</v>
      </c>
      <c r="W28" s="35">
        <f t="shared" si="7"/>
        <v>1.5</v>
      </c>
      <c r="X28" s="39">
        <f t="shared" si="8"/>
        <v>13</v>
      </c>
      <c r="Y28" s="34">
        <v>15</v>
      </c>
      <c r="Z28" s="18">
        <v>0.9</v>
      </c>
      <c r="AA28" s="18">
        <v>1</v>
      </c>
      <c r="AB28" s="35">
        <f t="shared" si="9"/>
        <v>0.95</v>
      </c>
      <c r="AC28" s="39">
        <f t="shared" si="10"/>
        <v>14.05</v>
      </c>
      <c r="AD28" s="36"/>
      <c r="AE28" s="37">
        <f t="shared" si="11"/>
        <v>53.75</v>
      </c>
    </row>
    <row r="29" spans="1:31" ht="30">
      <c r="A29" s="4">
        <f t="shared" si="12"/>
        <v>19</v>
      </c>
      <c r="B29" s="116" t="s">
        <v>101</v>
      </c>
      <c r="C29" s="5" t="s">
        <v>38</v>
      </c>
      <c r="D29" s="93">
        <v>35854</v>
      </c>
      <c r="E29" s="19">
        <v>14.5</v>
      </c>
      <c r="F29" s="18">
        <v>1.4</v>
      </c>
      <c r="G29" s="18">
        <v>1.4</v>
      </c>
      <c r="H29" s="19">
        <f t="shared" si="0"/>
        <v>1.4</v>
      </c>
      <c r="I29" s="19">
        <f t="shared" si="1"/>
        <v>13.1</v>
      </c>
      <c r="J29" s="18">
        <v>1.5</v>
      </c>
      <c r="K29" s="18">
        <v>1.5</v>
      </c>
      <c r="L29" s="19">
        <f t="shared" si="2"/>
        <v>1.5</v>
      </c>
      <c r="M29" s="33">
        <f t="shared" si="3"/>
        <v>13</v>
      </c>
      <c r="N29" s="38">
        <f t="shared" si="4"/>
        <v>13.1</v>
      </c>
      <c r="O29" s="34">
        <v>14.5</v>
      </c>
      <c r="P29" s="18">
        <v>1.8</v>
      </c>
      <c r="Q29" s="18">
        <v>1.8</v>
      </c>
      <c r="R29" s="35">
        <f t="shared" si="5"/>
        <v>1.8</v>
      </c>
      <c r="S29" s="39">
        <f t="shared" si="6"/>
        <v>12.7</v>
      </c>
      <c r="T29" s="34">
        <v>15</v>
      </c>
      <c r="U29" s="18">
        <v>1</v>
      </c>
      <c r="V29" s="18">
        <v>1</v>
      </c>
      <c r="W29" s="35">
        <f t="shared" si="7"/>
        <v>1</v>
      </c>
      <c r="X29" s="39">
        <f t="shared" si="8"/>
        <v>14</v>
      </c>
      <c r="Y29" s="34">
        <v>15</v>
      </c>
      <c r="Z29" s="18">
        <v>1</v>
      </c>
      <c r="AA29" s="18">
        <v>1.2</v>
      </c>
      <c r="AB29" s="35">
        <f t="shared" si="9"/>
        <v>1.1</v>
      </c>
      <c r="AC29" s="39">
        <f t="shared" si="10"/>
        <v>13.9</v>
      </c>
      <c r="AD29" s="36"/>
      <c r="AE29" s="37">
        <f t="shared" si="11"/>
        <v>53.699999999999996</v>
      </c>
    </row>
    <row r="30" spans="1:31" ht="30">
      <c r="A30" s="4">
        <f t="shared" si="12"/>
        <v>20</v>
      </c>
      <c r="B30" s="116" t="s">
        <v>103</v>
      </c>
      <c r="C30" s="5" t="s">
        <v>38</v>
      </c>
      <c r="D30" s="93">
        <v>34486</v>
      </c>
      <c r="E30" s="19">
        <v>15</v>
      </c>
      <c r="F30" s="18">
        <v>1.7</v>
      </c>
      <c r="G30" s="18">
        <v>1.7</v>
      </c>
      <c r="H30" s="19">
        <f t="shared" si="0"/>
        <v>1.7</v>
      </c>
      <c r="I30" s="19">
        <f t="shared" si="1"/>
        <v>13.3</v>
      </c>
      <c r="J30" s="18">
        <v>1.9</v>
      </c>
      <c r="K30" s="18">
        <v>1.9</v>
      </c>
      <c r="L30" s="19">
        <f t="shared" si="2"/>
        <v>1.9</v>
      </c>
      <c r="M30" s="33">
        <f t="shared" si="3"/>
        <v>13.1</v>
      </c>
      <c r="N30" s="38">
        <f t="shared" si="4"/>
        <v>13.3</v>
      </c>
      <c r="O30" s="34">
        <v>15</v>
      </c>
      <c r="P30" s="18">
        <v>0.9</v>
      </c>
      <c r="Q30" s="18">
        <v>0.9</v>
      </c>
      <c r="R30" s="35">
        <f t="shared" si="5"/>
        <v>0.9</v>
      </c>
      <c r="S30" s="39">
        <f t="shared" si="6"/>
        <v>14.1</v>
      </c>
      <c r="T30" s="34">
        <v>15</v>
      </c>
      <c r="U30" s="18">
        <v>1.9</v>
      </c>
      <c r="V30" s="18">
        <v>2.2</v>
      </c>
      <c r="W30" s="35">
        <f t="shared" si="7"/>
        <v>2.05</v>
      </c>
      <c r="X30" s="39">
        <f t="shared" si="8"/>
        <v>12.95</v>
      </c>
      <c r="Y30" s="34">
        <v>14.4</v>
      </c>
      <c r="Z30" s="18">
        <v>1.2</v>
      </c>
      <c r="AA30" s="18">
        <v>1</v>
      </c>
      <c r="AB30" s="35">
        <f t="shared" si="9"/>
        <v>1.1</v>
      </c>
      <c r="AC30" s="39">
        <f t="shared" si="10"/>
        <v>13.3</v>
      </c>
      <c r="AD30" s="36"/>
      <c r="AE30" s="37">
        <f t="shared" si="11"/>
        <v>53.64999999999999</v>
      </c>
    </row>
    <row r="31" spans="1:31" ht="31.5">
      <c r="A31" s="4">
        <f t="shared" si="12"/>
        <v>21</v>
      </c>
      <c r="B31" s="41" t="s">
        <v>165</v>
      </c>
      <c r="C31" s="5" t="s">
        <v>162</v>
      </c>
      <c r="D31" s="93">
        <v>35968</v>
      </c>
      <c r="E31" s="19">
        <v>14.5</v>
      </c>
      <c r="F31" s="18">
        <v>2</v>
      </c>
      <c r="G31" s="18">
        <v>2</v>
      </c>
      <c r="H31" s="19">
        <f t="shared" si="0"/>
        <v>2</v>
      </c>
      <c r="I31" s="19">
        <f t="shared" si="1"/>
        <v>12.5</v>
      </c>
      <c r="J31" s="18">
        <v>2.4</v>
      </c>
      <c r="K31" s="18">
        <v>2.4</v>
      </c>
      <c r="L31" s="19">
        <f t="shared" si="2"/>
        <v>2.4</v>
      </c>
      <c r="M31" s="33">
        <f t="shared" si="3"/>
        <v>12.1</v>
      </c>
      <c r="N31" s="38">
        <f t="shared" si="4"/>
        <v>12.5</v>
      </c>
      <c r="O31" s="34">
        <v>15</v>
      </c>
      <c r="P31" s="18">
        <v>1.3</v>
      </c>
      <c r="Q31" s="18">
        <v>1.3</v>
      </c>
      <c r="R31" s="35">
        <f t="shared" si="5"/>
        <v>1.3</v>
      </c>
      <c r="S31" s="39">
        <f t="shared" si="6"/>
        <v>13.7</v>
      </c>
      <c r="T31" s="34">
        <v>15</v>
      </c>
      <c r="U31" s="18">
        <v>1.6</v>
      </c>
      <c r="V31" s="18">
        <v>1.4</v>
      </c>
      <c r="W31" s="35">
        <f t="shared" si="7"/>
        <v>1.5</v>
      </c>
      <c r="X31" s="39">
        <f t="shared" si="8"/>
        <v>13.5</v>
      </c>
      <c r="Y31" s="34">
        <v>15</v>
      </c>
      <c r="Z31" s="18">
        <v>1.2</v>
      </c>
      <c r="AA31" s="18">
        <v>1</v>
      </c>
      <c r="AB31" s="35">
        <f t="shared" si="9"/>
        <v>1.1</v>
      </c>
      <c r="AC31" s="39">
        <f t="shared" si="10"/>
        <v>13.9</v>
      </c>
      <c r="AD31" s="36"/>
      <c r="AE31" s="37">
        <f t="shared" si="11"/>
        <v>53.6</v>
      </c>
    </row>
    <row r="32" spans="1:31" ht="30">
      <c r="A32" s="4">
        <f t="shared" si="12"/>
        <v>22</v>
      </c>
      <c r="B32" s="116" t="s">
        <v>187</v>
      </c>
      <c r="C32" s="5" t="s">
        <v>162</v>
      </c>
      <c r="D32" s="93">
        <v>35663</v>
      </c>
      <c r="E32" s="19">
        <v>14</v>
      </c>
      <c r="F32" s="18">
        <v>0.9</v>
      </c>
      <c r="G32" s="18">
        <v>0.9</v>
      </c>
      <c r="H32" s="19">
        <f t="shared" si="0"/>
        <v>0.9</v>
      </c>
      <c r="I32" s="19">
        <f t="shared" si="1"/>
        <v>13.1</v>
      </c>
      <c r="J32" s="18">
        <v>1</v>
      </c>
      <c r="K32" s="18">
        <v>1</v>
      </c>
      <c r="L32" s="19">
        <f t="shared" si="2"/>
        <v>1</v>
      </c>
      <c r="M32" s="33">
        <f t="shared" si="3"/>
        <v>13</v>
      </c>
      <c r="N32" s="38">
        <f t="shared" si="4"/>
        <v>13.1</v>
      </c>
      <c r="O32" s="34">
        <v>15</v>
      </c>
      <c r="P32" s="18">
        <v>1</v>
      </c>
      <c r="Q32" s="18">
        <v>1</v>
      </c>
      <c r="R32" s="35">
        <f t="shared" si="5"/>
        <v>1</v>
      </c>
      <c r="S32" s="39">
        <f t="shared" si="6"/>
        <v>14</v>
      </c>
      <c r="T32" s="34">
        <v>15</v>
      </c>
      <c r="U32" s="18">
        <v>2.5</v>
      </c>
      <c r="V32" s="18">
        <v>2.1</v>
      </c>
      <c r="W32" s="35">
        <f t="shared" si="7"/>
        <v>2.3</v>
      </c>
      <c r="X32" s="39">
        <f t="shared" si="8"/>
        <v>12.7</v>
      </c>
      <c r="Y32" s="34">
        <v>14.5</v>
      </c>
      <c r="Z32" s="18">
        <v>1.1</v>
      </c>
      <c r="AA32" s="18">
        <v>0.9</v>
      </c>
      <c r="AB32" s="35">
        <f t="shared" si="9"/>
        <v>1</v>
      </c>
      <c r="AC32" s="39">
        <f t="shared" si="10"/>
        <v>13.5</v>
      </c>
      <c r="AD32" s="36"/>
      <c r="AE32" s="37">
        <f t="shared" si="11"/>
        <v>53.3</v>
      </c>
    </row>
    <row r="33" spans="1:31" ht="30">
      <c r="A33" s="4">
        <f>A32+1</f>
        <v>23</v>
      </c>
      <c r="B33" s="5" t="s">
        <v>191</v>
      </c>
      <c r="C33" s="40" t="s">
        <v>162</v>
      </c>
      <c r="D33" s="80">
        <v>36165</v>
      </c>
      <c r="E33" s="19">
        <v>14</v>
      </c>
      <c r="F33" s="18">
        <v>0.9</v>
      </c>
      <c r="G33" s="18">
        <v>0.9</v>
      </c>
      <c r="H33" s="19">
        <f t="shared" si="0"/>
        <v>0.9</v>
      </c>
      <c r="I33" s="19">
        <f t="shared" si="1"/>
        <v>13.1</v>
      </c>
      <c r="J33" s="18">
        <v>1.5</v>
      </c>
      <c r="K33" s="18">
        <v>1.5</v>
      </c>
      <c r="L33" s="19">
        <f t="shared" si="2"/>
        <v>1.5</v>
      </c>
      <c r="M33" s="33">
        <f t="shared" si="3"/>
        <v>12.5</v>
      </c>
      <c r="N33" s="38">
        <f t="shared" si="4"/>
        <v>13.1</v>
      </c>
      <c r="O33" s="34">
        <v>15</v>
      </c>
      <c r="P33" s="18">
        <v>2.1</v>
      </c>
      <c r="Q33" s="18">
        <v>2.1</v>
      </c>
      <c r="R33" s="35">
        <f t="shared" si="5"/>
        <v>2.1</v>
      </c>
      <c r="S33" s="39">
        <f t="shared" si="6"/>
        <v>12.9</v>
      </c>
      <c r="T33" s="34">
        <v>15</v>
      </c>
      <c r="U33" s="18">
        <v>1.9</v>
      </c>
      <c r="V33" s="18">
        <v>1.9</v>
      </c>
      <c r="W33" s="35">
        <f t="shared" si="7"/>
        <v>1.9</v>
      </c>
      <c r="X33" s="39">
        <f t="shared" si="8"/>
        <v>13.1</v>
      </c>
      <c r="Y33" s="34">
        <v>13.9</v>
      </c>
      <c r="Z33" s="18">
        <v>1.1</v>
      </c>
      <c r="AA33" s="18">
        <v>1.2</v>
      </c>
      <c r="AB33" s="35">
        <f t="shared" si="9"/>
        <v>1.15</v>
      </c>
      <c r="AC33" s="39">
        <f t="shared" si="10"/>
        <v>12.75</v>
      </c>
      <c r="AD33" s="36"/>
      <c r="AE33" s="37">
        <f t="shared" si="11"/>
        <v>51.85</v>
      </c>
    </row>
    <row r="34" spans="1:31" ht="31.5">
      <c r="A34" s="4">
        <f>A33+1</f>
        <v>24</v>
      </c>
      <c r="B34" s="41" t="s">
        <v>163</v>
      </c>
      <c r="C34" s="5" t="s">
        <v>162</v>
      </c>
      <c r="D34" s="93">
        <v>36398</v>
      </c>
      <c r="E34" s="19">
        <v>15</v>
      </c>
      <c r="F34" s="18">
        <v>2.1</v>
      </c>
      <c r="G34" s="18">
        <v>2.1</v>
      </c>
      <c r="H34" s="19">
        <f>AVERAGE(F34:G34)</f>
        <v>2.1</v>
      </c>
      <c r="I34" s="19">
        <f>E34-H34</f>
        <v>12.9</v>
      </c>
      <c r="J34" s="18">
        <v>2.1</v>
      </c>
      <c r="K34" s="18">
        <v>2.1</v>
      </c>
      <c r="L34" s="19">
        <f>AVERAGE(J34:K34)</f>
        <v>2.1</v>
      </c>
      <c r="M34" s="33">
        <f>E34-L34</f>
        <v>12.9</v>
      </c>
      <c r="N34" s="38">
        <f>MAX(I34,M34)</f>
        <v>12.9</v>
      </c>
      <c r="O34" s="34">
        <v>15</v>
      </c>
      <c r="P34" s="18">
        <v>2.9</v>
      </c>
      <c r="Q34" s="18">
        <v>2.9</v>
      </c>
      <c r="R34" s="35">
        <f>AVERAGE(P34:Q34)</f>
        <v>2.9</v>
      </c>
      <c r="S34" s="39">
        <f>O34-R34</f>
        <v>12.1</v>
      </c>
      <c r="T34" s="34">
        <v>15</v>
      </c>
      <c r="U34" s="18">
        <v>1.6</v>
      </c>
      <c r="V34" s="18">
        <v>1.5</v>
      </c>
      <c r="W34" s="35">
        <f>AVERAGE(U34:V34)</f>
        <v>1.55</v>
      </c>
      <c r="X34" s="39">
        <f>T34-W34</f>
        <v>13.45</v>
      </c>
      <c r="Y34" s="34">
        <v>14.5</v>
      </c>
      <c r="Z34" s="18">
        <v>1.4</v>
      </c>
      <c r="AA34" s="18">
        <v>1.3</v>
      </c>
      <c r="AB34" s="35">
        <f>AVERAGE(Z34:AA34)</f>
        <v>1.35</v>
      </c>
      <c r="AC34" s="39">
        <f>+Y34-AB34</f>
        <v>13.15</v>
      </c>
      <c r="AD34" s="36"/>
      <c r="AE34" s="37">
        <f>SUM(N34+S34+X34+AC34-AD34)</f>
        <v>51.6</v>
      </c>
    </row>
  </sheetData>
  <sheetProtection/>
  <mergeCells count="16"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  <mergeCell ref="B9:B10"/>
    <mergeCell ref="C9:C10"/>
    <mergeCell ref="D9:D10"/>
    <mergeCell ref="E9:N9"/>
    <mergeCell ref="O9:S9"/>
    <mergeCell ref="T9:X9"/>
  </mergeCells>
  <printOptions/>
  <pageMargins left="0.47" right="0.51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uisp roma</cp:lastModifiedBy>
  <cp:lastPrinted>2013-01-20T15:22:57Z</cp:lastPrinted>
  <dcterms:created xsi:type="dcterms:W3CDTF">2011-01-29T19:10:31Z</dcterms:created>
  <dcterms:modified xsi:type="dcterms:W3CDTF">2013-03-11T11:21:59Z</dcterms:modified>
  <cp:category/>
  <cp:version/>
  <cp:contentType/>
  <cp:contentStatus/>
</cp:coreProperties>
</file>