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UISP\00ANNO 2018-2019\CLASSIFICHE\"/>
    </mc:Choice>
  </mc:AlternateContent>
  <xr:revisionPtr revIDLastSave="0" documentId="13_ncr:1_{48F035E9-7E56-4DD5-B17B-40181E159AA5}" xr6:coauthVersionLast="41" xr6:coauthVersionMax="41" xr10:uidLastSave="{00000000-0000-0000-0000-000000000000}"/>
  <bookViews>
    <workbookView xWindow="-120" yWindow="-120" windowWidth="19440" windowHeight="15000" firstSheet="1" activeTab="4" xr2:uid="{00000000-000D-0000-FFFF-FFFF00000000}"/>
  </bookViews>
  <sheets>
    <sheet name="SAB 2^ CATEGORIA " sheetId="5" r:id="rId1"/>
    <sheet name="SAB MINI PRIMA" sheetId="12" r:id="rId2"/>
    <sheet name="SAB 1^CAT" sheetId="13" r:id="rId3"/>
    <sheet name="DOM PO + MPB" sheetId="11" r:id="rId4"/>
    <sheet name="SAB DOM COLL SQU COPPIE IN ODL" sheetId="14" r:id="rId5"/>
    <sheet name="DOM RAPPRESENTATIVA" sheetId="3" r:id="rId6"/>
    <sheet name="DOM 3^ CATEGORIA" sheetId="9" r:id="rId7"/>
    <sheet name="DOM 3^ CATEGORIA ELITE" sheetId="7" r:id="rId8"/>
    <sheet name="DOM 4^ CATEGORIA " sheetId="8" r:id="rId9"/>
  </sheets>
  <definedNames>
    <definedName name="_xlnm.Print_Area" localSheetId="6">'DOM 3^ CATEGORIA'!#REF!</definedName>
    <definedName name="_xlnm.Print_Area" localSheetId="7">'DOM 3^ CATEGORIA ELITE'!#REF!</definedName>
    <definedName name="_xlnm.Print_Area" localSheetId="8">'DOM 4^ CATEGORIA '!$A$4:$P$6</definedName>
    <definedName name="_xlnm.Print_Area" localSheetId="3">'DOM PO + MPB'!#REF!</definedName>
    <definedName name="_xlnm.Print_Area" localSheetId="5">'DOM RAPPRESENTATIVA'!#REF!</definedName>
    <definedName name="_xlnm.Print_Area" localSheetId="2">'SAB 1^CAT'!#REF!</definedName>
    <definedName name="_xlnm.Print_Area" localSheetId="0">'SAB 2^ CATEGORIA '!$A$24:$L$39</definedName>
    <definedName name="_xlnm.Print_Area" localSheetId="4">'SAB DOM COLL SQU COPPIE IN ODL'!$A$23:$J$32</definedName>
    <definedName name="_xlnm.Print_Area" localSheetId="1">'SAB MINI PRIMA'!#REF!</definedName>
  </definedNames>
  <calcPr calcId="181029"/>
</workbook>
</file>

<file path=xl/calcChain.xml><?xml version="1.0" encoding="utf-8"?>
<calcChain xmlns="http://schemas.openxmlformats.org/spreadsheetml/2006/main">
  <c r="A19" i="7" l="1"/>
  <c r="A20" i="7" s="1"/>
  <c r="A21" i="7" s="1"/>
  <c r="A25" i="7" s="1"/>
  <c r="A27" i="7" s="1"/>
  <c r="A28" i="7" s="1"/>
  <c r="A29" i="7" s="1"/>
  <c r="H35" i="7"/>
  <c r="J35" i="7" s="1"/>
  <c r="H40" i="7"/>
  <c r="J40" i="7" s="1"/>
  <c r="H33" i="7"/>
  <c r="J33" i="7" s="1"/>
  <c r="A45" i="9"/>
  <c r="A46" i="9" s="1"/>
  <c r="A41" i="9"/>
  <c r="A55" i="11"/>
  <c r="A56" i="11" s="1"/>
  <c r="A57" i="11" s="1"/>
  <c r="A58" i="11" s="1"/>
  <c r="A59" i="11" s="1"/>
  <c r="I36" i="12" l="1"/>
  <c r="G22" i="12"/>
  <c r="G15" i="12"/>
  <c r="I15" i="12" s="1"/>
  <c r="G18" i="12"/>
  <c r="I18" i="12" s="1"/>
  <c r="G139" i="13" l="1"/>
  <c r="I139" i="13" s="1"/>
  <c r="G18" i="11" l="1"/>
  <c r="I18" i="11" s="1"/>
  <c r="G33" i="11"/>
  <c r="I33" i="11" s="1"/>
  <c r="G30" i="11"/>
  <c r="I30" i="11" s="1"/>
  <c r="G29" i="11"/>
  <c r="I29" i="11" s="1"/>
  <c r="G24" i="11"/>
  <c r="I24" i="11" s="1"/>
  <c r="H27" i="14"/>
  <c r="J27" i="14" s="1"/>
  <c r="H35" i="14"/>
  <c r="J35" i="14" s="1"/>
  <c r="H11" i="14"/>
  <c r="J11" i="14" s="1"/>
  <c r="H29" i="14"/>
  <c r="J29" i="14" s="1"/>
  <c r="H10" i="14"/>
  <c r="J10" i="14" s="1"/>
  <c r="H31" i="14"/>
  <c r="J31" i="14" s="1"/>
  <c r="H9" i="14"/>
  <c r="J9" i="14" s="1"/>
  <c r="H30" i="14"/>
  <c r="J30" i="14" s="1"/>
  <c r="H5" i="14"/>
  <c r="J5" i="14" s="1"/>
  <c r="J22" i="14"/>
  <c r="H8" i="14"/>
  <c r="J8" i="14" s="1"/>
  <c r="H20" i="14"/>
  <c r="J20" i="14" s="1"/>
  <c r="H7" i="14"/>
  <c r="J7" i="14" s="1"/>
  <c r="H21" i="14"/>
  <c r="J21" i="14" s="1"/>
  <c r="H3" i="14"/>
  <c r="J3" i="14" s="1"/>
  <c r="H25" i="14"/>
  <c r="J25" i="14" s="1"/>
  <c r="H4" i="14"/>
  <c r="J4" i="14" s="1"/>
  <c r="H26" i="14"/>
  <c r="J26" i="14" s="1"/>
  <c r="H6" i="14"/>
  <c r="J6" i="14" s="1"/>
  <c r="H24" i="14"/>
  <c r="J24" i="14" s="1"/>
  <c r="H19" i="14"/>
  <c r="J19" i="14" s="1"/>
  <c r="H23" i="14"/>
  <c r="J23" i="14" s="1"/>
  <c r="H18" i="14"/>
  <c r="J18" i="14" s="1"/>
  <c r="H13" i="14"/>
  <c r="J13" i="14" s="1"/>
  <c r="H17" i="14"/>
  <c r="J17" i="14" s="1"/>
  <c r="H12" i="14"/>
  <c r="J12" i="14" s="1"/>
  <c r="H16" i="14"/>
  <c r="J16" i="14" s="1"/>
  <c r="H14" i="14"/>
  <c r="J14" i="14" s="1"/>
  <c r="H15" i="14"/>
  <c r="J15" i="14" s="1"/>
  <c r="H28" i="14"/>
  <c r="J28" i="14" s="1"/>
  <c r="G89" i="13"/>
  <c r="I89" i="13" s="1"/>
  <c r="G146" i="13" l="1"/>
  <c r="I146" i="13" s="1"/>
  <c r="G147" i="13"/>
  <c r="I147" i="13" s="1"/>
  <c r="G144" i="13"/>
  <c r="I144" i="13" s="1"/>
  <c r="G143" i="13"/>
  <c r="I143" i="13" s="1"/>
  <c r="G133" i="13"/>
  <c r="I133" i="13" s="1"/>
  <c r="G115" i="13"/>
  <c r="I115" i="13" s="1"/>
  <c r="G136" i="13"/>
  <c r="I136" i="13" s="1"/>
  <c r="G100" i="13"/>
  <c r="I100" i="13" s="1"/>
  <c r="G130" i="13"/>
  <c r="I130" i="13" s="1"/>
  <c r="G119" i="13"/>
  <c r="I119" i="13" s="1"/>
  <c r="G131" i="13"/>
  <c r="I131" i="13" s="1"/>
  <c r="G126" i="13"/>
  <c r="I126" i="13" s="1"/>
  <c r="G132" i="13"/>
  <c r="I132" i="13" s="1"/>
  <c r="G135" i="13"/>
  <c r="I135" i="13" s="1"/>
  <c r="G110" i="13"/>
  <c r="I110" i="13" s="1"/>
  <c r="G111" i="13"/>
  <c r="I111" i="13" s="1"/>
  <c r="G127" i="13"/>
  <c r="I127" i="13" s="1"/>
  <c r="G106" i="13"/>
  <c r="I106" i="13" s="1"/>
  <c r="G116" i="13"/>
  <c r="I116" i="13" s="1"/>
  <c r="G101" i="13"/>
  <c r="I101" i="13" s="1"/>
  <c r="G107" i="13"/>
  <c r="I107" i="13" s="1"/>
  <c r="G103" i="13"/>
  <c r="I103" i="13" s="1"/>
  <c r="G113" i="13"/>
  <c r="I113" i="13" s="1"/>
  <c r="G117" i="13"/>
  <c r="I117" i="13" s="1"/>
  <c r="G114" i="13"/>
  <c r="I114" i="13" s="1"/>
  <c r="G123" i="13"/>
  <c r="I123" i="13" s="1"/>
  <c r="G128" i="13"/>
  <c r="I128" i="13" s="1"/>
  <c r="G108" i="13"/>
  <c r="I108" i="13" s="1"/>
  <c r="G105" i="13"/>
  <c r="I105" i="13" s="1"/>
  <c r="G8" i="13"/>
  <c r="I8" i="13" s="1"/>
  <c r="G11" i="13"/>
  <c r="I11" i="13" s="1"/>
  <c r="G22" i="13"/>
  <c r="I22" i="13" s="1"/>
  <c r="G19" i="13"/>
  <c r="I19" i="13" s="1"/>
  <c r="G25" i="13"/>
  <c r="I25" i="13" s="1"/>
  <c r="G16" i="13"/>
  <c r="I16" i="13" s="1"/>
  <c r="G17" i="13"/>
  <c r="I17" i="13" s="1"/>
  <c r="G12" i="13"/>
  <c r="I12" i="13" s="1"/>
  <c r="I26" i="13"/>
  <c r="G24" i="13"/>
  <c r="I24" i="13" s="1"/>
  <c r="G20" i="13"/>
  <c r="I20" i="13" s="1"/>
  <c r="G23" i="13"/>
  <c r="I23" i="13" s="1"/>
  <c r="G21" i="13"/>
  <c r="I21" i="13" s="1"/>
  <c r="G29" i="13"/>
  <c r="I29" i="13" s="1"/>
  <c r="G10" i="13"/>
  <c r="I10" i="13" s="1"/>
  <c r="I52" i="13"/>
  <c r="G84" i="13" l="1"/>
  <c r="I84" i="13" s="1"/>
  <c r="G40" i="13"/>
  <c r="I40" i="13" s="1"/>
  <c r="G94" i="13"/>
  <c r="I94" i="13" s="1"/>
  <c r="G73" i="13"/>
  <c r="I73" i="13" s="1"/>
  <c r="G90" i="13"/>
  <c r="I90" i="13" s="1"/>
  <c r="G76" i="13"/>
  <c r="I76" i="13" s="1"/>
  <c r="G44" i="13"/>
  <c r="I44" i="13" s="1"/>
  <c r="G91" i="13"/>
  <c r="I91" i="13" s="1"/>
  <c r="G81" i="13"/>
  <c r="I81" i="13" s="1"/>
  <c r="G51" i="13"/>
  <c r="I51" i="13" s="1"/>
  <c r="I72" i="13"/>
  <c r="G92" i="13"/>
  <c r="I92" i="13" s="1"/>
  <c r="G45" i="13"/>
  <c r="I45" i="13" s="1"/>
  <c r="G93" i="13"/>
  <c r="I93" i="13" s="1"/>
  <c r="G42" i="13"/>
  <c r="I42" i="13" s="1"/>
  <c r="G57" i="13"/>
  <c r="I57" i="13" s="1"/>
  <c r="G50" i="13"/>
  <c r="I50" i="13" s="1"/>
  <c r="G88" i="13"/>
  <c r="I88" i="13" s="1"/>
  <c r="G85" i="13"/>
  <c r="I85" i="13" s="1"/>
  <c r="G47" i="13"/>
  <c r="I47" i="13" s="1"/>
  <c r="G60" i="13"/>
  <c r="I60" i="13" s="1"/>
  <c r="G70" i="13"/>
  <c r="I70" i="13" s="1"/>
  <c r="G140" i="13" l="1"/>
  <c r="I140" i="13" s="1"/>
  <c r="G150" i="13"/>
  <c r="I150" i="13" s="1"/>
  <c r="G145" i="13"/>
  <c r="I145" i="13" s="1"/>
  <c r="G149" i="13"/>
  <c r="I149" i="13" s="1"/>
  <c r="G148" i="13"/>
  <c r="I148" i="13" s="1"/>
  <c r="G142" i="13"/>
  <c r="I142" i="13" s="1"/>
  <c r="A140" i="13"/>
  <c r="A141" i="13" s="1"/>
  <c r="A142" i="13" s="1"/>
  <c r="A144" i="13" s="1"/>
  <c r="A146" i="13" s="1"/>
  <c r="A148" i="13" s="1"/>
  <c r="A149" i="13" s="1"/>
  <c r="A150" i="13" s="1"/>
  <c r="G141" i="13"/>
  <c r="I141" i="13" s="1"/>
  <c r="G118" i="13"/>
  <c r="I118" i="13" s="1"/>
  <c r="G124" i="13"/>
  <c r="I124" i="13" s="1"/>
  <c r="G97" i="13"/>
  <c r="I97" i="13" s="1"/>
  <c r="G112" i="13"/>
  <c r="I112" i="13" s="1"/>
  <c r="G98" i="13"/>
  <c r="I98" i="13" s="1"/>
  <c r="G129" i="13"/>
  <c r="I129" i="13" s="1"/>
  <c r="G134" i="13"/>
  <c r="I134" i="13" s="1"/>
  <c r="G104" i="13"/>
  <c r="I104" i="13" s="1"/>
  <c r="G109" i="13"/>
  <c r="I109" i="13" s="1"/>
  <c r="G102" i="13"/>
  <c r="I102" i="13" s="1"/>
  <c r="G120" i="13"/>
  <c r="I120" i="13" s="1"/>
  <c r="G99" i="13"/>
  <c r="I99" i="13" s="1"/>
  <c r="G121" i="13"/>
  <c r="I121" i="13" s="1"/>
  <c r="G125" i="13"/>
  <c r="I125" i="13" s="1"/>
  <c r="A98" i="13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1" i="13" s="1"/>
  <c r="A122" i="13" s="1"/>
  <c r="A123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G122" i="13"/>
  <c r="I122" i="13" s="1"/>
  <c r="G49" i="13"/>
  <c r="I49" i="13" s="1"/>
  <c r="G67" i="13"/>
  <c r="I67" i="13" s="1"/>
  <c r="G39" i="13"/>
  <c r="I39" i="13" s="1"/>
  <c r="G66" i="13"/>
  <c r="I66" i="13" s="1"/>
  <c r="G59" i="13"/>
  <c r="I59" i="13" s="1"/>
  <c r="G54" i="13"/>
  <c r="I54" i="13" s="1"/>
  <c r="G48" i="13"/>
  <c r="I48" i="13" s="1"/>
  <c r="G56" i="13"/>
  <c r="I56" i="13" s="1"/>
  <c r="G71" i="13"/>
  <c r="I71" i="13" s="1"/>
  <c r="G55" i="13"/>
  <c r="I55" i="13" s="1"/>
  <c r="G63" i="13"/>
  <c r="I63" i="13" s="1"/>
  <c r="G68" i="13"/>
  <c r="I68" i="13" s="1"/>
  <c r="G83" i="13"/>
  <c r="I83" i="13" s="1"/>
  <c r="G82" i="13"/>
  <c r="I82" i="13" s="1"/>
  <c r="G53" i="13"/>
  <c r="I53" i="13" s="1"/>
  <c r="G75" i="13"/>
  <c r="I75" i="13" s="1"/>
  <c r="G80" i="13"/>
  <c r="I80" i="13" s="1"/>
  <c r="G77" i="13"/>
  <c r="I77" i="13" s="1"/>
  <c r="G87" i="13"/>
  <c r="I87" i="13" s="1"/>
  <c r="G46" i="13"/>
  <c r="I46" i="13" s="1"/>
  <c r="G78" i="13"/>
  <c r="I78" i="13" s="1"/>
  <c r="G37" i="13"/>
  <c r="I37" i="13" s="1"/>
  <c r="G79" i="13"/>
  <c r="I79" i="13" s="1"/>
  <c r="G69" i="13"/>
  <c r="I69" i="13" s="1"/>
  <c r="G43" i="13"/>
  <c r="I43" i="13" s="1"/>
  <c r="G74" i="13"/>
  <c r="I74" i="13" s="1"/>
  <c r="G62" i="13"/>
  <c r="I62" i="13" s="1"/>
  <c r="G65" i="13"/>
  <c r="I65" i="13" s="1"/>
  <c r="G41" i="13"/>
  <c r="I41" i="13" s="1"/>
  <c r="G61" i="13"/>
  <c r="I61" i="13" s="1"/>
  <c r="G64" i="13"/>
  <c r="I64" i="13" s="1"/>
  <c r="G58" i="13"/>
  <c r="I58" i="13" s="1"/>
  <c r="G86" i="13"/>
  <c r="I86" i="13" s="1"/>
  <c r="A38" i="13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4" i="13" s="1"/>
  <c r="A75" i="13" s="1"/>
  <c r="G38" i="13"/>
  <c r="I38" i="13" s="1"/>
  <c r="G15" i="13"/>
  <c r="I15" i="13" s="1"/>
  <c r="G34" i="13"/>
  <c r="I34" i="13" s="1"/>
  <c r="G31" i="13"/>
  <c r="I31" i="13" s="1"/>
  <c r="G28" i="13"/>
  <c r="I28" i="13" s="1"/>
  <c r="G33" i="13"/>
  <c r="I33" i="13" s="1"/>
  <c r="G27" i="13"/>
  <c r="I27" i="13" s="1"/>
  <c r="G4" i="13"/>
  <c r="I4" i="13" s="1"/>
  <c r="G30" i="13"/>
  <c r="I30" i="13" s="1"/>
  <c r="G32" i="13"/>
  <c r="I32" i="13" s="1"/>
  <c r="G14" i="13"/>
  <c r="I14" i="13" s="1"/>
  <c r="G13" i="13"/>
  <c r="I13" i="13" s="1"/>
  <c r="G9" i="13"/>
  <c r="I9" i="13" s="1"/>
  <c r="G18" i="13"/>
  <c r="I18" i="13" s="1"/>
  <c r="G5" i="13"/>
  <c r="I5" i="13" s="1"/>
  <c r="G7" i="13"/>
  <c r="I7" i="13" s="1"/>
  <c r="G6" i="13"/>
  <c r="I6" i="13" s="1"/>
  <c r="A5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8" i="13" s="1"/>
  <c r="A29" i="13" s="1"/>
  <c r="A30" i="13" s="1"/>
  <c r="A31" i="13" s="1"/>
  <c r="A32" i="13" s="1"/>
  <c r="A33" i="13" s="1"/>
  <c r="A34" i="13" s="1"/>
  <c r="A77" i="13" l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G55" i="12"/>
  <c r="I55" i="12" s="1"/>
  <c r="G41" i="12"/>
  <c r="I41" i="12" s="1"/>
  <c r="G42" i="12"/>
  <c r="I42" i="12" s="1"/>
  <c r="G46" i="12"/>
  <c r="I46" i="12" s="1"/>
  <c r="G44" i="12"/>
  <c r="I44" i="12" s="1"/>
  <c r="G48" i="12"/>
  <c r="I48" i="12" s="1"/>
  <c r="G40" i="12"/>
  <c r="I40" i="12" s="1"/>
  <c r="G51" i="12"/>
  <c r="I51" i="12" s="1"/>
  <c r="G43" i="12"/>
  <c r="I43" i="12" s="1"/>
  <c r="G47" i="12"/>
  <c r="I47" i="12" s="1"/>
  <c r="G50" i="12"/>
  <c r="I50" i="12" s="1"/>
  <c r="G49" i="12"/>
  <c r="I49" i="12" s="1"/>
  <c r="G45" i="12"/>
  <c r="I45" i="12" s="1"/>
  <c r="A41" i="12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I52" i="12"/>
  <c r="G33" i="12"/>
  <c r="I33" i="12" s="1"/>
  <c r="G26" i="12"/>
  <c r="I26" i="12" s="1"/>
  <c r="G30" i="12"/>
  <c r="I30" i="12" s="1"/>
  <c r="G29" i="12"/>
  <c r="I29" i="12" s="1"/>
  <c r="I22" i="12"/>
  <c r="I37" i="12"/>
  <c r="G27" i="12"/>
  <c r="I27" i="12" s="1"/>
  <c r="G24" i="12"/>
  <c r="I24" i="12" s="1"/>
  <c r="G34" i="12"/>
  <c r="I34" i="12" s="1"/>
  <c r="G32" i="12"/>
  <c r="I32" i="12" s="1"/>
  <c r="G25" i="12"/>
  <c r="I25" i="12" s="1"/>
  <c r="G28" i="12"/>
  <c r="I28" i="12" s="1"/>
  <c r="G23" i="12"/>
  <c r="I23" i="12" s="1"/>
  <c r="G35" i="12"/>
  <c r="I35" i="12" s="1"/>
  <c r="A23" i="12"/>
  <c r="A24" i="12" s="1"/>
  <c r="A25" i="12" s="1"/>
  <c r="G31" i="12"/>
  <c r="I31" i="12" s="1"/>
  <c r="G17" i="12"/>
  <c r="I17" i="12" s="1"/>
  <c r="G12" i="12"/>
  <c r="I12" i="12" s="1"/>
  <c r="G6" i="12"/>
  <c r="I6" i="12" s="1"/>
  <c r="G7" i="12"/>
  <c r="I7" i="12" s="1"/>
  <c r="G11" i="12"/>
  <c r="I11" i="12" s="1"/>
  <c r="G16" i="12"/>
  <c r="I16" i="12" s="1"/>
  <c r="G14" i="12"/>
  <c r="I14" i="12" s="1"/>
  <c r="G5" i="12"/>
  <c r="I5" i="12" s="1"/>
  <c r="G9" i="12"/>
  <c r="I9" i="12" s="1"/>
  <c r="G13" i="12"/>
  <c r="I13" i="12" s="1"/>
  <c r="G10" i="12"/>
  <c r="I10" i="12" s="1"/>
  <c r="G19" i="12"/>
  <c r="I19" i="12" s="1"/>
  <c r="G8" i="12"/>
  <c r="I8" i="12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G4" i="12"/>
  <c r="I4" i="12" s="1"/>
  <c r="G69" i="11"/>
  <c r="I69" i="11" s="1"/>
  <c r="A65" i="11"/>
  <c r="A66" i="11" s="1"/>
  <c r="A40" i="1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G66" i="11"/>
  <c r="I66" i="11" s="1"/>
  <c r="G65" i="11"/>
  <c r="I65" i="11" s="1"/>
  <c r="G63" i="11"/>
  <c r="I63" i="11" s="1"/>
  <c r="G62" i="11"/>
  <c r="I62" i="11" s="1"/>
  <c r="G64" i="11"/>
  <c r="I64" i="11" s="1"/>
  <c r="G48" i="11"/>
  <c r="I48" i="11" s="1"/>
  <c r="G59" i="11"/>
  <c r="I59" i="11" s="1"/>
  <c r="G52" i="11"/>
  <c r="I52" i="11" s="1"/>
  <c r="G53" i="11"/>
  <c r="I53" i="11" s="1"/>
  <c r="G58" i="11"/>
  <c r="I58" i="11" s="1"/>
  <c r="G46" i="11"/>
  <c r="I46" i="11" s="1"/>
  <c r="G50" i="11"/>
  <c r="I50" i="11" s="1"/>
  <c r="G54" i="11"/>
  <c r="I54" i="11" s="1"/>
  <c r="G49" i="11"/>
  <c r="I49" i="11" s="1"/>
  <c r="G42" i="11"/>
  <c r="I42" i="11" s="1"/>
  <c r="G44" i="11"/>
  <c r="I44" i="11" s="1"/>
  <c r="G55" i="11"/>
  <c r="I55" i="11" s="1"/>
  <c r="G39" i="11"/>
  <c r="I39" i="11" s="1"/>
  <c r="G51" i="11"/>
  <c r="I51" i="11" s="1"/>
  <c r="G56" i="11"/>
  <c r="I56" i="11" s="1"/>
  <c r="G43" i="11"/>
  <c r="I43" i="11" s="1"/>
  <c r="G41" i="11"/>
  <c r="I41" i="11" s="1"/>
  <c r="G45" i="11"/>
  <c r="I45" i="11" s="1"/>
  <c r="G57" i="11"/>
  <c r="I57" i="11" s="1"/>
  <c r="G38" i="11"/>
  <c r="I38" i="11" s="1"/>
  <c r="G40" i="11"/>
  <c r="I40" i="11" s="1"/>
  <c r="G37" i="11"/>
  <c r="I37" i="11" s="1"/>
  <c r="G47" i="11"/>
  <c r="I47" i="11" s="1"/>
  <c r="G22" i="11"/>
  <c r="I22" i="11" s="1"/>
  <c r="G26" i="11"/>
  <c r="I26" i="11" s="1"/>
  <c r="G34" i="11"/>
  <c r="I34" i="11" s="1"/>
  <c r="G28" i="11"/>
  <c r="I28" i="11" s="1"/>
  <c r="G21" i="11"/>
  <c r="I21" i="11" s="1"/>
  <c r="G20" i="11"/>
  <c r="I20" i="11" s="1"/>
  <c r="G32" i="11"/>
  <c r="I32" i="11" s="1"/>
  <c r="G19" i="11"/>
  <c r="I19" i="11" s="1"/>
  <c r="G17" i="11"/>
  <c r="I17" i="11" s="1"/>
  <c r="G15" i="11"/>
  <c r="I15" i="11" s="1"/>
  <c r="G31" i="11"/>
  <c r="I31" i="11" s="1"/>
  <c r="G27" i="11"/>
  <c r="I27" i="11" s="1"/>
  <c r="G16" i="11"/>
  <c r="I16" i="11" s="1"/>
  <c r="G23" i="11"/>
  <c r="I23" i="11" s="1"/>
  <c r="G25" i="11"/>
  <c r="I25" i="11" s="1"/>
  <c r="G12" i="11"/>
  <c r="I12" i="11" s="1"/>
  <c r="G6" i="11"/>
  <c r="I6" i="11" s="1"/>
  <c r="G11" i="11"/>
  <c r="I11" i="11" s="1"/>
  <c r="G9" i="11"/>
  <c r="I9" i="11" s="1"/>
  <c r="G10" i="11"/>
  <c r="I10" i="11" s="1"/>
  <c r="G5" i="11"/>
  <c r="I5" i="11" s="1"/>
  <c r="G8" i="11"/>
  <c r="I8" i="11" s="1"/>
  <c r="G4" i="11"/>
  <c r="I4" i="11" s="1"/>
  <c r="G7" i="11"/>
  <c r="I7" i="11" s="1"/>
  <c r="A28" i="11" l="1"/>
  <c r="A29" i="11" s="1"/>
  <c r="A30" i="11" s="1"/>
  <c r="A31" i="11" s="1"/>
  <c r="A32" i="11" s="1"/>
  <c r="A33" i="11" s="1"/>
  <c r="A35" i="11" s="1"/>
  <c r="A36" i="11" s="1"/>
  <c r="A26" i="12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H44" i="9"/>
  <c r="J44" i="9" s="1"/>
  <c r="H46" i="9"/>
  <c r="J46" i="9" s="1"/>
  <c r="H43" i="9"/>
  <c r="J43" i="9" s="1"/>
  <c r="H42" i="9"/>
  <c r="J42" i="9" s="1"/>
  <c r="H41" i="9"/>
  <c r="J41" i="9" s="1"/>
  <c r="H40" i="9"/>
  <c r="J40" i="9" s="1"/>
  <c r="H45" i="9"/>
  <c r="J45" i="9" s="1"/>
  <c r="H37" i="9"/>
  <c r="J37" i="9" s="1"/>
  <c r="H33" i="9"/>
  <c r="J33" i="9" s="1"/>
  <c r="H32" i="9"/>
  <c r="J32" i="9" s="1"/>
  <c r="H35" i="9"/>
  <c r="J35" i="9" s="1"/>
  <c r="H34" i="9"/>
  <c r="J34" i="9" s="1"/>
  <c r="H31" i="9"/>
  <c r="J31" i="9" s="1"/>
  <c r="H36" i="9"/>
  <c r="J36" i="9" s="1"/>
  <c r="H30" i="9"/>
  <c r="J30" i="9" s="1"/>
  <c r="H29" i="9"/>
  <c r="J29" i="9" s="1"/>
  <c r="H15" i="9"/>
  <c r="J15" i="9" s="1"/>
  <c r="H22" i="9"/>
  <c r="J22" i="9" s="1"/>
  <c r="H16" i="9"/>
  <c r="J16" i="9" s="1"/>
  <c r="H23" i="9"/>
  <c r="J23" i="9" s="1"/>
  <c r="H24" i="9"/>
  <c r="J24" i="9" s="1"/>
  <c r="H26" i="9"/>
  <c r="J26" i="9" s="1"/>
  <c r="H14" i="9"/>
  <c r="J14" i="9" s="1"/>
  <c r="H12" i="9"/>
  <c r="J12" i="9" s="1"/>
  <c r="H13" i="9"/>
  <c r="J13" i="9" s="1"/>
  <c r="H20" i="9"/>
  <c r="J20" i="9" s="1"/>
  <c r="H25" i="9"/>
  <c r="J25" i="9" s="1"/>
  <c r="H17" i="9"/>
  <c r="J17" i="9" s="1"/>
  <c r="H21" i="9"/>
  <c r="J21" i="9" s="1"/>
  <c r="H18" i="9"/>
  <c r="J18" i="9" s="1"/>
  <c r="H19" i="9"/>
  <c r="J19" i="9" s="1"/>
  <c r="H8" i="9"/>
  <c r="J8" i="9" s="1"/>
  <c r="H9" i="9"/>
  <c r="J9" i="9" s="1"/>
  <c r="H6" i="9"/>
  <c r="J6" i="9" s="1"/>
  <c r="H5" i="9"/>
  <c r="J5" i="9" s="1"/>
  <c r="H7" i="9"/>
  <c r="J7" i="9" s="1"/>
  <c r="H4" i="9"/>
  <c r="J4" i="9" s="1"/>
  <c r="H6" i="8" l="1"/>
  <c r="H5" i="8"/>
  <c r="H2" i="8"/>
  <c r="P6" i="8"/>
  <c r="L6" i="8"/>
  <c r="P5" i="8"/>
  <c r="L5" i="8"/>
  <c r="P2" i="8"/>
  <c r="L2" i="8"/>
  <c r="H36" i="7"/>
  <c r="J36" i="7" s="1"/>
  <c r="H37" i="7"/>
  <c r="J37" i="7" s="1"/>
  <c r="H38" i="7"/>
  <c r="J38" i="7" s="1"/>
  <c r="H34" i="7"/>
  <c r="J34" i="7" s="1"/>
  <c r="H39" i="7"/>
  <c r="J39" i="7" s="1"/>
  <c r="H32" i="7"/>
  <c r="J32" i="7" s="1"/>
  <c r="H26" i="7"/>
  <c r="J26" i="7" s="1"/>
  <c r="H25" i="7"/>
  <c r="J25" i="7" s="1"/>
  <c r="H23" i="7"/>
  <c r="J23" i="7" s="1"/>
  <c r="H22" i="7"/>
  <c r="J22" i="7" s="1"/>
  <c r="H24" i="7"/>
  <c r="J24" i="7" s="1"/>
  <c r="H29" i="7"/>
  <c r="J29" i="7" s="1"/>
  <c r="H18" i="7"/>
  <c r="J18" i="7" s="1"/>
  <c r="H21" i="7"/>
  <c r="J21" i="7" s="1"/>
  <c r="H19" i="7"/>
  <c r="J19" i="7" s="1"/>
  <c r="H28" i="7"/>
  <c r="J28" i="7" s="1"/>
  <c r="H27" i="7"/>
  <c r="J27" i="7" s="1"/>
  <c r="H20" i="7"/>
  <c r="J20" i="7" s="1"/>
  <c r="H15" i="7"/>
  <c r="J15" i="7" s="1"/>
  <c r="H12" i="7"/>
  <c r="J12" i="7" s="1"/>
  <c r="H13" i="7"/>
  <c r="J13" i="7" s="1"/>
  <c r="H14" i="7"/>
  <c r="J14" i="7" s="1"/>
  <c r="H8" i="7"/>
  <c r="J8" i="7" s="1"/>
  <c r="H9" i="7"/>
  <c r="J9" i="7" s="1"/>
  <c r="H11" i="7"/>
  <c r="J11" i="7" s="1"/>
  <c r="H10" i="7"/>
  <c r="J10" i="7" s="1"/>
  <c r="H5" i="7"/>
  <c r="J5" i="7" s="1"/>
  <c r="H4" i="7"/>
  <c r="J4" i="7" s="1"/>
  <c r="H4" i="3"/>
  <c r="J4" i="3" s="1"/>
  <c r="H5" i="3"/>
  <c r="J5" i="3" s="1"/>
  <c r="H6" i="3"/>
  <c r="J6" i="3" s="1"/>
  <c r="H11" i="3"/>
  <c r="J11" i="3" s="1"/>
  <c r="H8" i="3"/>
  <c r="J8" i="3" s="1"/>
  <c r="H9" i="3"/>
  <c r="J9" i="3" s="1"/>
  <c r="H10" i="3"/>
  <c r="J10" i="3" s="1"/>
  <c r="H7" i="3"/>
  <c r="J7" i="3" s="1"/>
  <c r="K34" i="5"/>
  <c r="G34" i="5"/>
  <c r="K31" i="5"/>
  <c r="G31" i="5"/>
  <c r="K38" i="5"/>
  <c r="G38" i="5"/>
  <c r="K35" i="5"/>
  <c r="G35" i="5"/>
  <c r="K32" i="5"/>
  <c r="G32" i="5"/>
  <c r="K33" i="5"/>
  <c r="G33" i="5"/>
  <c r="K36" i="5"/>
  <c r="G36" i="5"/>
  <c r="K37" i="5"/>
  <c r="G37" i="5"/>
  <c r="K39" i="5"/>
  <c r="G39" i="5"/>
  <c r="K25" i="5"/>
  <c r="G25" i="5"/>
  <c r="K26" i="5"/>
  <c r="G26" i="5"/>
  <c r="K27" i="5"/>
  <c r="G27" i="5"/>
  <c r="K20" i="5"/>
  <c r="G20" i="5"/>
  <c r="K13" i="5"/>
  <c r="G13" i="5"/>
  <c r="K21" i="5"/>
  <c r="G21" i="5"/>
  <c r="K16" i="5"/>
  <c r="G16" i="5"/>
  <c r="K19" i="5"/>
  <c r="G19" i="5"/>
  <c r="K12" i="5"/>
  <c r="G12" i="5"/>
  <c r="K17" i="5"/>
  <c r="G17" i="5"/>
  <c r="K15" i="5"/>
  <c r="G15" i="5"/>
  <c r="K18" i="5"/>
  <c r="G18" i="5"/>
  <c r="K14" i="5"/>
  <c r="G14" i="5"/>
  <c r="K7" i="5"/>
  <c r="G7" i="5"/>
  <c r="K4" i="5"/>
  <c r="G4" i="5"/>
  <c r="K6" i="5"/>
  <c r="G6" i="5"/>
  <c r="K5" i="5"/>
  <c r="G5" i="5"/>
  <c r="K9" i="5"/>
  <c r="G9" i="5"/>
  <c r="K8" i="5"/>
  <c r="G8" i="5"/>
  <c r="D6" i="8" l="1"/>
  <c r="D2" i="8"/>
  <c r="D5" i="8"/>
  <c r="L4" i="5"/>
  <c r="L39" i="5"/>
  <c r="L38" i="5"/>
  <c r="L34" i="5"/>
  <c r="E11" i="3"/>
  <c r="E8" i="3"/>
  <c r="E10" i="3"/>
  <c r="E9" i="3"/>
  <c r="E7" i="3"/>
  <c r="E6" i="3"/>
  <c r="E5" i="3"/>
  <c r="E4" i="3"/>
  <c r="L6" i="5"/>
  <c r="L7" i="5"/>
  <c r="L17" i="5"/>
  <c r="L19" i="5"/>
  <c r="L21" i="5"/>
  <c r="L27" i="5"/>
  <c r="L12" i="5"/>
  <c r="L16" i="5"/>
  <c r="L28" i="5"/>
  <c r="L37" i="5"/>
  <c r="L35" i="5"/>
  <c r="L31" i="5"/>
  <c r="L9" i="5"/>
  <c r="L14" i="5"/>
  <c r="L15" i="5"/>
  <c r="L20" i="5"/>
  <c r="L26" i="5"/>
  <c r="L33" i="5"/>
  <c r="L8" i="5"/>
  <c r="L5" i="5"/>
  <c r="L18" i="5"/>
  <c r="L13" i="5"/>
  <c r="L25" i="5"/>
  <c r="L36" i="5"/>
  <c r="L32" i="5"/>
  <c r="A7" i="3"/>
  <c r="A6" i="3"/>
  <c r="A5" i="3"/>
  <c r="A11" i="3"/>
  <c r="A10" i="3"/>
  <c r="A9" i="3" l="1"/>
</calcChain>
</file>

<file path=xl/sharedStrings.xml><?xml version="1.0" encoding="utf-8"?>
<sst xmlns="http://schemas.openxmlformats.org/spreadsheetml/2006/main" count="1444" uniqueCount="402">
  <si>
    <t>ODL</t>
  </si>
  <si>
    <t>Cognome e nome</t>
  </si>
  <si>
    <t>CAT</t>
  </si>
  <si>
    <t>SOCIETA'</t>
  </si>
  <si>
    <t>D</t>
  </si>
  <si>
    <t>E</t>
  </si>
  <si>
    <t>PEN</t>
  </si>
  <si>
    <t>PUNT</t>
  </si>
  <si>
    <t>5 CERCHI</t>
  </si>
  <si>
    <t>SCHIESARO GIORGIA</t>
  </si>
  <si>
    <t>SALMASO LUCIA</t>
  </si>
  <si>
    <t>PACINOTTI MARGHERITA</t>
  </si>
  <si>
    <t>RITMIC ART ASD</t>
  </si>
  <si>
    <t xml:space="preserve"> </t>
  </si>
  <si>
    <t>GALLINA NICOLE</t>
  </si>
  <si>
    <t>A</t>
  </si>
  <si>
    <t>PREVIATO CAMILLA</t>
  </si>
  <si>
    <t>COMACCHIO GRETA</t>
  </si>
  <si>
    <t>TRONDOLI MARTINA</t>
  </si>
  <si>
    <t>GHIROTTO CHIARA</t>
  </si>
  <si>
    <t>VETTORE SERENA</t>
  </si>
  <si>
    <t>ROSSI AURORA</t>
  </si>
  <si>
    <t>CELLI VITTORIA</t>
  </si>
  <si>
    <t>ZAGO SOFIA</t>
  </si>
  <si>
    <t>BAGGIO MELANY</t>
  </si>
  <si>
    <t>SINIGAGLIA SILVIA</t>
  </si>
  <si>
    <t>RONCON CHIARA</t>
  </si>
  <si>
    <t>GENITORI INSIEME</t>
  </si>
  <si>
    <t>SPORT INFINITY</t>
  </si>
  <si>
    <t>MINOTTI EVA</t>
  </si>
  <si>
    <t>BERNARDI GIORGIA</t>
  </si>
  <si>
    <t>DE ZEN ANNA</t>
  </si>
  <si>
    <t>FIORI ANNA</t>
  </si>
  <si>
    <t>PASQUALINI ELENA</t>
  </si>
  <si>
    <t>HU VALENTINA</t>
  </si>
  <si>
    <t>BARI SOFIA</t>
  </si>
  <si>
    <t>BERGAMINI LARA</t>
  </si>
  <si>
    <t>MENEGHETTI ELEONORA</t>
  </si>
  <si>
    <t>EA</t>
  </si>
  <si>
    <t>OLIVIERI MILENA</t>
  </si>
  <si>
    <t>ACCORDINI EMMA</t>
  </si>
  <si>
    <t>TARGA MADDALENA</t>
  </si>
  <si>
    <t>PERNUMIAN MARTA</t>
  </si>
  <si>
    <t>MIOTTO ELISABETTA</t>
  </si>
  <si>
    <t>JS</t>
  </si>
  <si>
    <t>FASANO EMMA</t>
  </si>
  <si>
    <t>BREGOLIN ANNA</t>
  </si>
  <si>
    <t>SPOLAOR SELENA</t>
  </si>
  <si>
    <t>LEONE MAYA</t>
  </si>
  <si>
    <t>MARANGON ELENA</t>
  </si>
  <si>
    <t>LUNARDI ANNA</t>
  </si>
  <si>
    <t>DALLA PIA CASA MATILDE</t>
  </si>
  <si>
    <t>BAGATELLA ALICE</t>
  </si>
  <si>
    <t>DAL BELLO GIORGIA</t>
  </si>
  <si>
    <t>D12</t>
  </si>
  <si>
    <t>D34</t>
  </si>
  <si>
    <t>TOTALE</t>
  </si>
  <si>
    <t>E PEN</t>
  </si>
  <si>
    <t>Domenica  CAT. COLL A</t>
  </si>
  <si>
    <t>1^ PROVA AGONISMO  UISP                                                                                                    2^ CATEGORIA</t>
  </si>
  <si>
    <t>CL</t>
  </si>
  <si>
    <t>P</t>
  </si>
  <si>
    <t>CV</t>
  </si>
  <si>
    <t>F</t>
  </si>
  <si>
    <t>N</t>
  </si>
  <si>
    <t>Sabato JUNIOR</t>
  </si>
  <si>
    <t>GINNASTA</t>
  </si>
  <si>
    <t>ATTREZZO</t>
  </si>
  <si>
    <t xml:space="preserve">   ESORDIENTI </t>
  </si>
  <si>
    <t>ALLIEVE</t>
  </si>
  <si>
    <t>JUNIOR</t>
  </si>
  <si>
    <t>SENIOR</t>
  </si>
  <si>
    <t>ESORDIENTI</t>
  </si>
  <si>
    <t>1°ATTR.</t>
  </si>
  <si>
    <t>2°ATTR.</t>
  </si>
  <si>
    <t>3°ATTR.</t>
  </si>
  <si>
    <t>COMBINATA</t>
  </si>
  <si>
    <t xml:space="preserve">1^ PROVA AGONISMO  UISP  Domenica                                                                                        </t>
  </si>
  <si>
    <t>PICCOLI OSCAR</t>
  </si>
  <si>
    <t>MINI PRIMA BASE E</t>
  </si>
  <si>
    <t xml:space="preserve">TOT </t>
  </si>
  <si>
    <t>TOT SQU</t>
  </si>
  <si>
    <t>1^ PROVA AGONISMO  UISP  Sabato                                                                                                 RAPPRESENTATIVA</t>
  </si>
  <si>
    <t>class</t>
  </si>
  <si>
    <t>Sabato ESORDIENTI</t>
  </si>
  <si>
    <t>Sabato ALLIEVE</t>
  </si>
  <si>
    <t>Sabato SENIOR</t>
  </si>
  <si>
    <t xml:space="preserve">1^ PROVA AGONISMO  UISP  Domenica     
MINI PRIMA                                                                                   </t>
  </si>
  <si>
    <t xml:space="preserve">1^ PROVA AGONISMO  UISP  Domenica     
1^CATEGORIA                                                                                   </t>
  </si>
  <si>
    <t>ROCCHETTA GIORGIA</t>
  </si>
  <si>
    <t>MARTARELLO ANNA</t>
  </si>
  <si>
    <t>RITMICA GIMNASIA</t>
  </si>
  <si>
    <t>FRANCHINI ANNA</t>
  </si>
  <si>
    <t>SCOLARI CLAUDIA</t>
  </si>
  <si>
    <t>MERCI AURORA</t>
  </si>
  <si>
    <t>KARPOVA ILONA</t>
  </si>
  <si>
    <t>MIRANDOLA MADDALENA</t>
  </si>
  <si>
    <t>GRIGOLO ELENA</t>
  </si>
  <si>
    <t>AMONINI SOFIA</t>
  </si>
  <si>
    <t>GRIGOLO FABRIZIA</t>
  </si>
  <si>
    <t>TOSI NICOLE</t>
  </si>
  <si>
    <t>CALLEGARI NICOLE</t>
  </si>
  <si>
    <t>SARONI GAIA</t>
  </si>
  <si>
    <t>BINDA FAIN ADA</t>
  </si>
  <si>
    <t>MORETTO LUCIA</t>
  </si>
  <si>
    <t>CANIATO IRIS</t>
  </si>
  <si>
    <t>BALLANI GIULIA</t>
  </si>
  <si>
    <t xml:space="preserve">BARATTO LISA </t>
  </si>
  <si>
    <t>SCOLARI LINDA</t>
  </si>
  <si>
    <t>PADOVANI ISABELLE</t>
  </si>
  <si>
    <t>ZAMBELLI  ANNA</t>
  </si>
  <si>
    <t>TRIVELLATO GIADA</t>
  </si>
  <si>
    <t>C. L. VILLANOVA</t>
  </si>
  <si>
    <t>D'ANTONIO ELENA</t>
  </si>
  <si>
    <t>MASOTTO GIORGIA</t>
  </si>
  <si>
    <t>GILEBBI SARA</t>
  </si>
  <si>
    <t>ZAGATTO ALESSIA</t>
  </si>
  <si>
    <t>APRILE FRANCESCA</t>
  </si>
  <si>
    <t>SIGISMONDI ANNA</t>
  </si>
  <si>
    <t>ROMEO SARA</t>
  </si>
  <si>
    <t>ASOLO</t>
  </si>
  <si>
    <t>5 CERCHI M.</t>
  </si>
  <si>
    <t>QUARELLO MARGHERITA</t>
  </si>
  <si>
    <t>LIBERATI LUCREZIA</t>
  </si>
  <si>
    <t>MARIN MARTINA</t>
  </si>
  <si>
    <t>CARBONI ASIA</t>
  </si>
  <si>
    <t>COLTURATO VITTORIA</t>
  </si>
  <si>
    <t>VALIER FOSCA</t>
  </si>
  <si>
    <t>BUSETTO GAIA</t>
  </si>
  <si>
    <t>BARALDO SOFIA</t>
  </si>
  <si>
    <t>PIETROBON BIANCA</t>
  </si>
  <si>
    <t>TAGLIAPIETRA ESTHER</t>
  </si>
  <si>
    <t>HADID NADIA</t>
  </si>
  <si>
    <t>ZORZETTO MELISSA</t>
  </si>
  <si>
    <t>GEROMETTA MATILDE</t>
  </si>
  <si>
    <t>ZULIAN ANNA</t>
  </si>
  <si>
    <t>TONELLA ARIANNA</t>
  </si>
  <si>
    <t>PALLA</t>
  </si>
  <si>
    <t>CLAVETTE</t>
  </si>
  <si>
    <t>FUNE</t>
  </si>
  <si>
    <t>CERCHIO</t>
  </si>
  <si>
    <t>NASTRO</t>
  </si>
  <si>
    <t>MARABESE ALESSIA</t>
  </si>
  <si>
    <t>NAPOLI NICOLE</t>
  </si>
  <si>
    <t>BORTOLAMI IRENE</t>
  </si>
  <si>
    <t>CALDIN ANGELA</t>
  </si>
  <si>
    <t>COLA ALESSANDRA</t>
  </si>
  <si>
    <t xml:space="preserve">CORPO LIBERO </t>
  </si>
  <si>
    <t>DESTRO GIOIA</t>
  </si>
  <si>
    <t>CORPO LIBERO</t>
  </si>
  <si>
    <t>COLA VALENTINA</t>
  </si>
  <si>
    <t>GAMBALONGA AURORA</t>
  </si>
  <si>
    <t>KATIA BOSCOLO</t>
  </si>
  <si>
    <t>LIVERTI BEATRICE</t>
  </si>
  <si>
    <t>PASETTO EMMA</t>
  </si>
  <si>
    <t>COSTA ALICE</t>
  </si>
  <si>
    <t>GAFFÈ SUSANNA</t>
  </si>
  <si>
    <t>GOTTARDI CECILIA</t>
  </si>
  <si>
    <t>MACCARRONE MATILDE</t>
  </si>
  <si>
    <t>VANZATO MATILDE</t>
  </si>
  <si>
    <t>STECCO ROSA</t>
  </si>
  <si>
    <t>SICA EMILY</t>
  </si>
  <si>
    <t>TURRINI SOFIA</t>
  </si>
  <si>
    <t>VERONESI AURORA</t>
  </si>
  <si>
    <t>BAZZAN BENEDETTA</t>
  </si>
  <si>
    <t>INCAO SARA</t>
  </si>
  <si>
    <t>ANGELICA CORTESI</t>
  </si>
  <si>
    <t>DANZAGIOCANDO</t>
  </si>
  <si>
    <t>DELLA VOLPE SARA</t>
  </si>
  <si>
    <t>MADDALENA DE BEI</t>
  </si>
  <si>
    <t>MARABESE GIORGIA</t>
  </si>
  <si>
    <t>MILAN MARGHERITA</t>
  </si>
  <si>
    <t>LAMBRI MARTA</t>
  </si>
  <si>
    <t>GELSOMINO CATERINA</t>
  </si>
  <si>
    <t>D’AGATA VIOLA</t>
  </si>
  <si>
    <t>VALENTINI LINDA</t>
  </si>
  <si>
    <r>
      <rPr>
        <b/>
        <sz val="11"/>
        <color theme="1"/>
        <rFont val="Calibri"/>
        <family val="2"/>
        <scheme val="minor"/>
      </rPr>
      <t>sono in ordine di gara</t>
    </r>
    <r>
      <rPr>
        <sz val="11"/>
        <color theme="1"/>
        <rFont val="Calibri"/>
        <family val="2"/>
        <scheme val="minor"/>
      </rPr>
      <t xml:space="preserve">
al termine ordinare ciscuna categoria per attrezzo e poi ciascun attrezzo per classifica</t>
    </r>
  </si>
  <si>
    <t>CASTIONI GISELLE</t>
  </si>
  <si>
    <t>FRANZOLIN ALESSIA</t>
  </si>
  <si>
    <t>LIVERTI SOPHIE</t>
  </si>
  <si>
    <t>LUCCHESE EMMA</t>
  </si>
  <si>
    <t>MENDOZZA CITLALIC</t>
  </si>
  <si>
    <t>PADULA AURORA</t>
  </si>
  <si>
    <t>TODESCHINI VITTORIA</t>
  </si>
  <si>
    <t>FUMANA ASIA</t>
  </si>
  <si>
    <t>GOTTARDI SOFIA</t>
  </si>
  <si>
    <t>GUIZZARDI AURORA</t>
  </si>
  <si>
    <t>TERRANOVA EMMA</t>
  </si>
  <si>
    <t>SILVESTRI ALICE</t>
  </si>
  <si>
    <t>CABRI BEATRICE</t>
  </si>
  <si>
    <t>CHERUBINI LEYLA</t>
  </si>
  <si>
    <t>COZZI ALICE</t>
  </si>
  <si>
    <t>DANZI FRANCESCA</t>
  </si>
  <si>
    <t>TOSONI LARA</t>
  </si>
  <si>
    <t>CERIANI EMILY</t>
  </si>
  <si>
    <t>VENTURI CECILIA ZOE</t>
  </si>
  <si>
    <r>
      <t>sono in ordine di gara</t>
    </r>
    <r>
      <rPr>
        <sz val="11"/>
        <color rgb="FF000000"/>
        <rFont val="Calibri"/>
        <family val="2"/>
        <scheme val="minor"/>
      </rPr>
      <t xml:space="preserve">
al termine ordinare ciscuna categoria per attrezzo e poi ciascun attrezzo per classifica</t>
    </r>
  </si>
  <si>
    <t>BELLAMOLI GIULIA</t>
  </si>
  <si>
    <t>CLAUDIA ZENATTO</t>
  </si>
  <si>
    <t>ERIKA SAVIAN</t>
  </si>
  <si>
    <t xml:space="preserve">FUNE </t>
  </si>
  <si>
    <t>MARTA GERVASUTTI</t>
  </si>
  <si>
    <t>NARDETTO FEDERICA</t>
  </si>
  <si>
    <t>NOA REALE</t>
  </si>
  <si>
    <t>PERDONA' SARA</t>
  </si>
  <si>
    <t>RITMIC ART</t>
  </si>
  <si>
    <t>SARA PENZO</t>
  </si>
  <si>
    <t>BACCHIEGA GIULIA</t>
  </si>
  <si>
    <t xml:space="preserve">CLAUDIA ZENATTO </t>
  </si>
  <si>
    <t>CESCHI BIANCA</t>
  </si>
  <si>
    <t>PAVANELLO ELENA</t>
  </si>
  <si>
    <t>ROSSIGNOLO SOFIA</t>
  </si>
  <si>
    <t>SILVAN MATILDE</t>
  </si>
  <si>
    <t>TAMASCELLI ALESSIA</t>
  </si>
  <si>
    <t>PIVANTI NOEMI</t>
  </si>
  <si>
    <t>ROSSETTI VITTORIA</t>
  </si>
  <si>
    <t>MANTOVANI NICOLE</t>
  </si>
  <si>
    <t>LORO ELENA</t>
  </si>
  <si>
    <t>DE MARTIN ANDREA</t>
  </si>
  <si>
    <t>DOLCE SARA</t>
  </si>
  <si>
    <t>FASOLIN LARA</t>
  </si>
  <si>
    <t>LOGHIN LIVIA</t>
  </si>
  <si>
    <t>FERRARI ALBERTA</t>
  </si>
  <si>
    <t>MAGRI' SOFIA</t>
  </si>
  <si>
    <t>PERAZZUOLO SARA</t>
  </si>
  <si>
    <t>BALLIN GIULIA CHIARA</t>
  </si>
  <si>
    <t>CAMUFFO SARA</t>
  </si>
  <si>
    <t>BARBIERI CHIARA</t>
  </si>
  <si>
    <t>ERBESATO MARGHERITA</t>
  </si>
  <si>
    <t>FASOLIN ANNA</t>
  </si>
  <si>
    <t>GOBBI ELENA</t>
  </si>
  <si>
    <t>VIGNAGA FRANCESCA</t>
  </si>
  <si>
    <t>FREONI ARIANNA</t>
  </si>
  <si>
    <t>VALENTINI SARA</t>
  </si>
  <si>
    <t>TRIVELLATO ANNA</t>
  </si>
  <si>
    <t>RESENTE GIULIA</t>
  </si>
  <si>
    <t>CATEGORIA</t>
  </si>
  <si>
    <t>Sabato  SQUADRE+COLLETTIVI+COPPIE</t>
  </si>
  <si>
    <t xml:space="preserve">SQUADRA N  </t>
  </si>
  <si>
    <t xml:space="preserve">BUSETTO-PIETROBON </t>
  </si>
  <si>
    <t xml:space="preserve">COPPIA MP </t>
  </si>
  <si>
    <t>GUERRA-GUERRA</t>
  </si>
  <si>
    <t>COPPIA I JS</t>
  </si>
  <si>
    <t>CELEGHIN-OLIVIERI</t>
  </si>
  <si>
    <t>C.L. VILLANOVA</t>
  </si>
  <si>
    <t>DE BEI - CORTESI</t>
  </si>
  <si>
    <t xml:space="preserve">COPPIA C </t>
  </si>
  <si>
    <t>SALMASO-HADID-PACINOTTI- ZULIAN-SINIGAGLIA</t>
  </si>
  <si>
    <t>5 CERCHI M. A</t>
  </si>
  <si>
    <t>MP COLL.</t>
  </si>
  <si>
    <t>VINAGA- NESE</t>
  </si>
  <si>
    <t>COPPIA H</t>
  </si>
  <si>
    <t>S</t>
  </si>
  <si>
    <t>SPONTON- BONVENTO-COLTRO</t>
  </si>
  <si>
    <t>CIGNINI-SANTANGELO-LIBERATI-RACCANELLO</t>
  </si>
  <si>
    <t xml:space="preserve">5 CERCHI M. </t>
  </si>
  <si>
    <t>MP SQU. CERCHI</t>
  </si>
  <si>
    <t>SMANIO-HU-MANTOVANI-STERZA</t>
  </si>
  <si>
    <t>VERONESI-TURRINI-AMONINI</t>
  </si>
  <si>
    <t xml:space="preserve">RITMIC ART </t>
  </si>
  <si>
    <t>SQUADRA F</t>
  </si>
  <si>
    <t>GHIROTTO-ROSSI-PREVIATO-RONCON</t>
  </si>
  <si>
    <t>COLL. AB</t>
  </si>
  <si>
    <t>TOSONI-FUMANA-MACACCARO-D'AGATA</t>
  </si>
  <si>
    <t>DANZAGIOCANDO A</t>
  </si>
  <si>
    <t>FIORI-LIVERTI-MINOTTI-VETTORE</t>
  </si>
  <si>
    <t>5 CERCHI M. B</t>
  </si>
  <si>
    <t>SILVESTRI-PEDRAZZANI-CHERUBINI</t>
  </si>
  <si>
    <t>DANZAGIOCANDO B</t>
  </si>
  <si>
    <t>VANZATO-GAMBALONGA-BORTOLAMI-LIVERTI</t>
  </si>
  <si>
    <t>BALBO-BOLDRIN-CHECCHINATO</t>
  </si>
  <si>
    <t>TOSI-CALLEGARI-BARI-BERGAMINI-SCHIESARO</t>
  </si>
  <si>
    <t>CELLI-BAGATELLA-LUNARDI</t>
  </si>
  <si>
    <t>LUCCHESE -PADULA-LAMBRI</t>
  </si>
  <si>
    <t>RITMIC ART A</t>
  </si>
  <si>
    <t>MARANGON-DALLA PIA-NAPOLI</t>
  </si>
  <si>
    <t>CABRI-CASTIONI-TODESCHINI</t>
  </si>
  <si>
    <t>RITMIC ART B</t>
  </si>
  <si>
    <t>TOSONI-GALVANI-SILVESTRI-POSENATO-ACCORDINI</t>
  </si>
  <si>
    <t xml:space="preserve"> MARTARELLO-BALLANI-CANIATO</t>
  </si>
  <si>
    <t>RITMICA GIMNASIA A</t>
  </si>
  <si>
    <t>ERBESATO -VALENTINI-CESCHI-PERDONA'-ROSSIGNOLO</t>
  </si>
  <si>
    <t>TARGA-MIOTTO-PERNUMIAN-LORO</t>
  </si>
  <si>
    <t>RITMICA GIMNASIA B</t>
  </si>
  <si>
    <t>OLIVIERI-CAMUFFO-PAVANELLO-SILVESTRI-FREONI</t>
  </si>
  <si>
    <t>MARABESE-MANTOVANI-VALENTINI</t>
  </si>
  <si>
    <t>APRILE -MASOTTO-PADOVANI-SIGISMONDI-ZAMBELLI</t>
  </si>
  <si>
    <t xml:space="preserve">SQUADRA M </t>
  </si>
  <si>
    <t>GILEBBI-D'ANTONIO -BARATTO-SAVIAN-GERVASUTTI</t>
  </si>
  <si>
    <t>COLLETTIVO</t>
  </si>
  <si>
    <t>PITTON -NICOLE'-MORANDIN</t>
  </si>
  <si>
    <t>MUNERATO ANNA</t>
  </si>
  <si>
    <t xml:space="preserve">BUSETTO NORA </t>
  </si>
  <si>
    <t>FINCATO ELEONORA</t>
  </si>
  <si>
    <t>LEGNARO EMMA</t>
  </si>
  <si>
    <t>CERATO ILARIA</t>
  </si>
  <si>
    <t xml:space="preserve">GORIN GAIA </t>
  </si>
  <si>
    <t>TRABALZA NIKA</t>
  </si>
  <si>
    <t>NOVELLO ELISA</t>
  </si>
  <si>
    <t>REGINATO LUCIA</t>
  </si>
  <si>
    <t>RINALDO EMMA</t>
  </si>
  <si>
    <t xml:space="preserve">5 CERCHI </t>
  </si>
  <si>
    <t>MODENESE CAROLINA</t>
  </si>
  <si>
    <t>SOLDA' CAMILLA</t>
  </si>
  <si>
    <t>MIHALI DENISA</t>
  </si>
  <si>
    <t>TESSARO VANESSA</t>
  </si>
  <si>
    <t>SALVALAIO SARA</t>
  </si>
  <si>
    <t>FORALOSSO ALICE</t>
  </si>
  <si>
    <t>SILVELLO ELISA</t>
  </si>
  <si>
    <t>GHERARDI ISOTTA</t>
  </si>
  <si>
    <t>DESISTI ELENA</t>
  </si>
  <si>
    <t xml:space="preserve">D'AGOSTINI FRANCESCA </t>
  </si>
  <si>
    <t>PANFILO VIRGINIA</t>
  </si>
  <si>
    <t>LUXARDO MATILDE</t>
  </si>
  <si>
    <t>DOZZO ANDREA SOFIA</t>
  </si>
  <si>
    <t>BALLESTRIN IRIS</t>
  </si>
  <si>
    <t>RACCANELLI SILVIA</t>
  </si>
  <si>
    <t>MANNOIA LISA</t>
  </si>
  <si>
    <t>TAGLIAPIETRA LINDA</t>
  </si>
  <si>
    <t>GIMENEZ GIULIA</t>
  </si>
  <si>
    <t>LIACI CHIARA</t>
  </si>
  <si>
    <t>ZENNARO DALIA</t>
  </si>
  <si>
    <t>AZZENA TERESA</t>
  </si>
  <si>
    <t>BITTANTE EMILY</t>
  </si>
  <si>
    <t>ANDRIOLLO ALESSIA</t>
  </si>
  <si>
    <t>ELETTRA CORRAS</t>
  </si>
  <si>
    <t>BORDON MADDALENA</t>
  </si>
  <si>
    <t>VOLPATO GRETA</t>
  </si>
  <si>
    <t>TADIOTTO NICOLE</t>
  </si>
  <si>
    <t>CHIEREGATO GINEVRA</t>
  </si>
  <si>
    <t>PECORI CAMILLA</t>
  </si>
  <si>
    <t>MAZZAROLO ALESSIA</t>
  </si>
  <si>
    <t>GAIA SEGANTIN</t>
  </si>
  <si>
    <t>CADONA' BEATRICE</t>
  </si>
  <si>
    <t>GIACON MARTA</t>
  </si>
  <si>
    <t>BONVENTO MATILDE</t>
  </si>
  <si>
    <t>CEBAN AMELIA</t>
  </si>
  <si>
    <t>SPONTON LUCIA</t>
  </si>
  <si>
    <t>BABENCO ANNALISA</t>
  </si>
  <si>
    <t>NOVELLO ALICE</t>
  </si>
  <si>
    <t>PITTON SOFIA</t>
  </si>
  <si>
    <t>CAVERZAN DILETTA</t>
  </si>
  <si>
    <t>EMMA VEDOVATO</t>
  </si>
  <si>
    <t>AZZENA CHIARA</t>
  </si>
  <si>
    <t>FRANCESCA PELLIZZARO</t>
  </si>
  <si>
    <t>ASD SPORT INFINITY</t>
  </si>
  <si>
    <t>GASTALDELLO ZOE</t>
  </si>
  <si>
    <t>HERNANDEZ VANESSA</t>
  </si>
  <si>
    <t>PADOAN ILARIA</t>
  </si>
  <si>
    <t>1^ PROVA AGONISMO  UISP  Domenica                                                                                             3^ CATEGORIA</t>
  </si>
  <si>
    <t>1^ PROVA AGONISMO  UISP Domenica                                                                                            3^ CATEGORIA ELITE</t>
  </si>
  <si>
    <t>1^ PROVA AGONISMO  UISP Domenica
4^CATEGORIA</t>
  </si>
  <si>
    <t>TOZZI ANNA</t>
  </si>
  <si>
    <t>FACIN CONSUELO</t>
  </si>
  <si>
    <t>MIRANDOLA AGNESE</t>
  </si>
  <si>
    <t>BUSON VIOLA</t>
  </si>
  <si>
    <t>CORRADIN GEA</t>
  </si>
  <si>
    <t xml:space="preserve">FUSARO ANDIE </t>
  </si>
  <si>
    <t>PANDOLFO MARGHERITA</t>
  </si>
  <si>
    <t>ROSSI RACHELE</t>
  </si>
  <si>
    <t>PELLIZZER IRIS</t>
  </si>
  <si>
    <t>ROSSI EMMA</t>
  </si>
  <si>
    <t xml:space="preserve">CERCHIO         </t>
  </si>
  <si>
    <t>FACIN GLORIA</t>
  </si>
  <si>
    <t>SILVESTRINI SARA</t>
  </si>
  <si>
    <t>PARISOTTO SARA</t>
  </si>
  <si>
    <t>MILANI LINDA</t>
  </si>
  <si>
    <t>MARCOMIN MARTINA</t>
  </si>
  <si>
    <t>ASTOLFI CHIARA</t>
  </si>
  <si>
    <t>ORTIS ARIANNA</t>
  </si>
  <si>
    <t>PANDOLFO BEATRICE</t>
  </si>
  <si>
    <t>CEI SILVIA</t>
  </si>
  <si>
    <t>VIGNAGA CARLOTTA</t>
  </si>
  <si>
    <t>ZAMPINI CECILIA</t>
  </si>
  <si>
    <t xml:space="preserve">CERCHIO </t>
  </si>
  <si>
    <t>ZAMBOLIN AURORA</t>
  </si>
  <si>
    <t>PITTON CAMILLA</t>
  </si>
  <si>
    <t>NICOLE' EMMA</t>
  </si>
  <si>
    <t>MORANDIN ALICE</t>
  </si>
  <si>
    <t xml:space="preserve">CAVALLARO MATILDA  </t>
  </si>
  <si>
    <t>VICARI CAMILLA</t>
  </si>
  <si>
    <t xml:space="preserve">MARANGONI MATILDE  </t>
  </si>
  <si>
    <t>MODENA BEATRICE</t>
  </si>
  <si>
    <t>BREDA GIULIA</t>
  </si>
  <si>
    <t>ROSSI MADDALENA</t>
  </si>
  <si>
    <t>LAVEZZO ALICE</t>
  </si>
  <si>
    <t>MILANI MARTINA</t>
  </si>
  <si>
    <t>VICENZETTI MARGHERITA</t>
  </si>
  <si>
    <t>SCARPA LETIZIA</t>
  </si>
  <si>
    <t>GRISOTTO ANGELA</t>
  </si>
  <si>
    <t>TARGA ALICE</t>
  </si>
  <si>
    <t>ZARABARA CHIARA</t>
  </si>
  <si>
    <t>ZAMBOLIN LAURA</t>
  </si>
  <si>
    <t>MAESTRELLO VITTORIA</t>
  </si>
  <si>
    <t xml:space="preserve">MINIPRIMA BASE </t>
  </si>
  <si>
    <t>BERNARDI ANNAMARIA</t>
  </si>
  <si>
    <t>IDRIZI DORUNTINA</t>
  </si>
  <si>
    <t>TONELLA CHIARA</t>
  </si>
  <si>
    <t>MOROSIN ELEONORA</t>
  </si>
  <si>
    <t>VIVARDI CAMILLA</t>
  </si>
  <si>
    <t>COGNOLATO GIULIA</t>
  </si>
  <si>
    <t>FALLICA 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</si>
</sst>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33333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11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/>
    <xf numFmtId="0" fontId="2" fillId="2" borderId="7" xfId="0" applyFont="1" applyFill="1" applyBorder="1" applyAlignment="1">
      <alignment horizontal="center" textRotation="90"/>
    </xf>
    <xf numFmtId="0" fontId="4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4" fontId="0" fillId="0" borderId="1" xfId="0" applyNumberFormat="1" applyBorder="1"/>
    <xf numFmtId="0" fontId="1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3" fillId="0" borderId="10" xfId="0" applyFont="1" applyBorder="1"/>
    <xf numFmtId="0" fontId="11" fillId="0" borderId="10" xfId="0" applyFont="1" applyBorder="1" applyAlignment="1">
      <alignment horizontal="left"/>
    </xf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14" fillId="0" borderId="1" xfId="0" applyNumberFormat="1" applyFont="1" applyBorder="1"/>
    <xf numFmtId="164" fontId="9" fillId="0" borderId="1" xfId="0" applyNumberFormat="1" applyFont="1" applyBorder="1"/>
    <xf numFmtId="164" fontId="11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64" fontId="14" fillId="0" borderId="1" xfId="0" applyNumberFormat="1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49" fontId="13" fillId="0" borderId="4" xfId="0" applyNumberFormat="1" applyFont="1" applyBorder="1"/>
    <xf numFmtId="49" fontId="13" fillId="0" borderId="10" xfId="0" applyNumberFormat="1" applyFont="1" applyBorder="1"/>
    <xf numFmtId="0" fontId="10" fillId="3" borderId="1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/>
    </xf>
    <xf numFmtId="0" fontId="10" fillId="3" borderId="9" xfId="0" applyFont="1" applyFill="1" applyBorder="1" applyAlignment="1">
      <alignment wrapText="1"/>
    </xf>
    <xf numFmtId="0" fontId="10" fillId="3" borderId="5" xfId="0" applyFont="1" applyFill="1" applyBorder="1" applyAlignment="1">
      <alignment horizontal="center" wrapText="1"/>
    </xf>
    <xf numFmtId="0" fontId="17" fillId="3" borderId="10" xfId="0" applyFont="1" applyFill="1" applyBorder="1"/>
    <xf numFmtId="0" fontId="3" fillId="6" borderId="14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3" borderId="1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1" fillId="0" borderId="17" xfId="0" applyFont="1" applyBorder="1" applyAlignment="1">
      <alignment horizontal="center"/>
    </xf>
    <xf numFmtId="0" fontId="13" fillId="0" borderId="18" xfId="0" applyFont="1" applyBorder="1"/>
    <xf numFmtId="0" fontId="12" fillId="0" borderId="19" xfId="0" applyFont="1" applyBorder="1" applyAlignment="1">
      <alignment horizontal="left"/>
    </xf>
    <xf numFmtId="49" fontId="13" fillId="0" borderId="19" xfId="0" applyNumberFormat="1" applyFont="1" applyBorder="1"/>
    <xf numFmtId="164" fontId="11" fillId="0" borderId="18" xfId="0" applyNumberFormat="1" applyFont="1" applyBorder="1" applyAlignment="1">
      <alignment horizontal="center"/>
    </xf>
    <xf numFmtId="164" fontId="14" fillId="0" borderId="18" xfId="0" applyNumberFormat="1" applyFont="1" applyBorder="1"/>
    <xf numFmtId="0" fontId="11" fillId="0" borderId="24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164" fontId="11" fillId="0" borderId="26" xfId="0" applyNumberFormat="1" applyFont="1" applyBorder="1" applyAlignment="1">
      <alignment horizontal="center"/>
    </xf>
    <xf numFmtId="164" fontId="14" fillId="0" borderId="26" xfId="0" applyNumberFormat="1" applyFont="1" applyBorder="1"/>
    <xf numFmtId="0" fontId="12" fillId="0" borderId="17" xfId="0" applyFont="1" applyBorder="1" applyAlignment="1">
      <alignment horizontal="center"/>
    </xf>
    <xf numFmtId="0" fontId="13" fillId="0" borderId="19" xfId="0" applyFont="1" applyBorder="1"/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164" fontId="20" fillId="0" borderId="19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4" fontId="22" fillId="0" borderId="25" xfId="0" applyNumberFormat="1" applyFont="1" applyBorder="1" applyAlignment="1">
      <alignment horizontal="center" vertical="center"/>
    </xf>
    <xf numFmtId="164" fontId="9" fillId="0" borderId="20" xfId="0" applyNumberFormat="1" applyFont="1" applyBorder="1"/>
    <xf numFmtId="164" fontId="9" fillId="0" borderId="22" xfId="0" applyNumberFormat="1" applyFont="1" applyBorder="1"/>
    <xf numFmtId="164" fontId="9" fillId="0" borderId="27" xfId="0" applyNumberFormat="1" applyFont="1" applyBorder="1"/>
    <xf numFmtId="0" fontId="15" fillId="2" borderId="1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49" fontId="23" fillId="0" borderId="19" xfId="0" applyNumberFormat="1" applyFont="1" applyBorder="1"/>
    <xf numFmtId="49" fontId="23" fillId="0" borderId="19" xfId="0" applyNumberFormat="1" applyFont="1" applyBorder="1" applyAlignment="1">
      <alignment vertical="center"/>
    </xf>
    <xf numFmtId="49" fontId="23" fillId="7" borderId="10" xfId="0" applyNumberFormat="1" applyFont="1" applyFill="1" applyBorder="1"/>
    <xf numFmtId="49" fontId="23" fillId="7" borderId="10" xfId="0" applyNumberFormat="1" applyFont="1" applyFill="1" applyBorder="1" applyAlignment="1">
      <alignment vertical="center"/>
    </xf>
    <xf numFmtId="49" fontId="23" fillId="0" borderId="10" xfId="0" applyNumberFormat="1" applyFont="1" applyBorder="1"/>
    <xf numFmtId="49" fontId="23" fillId="0" borderId="10" xfId="0" applyNumberFormat="1" applyFont="1" applyBorder="1" applyAlignment="1">
      <alignment vertical="center"/>
    </xf>
    <xf numFmtId="49" fontId="23" fillId="7" borderId="4" xfId="0" applyNumberFormat="1" applyFont="1" applyFill="1" applyBorder="1"/>
    <xf numFmtId="49" fontId="23" fillId="7" borderId="4" xfId="0" applyNumberFormat="1" applyFont="1" applyFill="1" applyBorder="1" applyAlignment="1">
      <alignment vertical="center"/>
    </xf>
    <xf numFmtId="49" fontId="23" fillId="8" borderId="4" xfId="0" applyNumberFormat="1" applyFont="1" applyFill="1" applyBorder="1"/>
    <xf numFmtId="49" fontId="23" fillId="8" borderId="4" xfId="0" applyNumberFormat="1" applyFont="1" applyFill="1" applyBorder="1" applyAlignment="1">
      <alignment vertical="center"/>
    </xf>
    <xf numFmtId="49" fontId="23" fillId="8" borderId="10" xfId="0" applyNumberFormat="1" applyFont="1" applyFill="1" applyBorder="1"/>
    <xf numFmtId="49" fontId="23" fillId="8" borderId="10" xfId="0" applyNumberFormat="1" applyFont="1" applyFill="1" applyBorder="1" applyAlignment="1">
      <alignment vertical="center"/>
    </xf>
    <xf numFmtId="49" fontId="23" fillId="8" borderId="1" xfId="0" applyNumberFormat="1" applyFont="1" applyFill="1" applyBorder="1"/>
    <xf numFmtId="49" fontId="23" fillId="8" borderId="8" xfId="0" applyNumberFormat="1" applyFont="1" applyFill="1" applyBorder="1"/>
    <xf numFmtId="49" fontId="23" fillId="7" borderId="1" xfId="0" applyNumberFormat="1" applyFont="1" applyFill="1" applyBorder="1"/>
    <xf numFmtId="49" fontId="23" fillId="7" borderId="8" xfId="0" applyNumberFormat="1" applyFont="1" applyFill="1" applyBorder="1"/>
    <xf numFmtId="0" fontId="12" fillId="0" borderId="15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164" fontId="14" fillId="0" borderId="15" xfId="0" applyNumberFormat="1" applyFont="1" applyBorder="1"/>
    <xf numFmtId="164" fontId="0" fillId="0" borderId="15" xfId="0" applyNumberFormat="1" applyBorder="1"/>
    <xf numFmtId="164" fontId="9" fillId="0" borderId="4" xfId="0" applyNumberFormat="1" applyFont="1" applyBorder="1"/>
    <xf numFmtId="49" fontId="23" fillId="0" borderId="4" xfId="0" applyNumberFormat="1" applyFont="1" applyBorder="1" applyAlignment="1">
      <alignment vertical="center"/>
    </xf>
    <xf numFmtId="0" fontId="5" fillId="0" borderId="8" xfId="0" applyFont="1" applyBorder="1" applyAlignment="1">
      <alignment horizontal="left"/>
    </xf>
    <xf numFmtId="49" fontId="23" fillId="0" borderId="8" xfId="0" applyNumberFormat="1" applyFont="1" applyBorder="1"/>
    <xf numFmtId="49" fontId="23" fillId="7" borderId="11" xfId="0" applyNumberFormat="1" applyFont="1" applyFill="1" applyBorder="1"/>
    <xf numFmtId="49" fontId="23" fillId="7" borderId="14" xfId="0" applyNumberFormat="1" applyFont="1" applyFill="1" applyBorder="1" applyAlignment="1">
      <alignment vertical="center"/>
    </xf>
    <xf numFmtId="49" fontId="23" fillId="7" borderId="14" xfId="0" applyNumberFormat="1" applyFont="1" applyFill="1" applyBorder="1"/>
    <xf numFmtId="0" fontId="8" fillId="0" borderId="0" xfId="0" applyFont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25" fillId="8" borderId="10" xfId="0" applyNumberFormat="1" applyFont="1" applyFill="1" applyBorder="1" applyAlignment="1">
      <alignment wrapText="1"/>
    </xf>
    <xf numFmtId="0" fontId="23" fillId="0" borderId="10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49" fontId="23" fillId="8" borderId="11" xfId="0" applyNumberFormat="1" applyFont="1" applyFill="1" applyBorder="1"/>
    <xf numFmtId="49" fontId="23" fillId="8" borderId="14" xfId="0" applyNumberFormat="1" applyFont="1" applyFill="1" applyBorder="1"/>
    <xf numFmtId="0" fontId="27" fillId="0" borderId="10" xfId="0" applyFont="1" applyBorder="1" applyAlignment="1">
      <alignment horizontal="center"/>
    </xf>
    <xf numFmtId="0" fontId="27" fillId="8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49" fontId="23" fillId="0" borderId="1" xfId="0" applyNumberFormat="1" applyFont="1" applyBorder="1"/>
    <xf numFmtId="49" fontId="23" fillId="0" borderId="4" xfId="0" applyNumberFormat="1" applyFont="1" applyBorder="1"/>
    <xf numFmtId="49" fontId="5" fillId="0" borderId="8" xfId="0" applyNumberFormat="1" applyFont="1" applyBorder="1"/>
    <xf numFmtId="49" fontId="5" fillId="0" borderId="10" xfId="0" applyNumberFormat="1" applyFont="1" applyBorder="1"/>
    <xf numFmtId="0" fontId="11" fillId="4" borderId="4" xfId="0" applyFont="1" applyFill="1" applyBorder="1" applyAlignment="1">
      <alignment horizontal="center"/>
    </xf>
    <xf numFmtId="49" fontId="25" fillId="8" borderId="4" xfId="0" applyNumberFormat="1" applyFont="1" applyFill="1" applyBorder="1" applyAlignment="1">
      <alignment wrapText="1"/>
    </xf>
    <xf numFmtId="49" fontId="23" fillId="9" borderId="10" xfId="0" applyNumberFormat="1" applyFont="1" applyFill="1" applyBorder="1"/>
    <xf numFmtId="49" fontId="23" fillId="9" borderId="10" xfId="0" applyNumberFormat="1" applyFont="1" applyFill="1" applyBorder="1" applyAlignment="1">
      <alignment vertical="center"/>
    </xf>
    <xf numFmtId="0" fontId="23" fillId="9" borderId="10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23" fillId="4" borderId="10" xfId="0" applyFont="1" applyFill="1" applyBorder="1" applyAlignment="1">
      <alignment horizontal="center" vertical="center"/>
    </xf>
    <xf numFmtId="49" fontId="25" fillId="9" borderId="10" xfId="0" applyNumberFormat="1" applyFont="1" applyFill="1" applyBorder="1" applyAlignment="1">
      <alignment wrapText="1"/>
    </xf>
    <xf numFmtId="0" fontId="10" fillId="3" borderId="16" xfId="0" applyFont="1" applyFill="1" applyBorder="1" applyAlignment="1">
      <alignment horizontal="center" wrapText="1"/>
    </xf>
    <xf numFmtId="0" fontId="12" fillId="10" borderId="4" xfId="0" applyFont="1" applyFill="1" applyBorder="1" applyAlignment="1">
      <alignment horizontal="center"/>
    </xf>
    <xf numFmtId="49" fontId="23" fillId="10" borderId="8" xfId="0" applyNumberFormat="1" applyFont="1" applyFill="1" applyBorder="1"/>
    <xf numFmtId="49" fontId="23" fillId="10" borderId="10" xfId="0" applyNumberFormat="1" applyFont="1" applyFill="1" applyBorder="1"/>
    <xf numFmtId="164" fontId="11" fillId="10" borderId="1" xfId="0" applyNumberFormat="1" applyFont="1" applyFill="1" applyBorder="1" applyAlignment="1">
      <alignment horizontal="center"/>
    </xf>
    <xf numFmtId="164" fontId="0" fillId="10" borderId="1" xfId="0" applyNumberFormat="1" applyFill="1" applyBorder="1"/>
    <xf numFmtId="164" fontId="9" fillId="10" borderId="1" xfId="0" applyNumberFormat="1" applyFont="1" applyFill="1" applyBorder="1"/>
    <xf numFmtId="0" fontId="11" fillId="10" borderId="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/>
    </xf>
    <xf numFmtId="49" fontId="23" fillId="9" borderId="10" xfId="0" applyNumberFormat="1" applyFont="1" applyFill="1" applyBorder="1" applyAlignment="1">
      <alignment horizontal="center"/>
    </xf>
    <xf numFmtId="0" fontId="11" fillId="9" borderId="10" xfId="0" applyFont="1" applyFill="1" applyBorder="1" applyAlignment="1">
      <alignment vertical="center"/>
    </xf>
    <xf numFmtId="0" fontId="0" fillId="4" borderId="0" xfId="0" applyFill="1" applyAlignment="1">
      <alignment horizontal="center"/>
    </xf>
    <xf numFmtId="0" fontId="0" fillId="4" borderId="0" xfId="0" applyFill="1"/>
    <xf numFmtId="49" fontId="25" fillId="9" borderId="1" xfId="0" applyNumberFormat="1" applyFont="1" applyFill="1" applyBorder="1"/>
    <xf numFmtId="0" fontId="6" fillId="4" borderId="1" xfId="0" applyFont="1" applyFill="1" applyBorder="1" applyAlignment="1">
      <alignment horizontal="center"/>
    </xf>
    <xf numFmtId="49" fontId="23" fillId="9" borderId="1" xfId="0" applyNumberFormat="1" applyFont="1" applyFill="1" applyBorder="1"/>
    <xf numFmtId="49" fontId="23" fillId="11" borderId="8" xfId="0" applyNumberFormat="1" applyFont="1" applyFill="1" applyBorder="1"/>
    <xf numFmtId="49" fontId="23" fillId="11" borderId="10" xfId="0" applyNumberFormat="1" applyFont="1" applyFill="1" applyBorder="1"/>
    <xf numFmtId="0" fontId="23" fillId="10" borderId="10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49" fontId="23" fillId="11" borderId="1" xfId="0" applyNumberFormat="1" applyFont="1" applyFill="1" applyBorder="1"/>
    <xf numFmtId="164" fontId="14" fillId="10" borderId="1" xfId="0" applyNumberFormat="1" applyFont="1" applyFill="1" applyBorder="1"/>
    <xf numFmtId="49" fontId="23" fillId="0" borderId="5" xfId="0" applyNumberFormat="1" applyFont="1" applyBorder="1"/>
    <xf numFmtId="49" fontId="23" fillId="0" borderId="5" xfId="0" applyNumberFormat="1" applyFont="1" applyBorder="1" applyAlignment="1">
      <alignment vertical="center"/>
    </xf>
    <xf numFmtId="49" fontId="23" fillId="11" borderId="10" xfId="0" applyNumberFormat="1" applyFont="1" applyFill="1" applyBorder="1" applyAlignment="1">
      <alignment vertical="center"/>
    </xf>
    <xf numFmtId="164" fontId="14" fillId="10" borderId="1" xfId="0" applyNumberFormat="1" applyFont="1" applyFill="1" applyBorder="1" applyAlignment="1">
      <alignment horizontal="center"/>
    </xf>
    <xf numFmtId="49" fontId="23" fillId="10" borderId="10" xfId="0" applyNumberFormat="1" applyFont="1" applyFill="1" applyBorder="1" applyAlignment="1">
      <alignment vertical="center"/>
    </xf>
    <xf numFmtId="49" fontId="23" fillId="11" borderId="4" xfId="0" applyNumberFormat="1" applyFont="1" applyFill="1" applyBorder="1" applyAlignment="1">
      <alignment vertical="center"/>
    </xf>
    <xf numFmtId="49" fontId="23" fillId="11" borderId="4" xfId="0" applyNumberFormat="1" applyFont="1" applyFill="1" applyBorder="1"/>
    <xf numFmtId="49" fontId="23" fillId="11" borderId="5" xfId="0" applyNumberFormat="1" applyFont="1" applyFill="1" applyBorder="1"/>
    <xf numFmtId="0" fontId="23" fillId="0" borderId="10" xfId="0" applyFont="1" applyBorder="1"/>
    <xf numFmtId="49" fontId="23" fillId="10" borderId="1" xfId="0" applyNumberFormat="1" applyFont="1" applyFill="1" applyBorder="1"/>
    <xf numFmtId="49" fontId="23" fillId="10" borderId="4" xfId="0" applyNumberFormat="1" applyFont="1" applyFill="1" applyBorder="1" applyAlignment="1">
      <alignment vertical="center"/>
    </xf>
    <xf numFmtId="49" fontId="23" fillId="10" borderId="4" xfId="0" applyNumberFormat="1" applyFont="1" applyFill="1" applyBorder="1"/>
    <xf numFmtId="0" fontId="23" fillId="10" borderId="10" xfId="0" applyFont="1" applyFill="1" applyBorder="1"/>
    <xf numFmtId="0" fontId="5" fillId="10" borderId="8" xfId="0" applyFont="1" applyFill="1" applyBorder="1" applyAlignment="1">
      <alignment horizontal="center" vertical="center"/>
    </xf>
    <xf numFmtId="49" fontId="25" fillId="11" borderId="10" xfId="0" applyNumberFormat="1" applyFont="1" applyFill="1" applyBorder="1" applyAlignment="1">
      <alignment wrapText="1"/>
    </xf>
    <xf numFmtId="164" fontId="0" fillId="10" borderId="1" xfId="0" applyNumberFormat="1" applyFill="1" applyBorder="1" applyAlignment="1">
      <alignment horizontal="center"/>
    </xf>
    <xf numFmtId="164" fontId="5" fillId="10" borderId="1" xfId="0" applyNumberFormat="1" applyFont="1" applyFill="1" applyBorder="1" applyAlignment="1">
      <alignment horizontal="center"/>
    </xf>
    <xf numFmtId="0" fontId="23" fillId="11" borderId="10" xfId="0" applyFont="1" applyFill="1" applyBorder="1" applyAlignment="1">
      <alignment horizontal="center"/>
    </xf>
    <xf numFmtId="0" fontId="23" fillId="10" borderId="10" xfId="0" applyFont="1" applyFill="1" applyBorder="1" applyAlignment="1">
      <alignment horizontal="center" vertical="center"/>
    </xf>
    <xf numFmtId="0" fontId="26" fillId="12" borderId="10" xfId="0" applyFont="1" applyFill="1" applyBorder="1" applyAlignment="1">
      <alignment vertical="center"/>
    </xf>
    <xf numFmtId="164" fontId="0" fillId="10" borderId="7" xfId="0" applyNumberFormat="1" applyFill="1" applyBorder="1" applyAlignment="1">
      <alignment horizontal="center"/>
    </xf>
    <xf numFmtId="0" fontId="12" fillId="13" borderId="4" xfId="0" applyFont="1" applyFill="1" applyBorder="1" applyAlignment="1">
      <alignment horizontal="center"/>
    </xf>
    <xf numFmtId="49" fontId="23" fillId="14" borderId="8" xfId="0" applyNumberFormat="1" applyFont="1" applyFill="1" applyBorder="1"/>
    <xf numFmtId="49" fontId="23" fillId="14" borderId="10" xfId="0" applyNumberFormat="1" applyFont="1" applyFill="1" applyBorder="1"/>
    <xf numFmtId="164" fontId="11" fillId="13" borderId="1" xfId="0" applyNumberFormat="1" applyFont="1" applyFill="1" applyBorder="1" applyAlignment="1">
      <alignment horizontal="center"/>
    </xf>
    <xf numFmtId="164" fontId="11" fillId="0" borderId="4" xfId="0" applyNumberFormat="1" applyFont="1" applyBorder="1" applyAlignment="1">
      <alignment horizontal="left"/>
    </xf>
    <xf numFmtId="164" fontId="11" fillId="10" borderId="4" xfId="0" applyNumberFormat="1" applyFont="1" applyFill="1" applyBorder="1" applyAlignment="1">
      <alignment horizontal="left"/>
    </xf>
    <xf numFmtId="0" fontId="10" fillId="4" borderId="1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24" fillId="0" borderId="13" xfId="0" applyFont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3" borderId="16" xfId="0" applyFont="1" applyFill="1" applyBorder="1" applyAlignment="1">
      <alignment horizontal="center" vertical="center" wrapText="1"/>
    </xf>
  </cellXfs>
  <cellStyles count="3">
    <cellStyle name="Excel Built-in Normal 2" xfId="1" xr:uid="{00000000-0005-0000-0000-000000000000}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opLeftCell="A22" workbookViewId="0">
      <selection activeCell="C37" sqref="C37"/>
    </sheetView>
  </sheetViews>
  <sheetFormatPr defaultRowHeight="15" x14ac:dyDescent="0.25"/>
  <cols>
    <col min="1" max="1" width="4.5703125" customWidth="1"/>
    <col min="2" max="2" width="31.140625" customWidth="1"/>
    <col min="3" max="3" width="33.28515625" customWidth="1"/>
    <col min="4" max="11" width="7.7109375" customWidth="1"/>
  </cols>
  <sheetData>
    <row r="1" spans="1:12" ht="64.5" customHeight="1" x14ac:dyDescent="0.25">
      <c r="A1" s="178" t="s">
        <v>59</v>
      </c>
      <c r="B1" s="179"/>
      <c r="C1" s="179"/>
      <c r="D1" s="179"/>
      <c r="E1" s="179"/>
      <c r="F1" s="179"/>
      <c r="G1" s="179"/>
    </row>
    <row r="2" spans="1:12" ht="27" customHeight="1" x14ac:dyDescent="0.25">
      <c r="A2" s="180" t="s">
        <v>84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s="1" customFormat="1" ht="20.25" customHeight="1" x14ac:dyDescent="0.3">
      <c r="A3" s="36"/>
      <c r="B3" s="36" t="s">
        <v>66</v>
      </c>
      <c r="C3" s="36" t="s">
        <v>3</v>
      </c>
      <c r="D3" s="11" t="s">
        <v>4</v>
      </c>
      <c r="E3" s="26" t="s">
        <v>57</v>
      </c>
      <c r="F3" s="11" t="s">
        <v>6</v>
      </c>
      <c r="G3" s="31" t="s">
        <v>60</v>
      </c>
      <c r="H3" s="11" t="s">
        <v>4</v>
      </c>
      <c r="I3" s="26" t="s">
        <v>57</v>
      </c>
      <c r="J3" s="11" t="s">
        <v>6</v>
      </c>
      <c r="K3" s="31" t="s">
        <v>61</v>
      </c>
      <c r="L3" s="74" t="s">
        <v>56</v>
      </c>
    </row>
    <row r="4" spans="1:12" x14ac:dyDescent="0.25">
      <c r="A4" s="18">
        <v>1</v>
      </c>
      <c r="B4" s="81" t="s">
        <v>103</v>
      </c>
      <c r="C4" s="82" t="s">
        <v>12</v>
      </c>
      <c r="D4" s="23">
        <v>1.45</v>
      </c>
      <c r="E4" s="23">
        <v>2.15</v>
      </c>
      <c r="F4" s="21"/>
      <c r="G4" s="12">
        <f t="shared" ref="G4:G9" si="0">D4+(20-E4)/2-F4</f>
        <v>10.375</v>
      </c>
      <c r="H4" s="23">
        <v>0.9</v>
      </c>
      <c r="I4" s="23">
        <v>3.5</v>
      </c>
      <c r="J4" s="21"/>
      <c r="K4" s="12">
        <f t="shared" ref="K4:K9" si="1">H4+(20-I4)/2-J4</f>
        <v>9.15</v>
      </c>
      <c r="L4" s="22">
        <f t="shared" ref="L4:L9" si="2">G4+K4</f>
        <v>19.524999999999999</v>
      </c>
    </row>
    <row r="5" spans="1:12" x14ac:dyDescent="0.25">
      <c r="A5" s="13">
        <v>2</v>
      </c>
      <c r="B5" s="81" t="s">
        <v>101</v>
      </c>
      <c r="C5" s="82" t="s">
        <v>91</v>
      </c>
      <c r="D5" s="23">
        <v>1.05</v>
      </c>
      <c r="E5" s="23">
        <v>2.65</v>
      </c>
      <c r="F5" s="21"/>
      <c r="G5" s="12">
        <f t="shared" si="0"/>
        <v>9.7250000000000014</v>
      </c>
      <c r="H5" s="23">
        <v>1.5</v>
      </c>
      <c r="I5" s="23">
        <v>4.1500000000000004</v>
      </c>
      <c r="J5" s="21"/>
      <c r="K5" s="12">
        <f t="shared" si="1"/>
        <v>9.4250000000000007</v>
      </c>
      <c r="L5" s="22">
        <f t="shared" si="2"/>
        <v>19.150000000000002</v>
      </c>
    </row>
    <row r="6" spans="1:12" x14ac:dyDescent="0.25">
      <c r="A6" s="20">
        <v>3</v>
      </c>
      <c r="B6" s="81" t="s">
        <v>102</v>
      </c>
      <c r="C6" s="82" t="s">
        <v>12</v>
      </c>
      <c r="D6" s="23">
        <v>1</v>
      </c>
      <c r="E6" s="23">
        <v>3</v>
      </c>
      <c r="F6" s="21"/>
      <c r="G6" s="12">
        <f t="shared" si="0"/>
        <v>9.5</v>
      </c>
      <c r="H6" s="23">
        <v>0.8</v>
      </c>
      <c r="I6" s="23">
        <v>4.4000000000000004</v>
      </c>
      <c r="J6" s="21"/>
      <c r="K6" s="12">
        <f t="shared" si="1"/>
        <v>8.6</v>
      </c>
      <c r="L6" s="22">
        <f t="shared" si="2"/>
        <v>18.100000000000001</v>
      </c>
    </row>
    <row r="7" spans="1:12" x14ac:dyDescent="0.25">
      <c r="A7" s="18">
        <v>4</v>
      </c>
      <c r="B7" s="81" t="s">
        <v>104</v>
      </c>
      <c r="C7" s="82" t="s">
        <v>12</v>
      </c>
      <c r="D7" s="23">
        <v>1</v>
      </c>
      <c r="E7" s="23">
        <v>3.2</v>
      </c>
      <c r="F7" s="21"/>
      <c r="G7" s="12">
        <f t="shared" si="0"/>
        <v>9.4</v>
      </c>
      <c r="H7" s="23">
        <v>0.7</v>
      </c>
      <c r="I7" s="23">
        <v>4</v>
      </c>
      <c r="J7" s="21"/>
      <c r="K7" s="12">
        <f t="shared" si="1"/>
        <v>8.6999999999999993</v>
      </c>
      <c r="L7" s="22">
        <f t="shared" si="2"/>
        <v>18.100000000000001</v>
      </c>
    </row>
    <row r="8" spans="1:12" x14ac:dyDescent="0.25">
      <c r="A8" s="13">
        <v>5</v>
      </c>
      <c r="B8" s="81" t="s">
        <v>100</v>
      </c>
      <c r="C8" s="82" t="s">
        <v>91</v>
      </c>
      <c r="D8" s="23">
        <v>1.1499999999999999</v>
      </c>
      <c r="E8" s="23">
        <v>3.7</v>
      </c>
      <c r="F8" s="21"/>
      <c r="G8" s="12">
        <f t="shared" si="0"/>
        <v>9.3000000000000007</v>
      </c>
      <c r="H8" s="23">
        <v>1.25</v>
      </c>
      <c r="I8" s="23">
        <v>5.2</v>
      </c>
      <c r="J8" s="21"/>
      <c r="K8" s="12">
        <f t="shared" si="1"/>
        <v>8.65</v>
      </c>
      <c r="L8" s="22">
        <f t="shared" si="2"/>
        <v>17.950000000000003</v>
      </c>
    </row>
    <row r="9" spans="1:12" x14ac:dyDescent="0.25">
      <c r="A9" s="20">
        <v>6</v>
      </c>
      <c r="B9" s="81" t="s">
        <v>9</v>
      </c>
      <c r="C9" s="82" t="s">
        <v>91</v>
      </c>
      <c r="D9" s="23">
        <v>0.8</v>
      </c>
      <c r="E9" s="23">
        <v>3</v>
      </c>
      <c r="F9" s="21"/>
      <c r="G9" s="12">
        <f t="shared" si="0"/>
        <v>9.3000000000000007</v>
      </c>
      <c r="H9" s="23">
        <v>0.7</v>
      </c>
      <c r="I9" s="23">
        <v>5</v>
      </c>
      <c r="J9" s="21"/>
      <c r="K9" s="12">
        <f t="shared" si="1"/>
        <v>8.1999999999999993</v>
      </c>
      <c r="L9" s="22">
        <f t="shared" si="2"/>
        <v>17.5</v>
      </c>
    </row>
    <row r="10" spans="1:12" ht="20.25" customHeight="1" x14ac:dyDescent="0.25">
      <c r="A10" s="181" t="s">
        <v>85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3"/>
    </row>
    <row r="11" spans="1:12" ht="20.25" customHeight="1" thickBot="1" x14ac:dyDescent="0.35">
      <c r="A11" s="39"/>
      <c r="B11" s="47" t="s">
        <v>66</v>
      </c>
      <c r="C11" s="47" t="s">
        <v>3</v>
      </c>
      <c r="D11" s="41" t="s">
        <v>4</v>
      </c>
      <c r="E11" s="41" t="s">
        <v>57</v>
      </c>
      <c r="F11" s="41" t="s">
        <v>6</v>
      </c>
      <c r="G11" s="75" t="s">
        <v>61</v>
      </c>
      <c r="H11" s="41" t="s">
        <v>4</v>
      </c>
      <c r="I11" s="41" t="s">
        <v>57</v>
      </c>
      <c r="J11" s="41" t="s">
        <v>6</v>
      </c>
      <c r="K11" s="75" t="s">
        <v>62</v>
      </c>
      <c r="L11" s="76" t="s">
        <v>56</v>
      </c>
    </row>
    <row r="12" spans="1:12" x14ac:dyDescent="0.25">
      <c r="A12" s="18">
        <v>1</v>
      </c>
      <c r="B12" s="77" t="s">
        <v>94</v>
      </c>
      <c r="C12" s="78" t="s">
        <v>12</v>
      </c>
      <c r="D12" s="23">
        <v>1.5</v>
      </c>
      <c r="E12" s="23">
        <v>2.1</v>
      </c>
      <c r="F12" s="21"/>
      <c r="G12" s="12">
        <f t="shared" ref="G12:G21" si="3">D12+(20-E12)/2-F12</f>
        <v>10.45</v>
      </c>
      <c r="H12" s="23">
        <v>1.5</v>
      </c>
      <c r="I12" s="23">
        <v>3.4</v>
      </c>
      <c r="J12" s="21"/>
      <c r="K12" s="12">
        <f t="shared" ref="K12:K21" si="4">H12+(20-I12)/2-J12</f>
        <v>9.8000000000000007</v>
      </c>
      <c r="L12" s="22">
        <f t="shared" ref="L12:L21" si="5">G12+K12</f>
        <v>20.25</v>
      </c>
    </row>
    <row r="13" spans="1:12" x14ac:dyDescent="0.25">
      <c r="A13" s="13">
        <v>2</v>
      </c>
      <c r="B13" s="81" t="s">
        <v>98</v>
      </c>
      <c r="C13" s="82" t="s">
        <v>12</v>
      </c>
      <c r="D13" s="23">
        <v>1.5</v>
      </c>
      <c r="E13" s="23">
        <v>2.85</v>
      </c>
      <c r="F13" s="21"/>
      <c r="G13" s="12">
        <f t="shared" si="3"/>
        <v>10.074999999999999</v>
      </c>
      <c r="H13" s="23">
        <v>1.5</v>
      </c>
      <c r="I13" s="23">
        <v>5</v>
      </c>
      <c r="J13" s="21"/>
      <c r="K13" s="12">
        <f t="shared" si="4"/>
        <v>9</v>
      </c>
      <c r="L13" s="22">
        <f t="shared" si="5"/>
        <v>19.074999999999999</v>
      </c>
    </row>
    <row r="14" spans="1:12" x14ac:dyDescent="0.25">
      <c r="A14" s="20">
        <v>3</v>
      </c>
      <c r="B14" s="81" t="s">
        <v>89</v>
      </c>
      <c r="C14" s="82" t="s">
        <v>12</v>
      </c>
      <c r="D14" s="23">
        <v>1.5</v>
      </c>
      <c r="E14" s="23">
        <v>4.0999999999999996</v>
      </c>
      <c r="F14" s="21"/>
      <c r="G14" s="12">
        <f t="shared" si="3"/>
        <v>9.4499999999999993</v>
      </c>
      <c r="H14" s="23">
        <v>1.5</v>
      </c>
      <c r="I14" s="23">
        <v>4.3</v>
      </c>
      <c r="J14" s="21"/>
      <c r="K14" s="12">
        <f t="shared" si="4"/>
        <v>9.35</v>
      </c>
      <c r="L14" s="22">
        <f t="shared" si="5"/>
        <v>18.799999999999997</v>
      </c>
    </row>
    <row r="15" spans="1:12" x14ac:dyDescent="0.25">
      <c r="A15" s="18">
        <v>4</v>
      </c>
      <c r="B15" s="81" t="s">
        <v>92</v>
      </c>
      <c r="C15" s="82" t="s">
        <v>12</v>
      </c>
      <c r="D15" s="23">
        <v>1.3</v>
      </c>
      <c r="E15" s="23">
        <v>3.65</v>
      </c>
      <c r="F15" s="21"/>
      <c r="G15" s="12">
        <f t="shared" si="3"/>
        <v>9.4750000000000014</v>
      </c>
      <c r="H15" s="23">
        <v>1.2</v>
      </c>
      <c r="I15" s="23">
        <v>4.8</v>
      </c>
      <c r="J15" s="21"/>
      <c r="K15" s="12">
        <f t="shared" si="4"/>
        <v>8.7999999999999989</v>
      </c>
      <c r="L15" s="22">
        <f t="shared" si="5"/>
        <v>18.274999999999999</v>
      </c>
    </row>
    <row r="16" spans="1:12" x14ac:dyDescent="0.25">
      <c r="A16" s="18">
        <v>5</v>
      </c>
      <c r="B16" s="81" t="s">
        <v>96</v>
      </c>
      <c r="C16" s="82" t="s">
        <v>12</v>
      </c>
      <c r="D16" s="23">
        <v>1.5</v>
      </c>
      <c r="E16" s="23">
        <v>4.55</v>
      </c>
      <c r="F16" s="21"/>
      <c r="G16" s="12">
        <f t="shared" si="3"/>
        <v>9.2249999999999996</v>
      </c>
      <c r="H16" s="23">
        <v>1.25</v>
      </c>
      <c r="I16" s="23">
        <v>4.9000000000000004</v>
      </c>
      <c r="J16" s="21"/>
      <c r="K16" s="12">
        <f t="shared" si="4"/>
        <v>8.8000000000000007</v>
      </c>
      <c r="L16" s="22">
        <f t="shared" si="5"/>
        <v>18.024999999999999</v>
      </c>
    </row>
    <row r="17" spans="1:13" x14ac:dyDescent="0.25">
      <c r="A17" s="13">
        <v>6</v>
      </c>
      <c r="B17" s="81" t="s">
        <v>93</v>
      </c>
      <c r="C17" s="82" t="s">
        <v>12</v>
      </c>
      <c r="D17" s="23">
        <v>1</v>
      </c>
      <c r="E17" s="23">
        <v>3.5</v>
      </c>
      <c r="F17" s="21"/>
      <c r="G17" s="12">
        <f t="shared" si="3"/>
        <v>9.25</v>
      </c>
      <c r="H17" s="23">
        <v>0.9</v>
      </c>
      <c r="I17" s="23">
        <v>4.3</v>
      </c>
      <c r="J17" s="21"/>
      <c r="K17" s="12">
        <f t="shared" si="4"/>
        <v>8.75</v>
      </c>
      <c r="L17" s="22">
        <f t="shared" si="5"/>
        <v>18</v>
      </c>
    </row>
    <row r="18" spans="1:13" x14ac:dyDescent="0.25">
      <c r="A18" s="20">
        <v>7</v>
      </c>
      <c r="B18" s="81" t="s">
        <v>90</v>
      </c>
      <c r="C18" s="82" t="s">
        <v>91</v>
      </c>
      <c r="D18" s="23">
        <v>0.8</v>
      </c>
      <c r="E18" s="23">
        <v>4.5999999999999996</v>
      </c>
      <c r="F18" s="21"/>
      <c r="G18" s="12">
        <f t="shared" si="3"/>
        <v>8.5</v>
      </c>
      <c r="H18" s="23">
        <v>0.9</v>
      </c>
      <c r="I18" s="23">
        <v>4</v>
      </c>
      <c r="J18" s="21"/>
      <c r="K18" s="12">
        <f t="shared" si="4"/>
        <v>8.9</v>
      </c>
      <c r="L18" s="22">
        <f t="shared" si="5"/>
        <v>17.399999999999999</v>
      </c>
    </row>
    <row r="19" spans="1:13" x14ac:dyDescent="0.25">
      <c r="A19" s="18">
        <v>8</v>
      </c>
      <c r="B19" s="81" t="s">
        <v>95</v>
      </c>
      <c r="C19" s="82" t="s">
        <v>12</v>
      </c>
      <c r="D19" s="23">
        <v>0.6</v>
      </c>
      <c r="E19" s="23">
        <v>4.5999999999999996</v>
      </c>
      <c r="F19" s="21"/>
      <c r="G19" s="12">
        <f t="shared" si="3"/>
        <v>8.3000000000000007</v>
      </c>
      <c r="H19" s="23">
        <v>0.6</v>
      </c>
      <c r="I19" s="23">
        <v>4</v>
      </c>
      <c r="J19" s="21"/>
      <c r="K19" s="12">
        <f t="shared" si="4"/>
        <v>8.6</v>
      </c>
      <c r="L19" s="22">
        <f t="shared" si="5"/>
        <v>16.899999999999999</v>
      </c>
    </row>
    <row r="20" spans="1:13" x14ac:dyDescent="0.25">
      <c r="A20" s="18">
        <v>9</v>
      </c>
      <c r="B20" s="81" t="s">
        <v>99</v>
      </c>
      <c r="C20" s="82" t="s">
        <v>12</v>
      </c>
      <c r="D20" s="23">
        <v>0.9</v>
      </c>
      <c r="E20" s="23">
        <v>5</v>
      </c>
      <c r="F20" s="21"/>
      <c r="G20" s="12">
        <f t="shared" si="3"/>
        <v>8.4</v>
      </c>
      <c r="H20" s="23">
        <v>0.8</v>
      </c>
      <c r="I20" s="23">
        <v>5</v>
      </c>
      <c r="J20" s="21"/>
      <c r="K20" s="12">
        <f t="shared" si="4"/>
        <v>8.3000000000000007</v>
      </c>
      <c r="L20" s="22">
        <f t="shared" si="5"/>
        <v>16.700000000000003</v>
      </c>
    </row>
    <row r="21" spans="1:13" x14ac:dyDescent="0.25">
      <c r="A21" s="13">
        <v>10</v>
      </c>
      <c r="B21" s="81" t="s">
        <v>97</v>
      </c>
      <c r="C21" s="82" t="s">
        <v>12</v>
      </c>
      <c r="D21" s="23">
        <v>1</v>
      </c>
      <c r="E21" s="23">
        <v>5.5</v>
      </c>
      <c r="F21" s="21">
        <v>0.6</v>
      </c>
      <c r="G21" s="12">
        <f t="shared" si="3"/>
        <v>7.65</v>
      </c>
      <c r="H21" s="23">
        <v>0.7</v>
      </c>
      <c r="I21" s="23">
        <v>3.8</v>
      </c>
      <c r="J21" s="21"/>
      <c r="K21" s="12">
        <f t="shared" si="4"/>
        <v>8.7999999999999989</v>
      </c>
      <c r="L21" s="22">
        <f t="shared" si="5"/>
        <v>16.45</v>
      </c>
    </row>
    <row r="22" spans="1:13" x14ac:dyDescent="0.25">
      <c r="A22" s="93"/>
      <c r="B22" s="151"/>
      <c r="C22" s="152"/>
      <c r="D22" s="94"/>
      <c r="E22" s="94"/>
      <c r="F22" s="95"/>
      <c r="G22" s="96"/>
      <c r="H22" s="94"/>
      <c r="I22" s="94"/>
      <c r="J22" s="95"/>
      <c r="K22" s="96"/>
      <c r="L22" s="97"/>
    </row>
    <row r="23" spans="1:13" ht="20.25" customHeight="1" x14ac:dyDescent="0.25">
      <c r="A23" s="181" t="s">
        <v>65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3"/>
    </row>
    <row r="24" spans="1:13" ht="20.25" customHeight="1" x14ac:dyDescent="0.3">
      <c r="A24" s="39"/>
      <c r="B24" s="47" t="s">
        <v>66</v>
      </c>
      <c r="C24" s="47" t="s">
        <v>3</v>
      </c>
      <c r="D24" s="41" t="s">
        <v>4</v>
      </c>
      <c r="E24" s="41" t="s">
        <v>57</v>
      </c>
      <c r="F24" s="41" t="s">
        <v>6</v>
      </c>
      <c r="G24" s="75" t="s">
        <v>63</v>
      </c>
      <c r="H24" s="41" t="s">
        <v>4</v>
      </c>
      <c r="I24" s="41" t="s">
        <v>57</v>
      </c>
      <c r="J24" s="41" t="s">
        <v>6</v>
      </c>
      <c r="K24" s="75" t="s">
        <v>62</v>
      </c>
      <c r="L24" s="76" t="s">
        <v>56</v>
      </c>
    </row>
    <row r="25" spans="1:13" x14ac:dyDescent="0.25">
      <c r="A25" s="18">
        <v>1</v>
      </c>
      <c r="B25" s="117" t="s">
        <v>108</v>
      </c>
      <c r="C25" s="98" t="s">
        <v>12</v>
      </c>
      <c r="D25" s="23">
        <v>1.85</v>
      </c>
      <c r="E25" s="23">
        <v>2.95</v>
      </c>
      <c r="F25" s="21"/>
      <c r="G25" s="12">
        <f>D25+(20-E25)/2-F25</f>
        <v>10.375</v>
      </c>
      <c r="H25" s="23">
        <v>1.6</v>
      </c>
      <c r="I25" s="23">
        <v>2.9</v>
      </c>
      <c r="J25" s="21"/>
      <c r="K25" s="12">
        <f>H25+(20-I25)/2-J25</f>
        <v>10.15</v>
      </c>
      <c r="L25" s="22">
        <f>G25+K25</f>
        <v>20.524999999999999</v>
      </c>
    </row>
    <row r="26" spans="1:13" x14ac:dyDescent="0.25">
      <c r="A26" s="13">
        <v>2</v>
      </c>
      <c r="B26" s="81" t="s">
        <v>107</v>
      </c>
      <c r="C26" s="82" t="s">
        <v>27</v>
      </c>
      <c r="D26" s="23">
        <v>2</v>
      </c>
      <c r="E26" s="23">
        <v>5.0999999999999996</v>
      </c>
      <c r="F26" s="21"/>
      <c r="G26" s="12">
        <f>D26+(20-E26)/2-F26</f>
        <v>9.4499999999999993</v>
      </c>
      <c r="H26" s="23">
        <v>1.5</v>
      </c>
      <c r="I26" s="23">
        <v>5.3</v>
      </c>
      <c r="J26" s="21"/>
      <c r="K26" s="12">
        <f>H26+(20-I26)/2-J26</f>
        <v>8.85</v>
      </c>
      <c r="L26" s="22">
        <f>G26+K26</f>
        <v>18.299999999999997</v>
      </c>
    </row>
    <row r="27" spans="1:13" x14ac:dyDescent="0.25">
      <c r="A27" s="20">
        <v>3</v>
      </c>
      <c r="B27" s="81" t="s">
        <v>106</v>
      </c>
      <c r="C27" s="82" t="s">
        <v>91</v>
      </c>
      <c r="D27" s="23">
        <v>1.1499999999999999</v>
      </c>
      <c r="E27" s="23">
        <v>4.45</v>
      </c>
      <c r="F27" s="21"/>
      <c r="G27" s="12">
        <f>D27+(20-E27)/2-F27</f>
        <v>8.9250000000000007</v>
      </c>
      <c r="H27" s="23">
        <v>1</v>
      </c>
      <c r="I27" s="23">
        <v>3.4</v>
      </c>
      <c r="J27" s="21"/>
      <c r="K27" s="12">
        <f>H27+(20-I27)/2-J27</f>
        <v>9.3000000000000007</v>
      </c>
      <c r="L27" s="22">
        <f>G27+K27</f>
        <v>18.225000000000001</v>
      </c>
    </row>
    <row r="28" spans="1:13" x14ac:dyDescent="0.25">
      <c r="A28" s="13">
        <v>4</v>
      </c>
      <c r="B28" s="81" t="s">
        <v>105</v>
      </c>
      <c r="C28" s="82" t="s">
        <v>91</v>
      </c>
      <c r="D28" s="23">
        <v>0</v>
      </c>
      <c r="E28" s="23">
        <v>0</v>
      </c>
      <c r="F28" s="21"/>
      <c r="G28" s="12">
        <v>0</v>
      </c>
      <c r="H28" s="23">
        <v>0</v>
      </c>
      <c r="I28" s="23">
        <v>0</v>
      </c>
      <c r="J28" s="21"/>
      <c r="K28" s="12">
        <v>0</v>
      </c>
      <c r="L28" s="22">
        <f>G28+K28</f>
        <v>0</v>
      </c>
      <c r="M28" t="s">
        <v>13</v>
      </c>
    </row>
    <row r="29" spans="1:13" ht="20.25" customHeight="1" x14ac:dyDescent="0.25">
      <c r="A29" s="181" t="s">
        <v>86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3"/>
    </row>
    <row r="30" spans="1:13" ht="20.25" customHeight="1" x14ac:dyDescent="0.3">
      <c r="A30" s="39"/>
      <c r="B30" s="47" t="s">
        <v>66</v>
      </c>
      <c r="C30" s="47" t="s">
        <v>3</v>
      </c>
      <c r="D30" s="41" t="s">
        <v>4</v>
      </c>
      <c r="E30" s="41" t="s">
        <v>57</v>
      </c>
      <c r="F30" s="41" t="s">
        <v>6</v>
      </c>
      <c r="G30" s="75" t="s">
        <v>60</v>
      </c>
      <c r="H30" s="41" t="s">
        <v>4</v>
      </c>
      <c r="I30" s="41" t="s">
        <v>57</v>
      </c>
      <c r="J30" s="41" t="s">
        <v>6</v>
      </c>
      <c r="K30" s="75" t="s">
        <v>64</v>
      </c>
      <c r="L30" s="76" t="s">
        <v>56</v>
      </c>
    </row>
    <row r="31" spans="1:13" x14ac:dyDescent="0.25">
      <c r="A31" s="18">
        <v>8</v>
      </c>
      <c r="B31" s="117" t="s">
        <v>117</v>
      </c>
      <c r="C31" s="98" t="s">
        <v>12</v>
      </c>
      <c r="D31" s="23">
        <v>2</v>
      </c>
      <c r="E31" s="23">
        <v>1.7</v>
      </c>
      <c r="F31" s="21"/>
      <c r="G31" s="12">
        <f t="shared" ref="G31:G39" si="6">D31+(20-E31)/2-F31</f>
        <v>11.15</v>
      </c>
      <c r="H31" s="23">
        <v>2</v>
      </c>
      <c r="I31" s="23">
        <v>3</v>
      </c>
      <c r="J31" s="21"/>
      <c r="K31" s="12">
        <f t="shared" ref="K31:K39" si="7">H31+(20-I31)/2-J31</f>
        <v>10.5</v>
      </c>
      <c r="L31" s="22">
        <f t="shared" ref="L31:L39" si="8">G31+K31</f>
        <v>21.65</v>
      </c>
    </row>
    <row r="32" spans="1:13" x14ac:dyDescent="0.25">
      <c r="A32" s="13">
        <v>5</v>
      </c>
      <c r="B32" s="81" t="s">
        <v>114</v>
      </c>
      <c r="C32" s="82" t="s">
        <v>12</v>
      </c>
      <c r="D32" s="23">
        <v>2</v>
      </c>
      <c r="E32" s="23">
        <v>2.2999999999999998</v>
      </c>
      <c r="F32" s="21"/>
      <c r="G32" s="12">
        <f t="shared" si="6"/>
        <v>10.85</v>
      </c>
      <c r="H32" s="23">
        <v>1</v>
      </c>
      <c r="I32" s="23">
        <v>4.2</v>
      </c>
      <c r="J32" s="21"/>
      <c r="K32" s="12">
        <f t="shared" si="7"/>
        <v>8.9</v>
      </c>
      <c r="L32" s="22">
        <f t="shared" si="8"/>
        <v>19.75</v>
      </c>
    </row>
    <row r="33" spans="1:12" x14ac:dyDescent="0.25">
      <c r="A33" s="13">
        <v>4</v>
      </c>
      <c r="B33" s="81" t="s">
        <v>113</v>
      </c>
      <c r="C33" s="82" t="s">
        <v>27</v>
      </c>
      <c r="D33" s="23">
        <v>1.7</v>
      </c>
      <c r="E33" s="23">
        <v>2.7</v>
      </c>
      <c r="F33" s="21"/>
      <c r="G33" s="12">
        <f t="shared" si="6"/>
        <v>10.35</v>
      </c>
      <c r="H33" s="23">
        <v>1.2</v>
      </c>
      <c r="I33" s="23">
        <v>3.8</v>
      </c>
      <c r="J33" s="21"/>
      <c r="K33" s="12">
        <f t="shared" si="7"/>
        <v>9.2999999999999989</v>
      </c>
      <c r="L33" s="22">
        <f t="shared" si="8"/>
        <v>19.649999999999999</v>
      </c>
    </row>
    <row r="34" spans="1:12" x14ac:dyDescent="0.25">
      <c r="A34" s="18">
        <v>9</v>
      </c>
      <c r="B34" s="81" t="s">
        <v>118</v>
      </c>
      <c r="C34" s="82" t="s">
        <v>12</v>
      </c>
      <c r="D34" s="23">
        <v>2</v>
      </c>
      <c r="E34" s="23">
        <v>3.15</v>
      </c>
      <c r="F34" s="21"/>
      <c r="G34" s="12">
        <f t="shared" si="6"/>
        <v>10.425000000000001</v>
      </c>
      <c r="H34" s="23">
        <v>1.1000000000000001</v>
      </c>
      <c r="I34" s="23">
        <v>4.5</v>
      </c>
      <c r="J34" s="21"/>
      <c r="K34" s="12">
        <f t="shared" si="7"/>
        <v>8.85</v>
      </c>
      <c r="L34" s="22">
        <f t="shared" si="8"/>
        <v>19.274999999999999</v>
      </c>
    </row>
    <row r="35" spans="1:12" x14ac:dyDescent="0.25">
      <c r="A35" s="18">
        <v>6</v>
      </c>
      <c r="B35" s="81" t="s">
        <v>115</v>
      </c>
      <c r="C35" s="82" t="s">
        <v>27</v>
      </c>
      <c r="D35" s="23">
        <v>2</v>
      </c>
      <c r="E35" s="23">
        <v>4.7</v>
      </c>
      <c r="F35" s="21"/>
      <c r="G35" s="12">
        <f t="shared" si="6"/>
        <v>9.65</v>
      </c>
      <c r="H35" s="23">
        <v>1.5</v>
      </c>
      <c r="I35" s="23">
        <v>4.5</v>
      </c>
      <c r="J35" s="21"/>
      <c r="K35" s="12">
        <f t="shared" si="7"/>
        <v>9.25</v>
      </c>
      <c r="L35" s="22">
        <f t="shared" si="8"/>
        <v>18.899999999999999</v>
      </c>
    </row>
    <row r="36" spans="1:12" x14ac:dyDescent="0.25">
      <c r="A36" s="20">
        <v>3</v>
      </c>
      <c r="B36" s="81" t="s">
        <v>111</v>
      </c>
      <c r="C36" s="82" t="s">
        <v>112</v>
      </c>
      <c r="D36" s="23">
        <v>1.75</v>
      </c>
      <c r="E36" s="23">
        <v>3.65</v>
      </c>
      <c r="F36" s="21"/>
      <c r="G36" s="12">
        <f t="shared" si="6"/>
        <v>9.9250000000000007</v>
      </c>
      <c r="H36" s="23">
        <v>1</v>
      </c>
      <c r="I36" s="23">
        <v>5.3</v>
      </c>
      <c r="J36" s="21"/>
      <c r="K36" s="12">
        <f t="shared" si="7"/>
        <v>8.35</v>
      </c>
      <c r="L36" s="22">
        <f t="shared" si="8"/>
        <v>18.274999999999999</v>
      </c>
    </row>
    <row r="37" spans="1:12" x14ac:dyDescent="0.25">
      <c r="A37" s="13">
        <v>2</v>
      </c>
      <c r="B37" s="81" t="s">
        <v>110</v>
      </c>
      <c r="C37" s="82" t="s">
        <v>12</v>
      </c>
      <c r="D37" s="23">
        <v>1.5</v>
      </c>
      <c r="E37" s="23">
        <v>4.2</v>
      </c>
      <c r="F37" s="21">
        <v>0.3</v>
      </c>
      <c r="G37" s="12">
        <f t="shared" si="6"/>
        <v>9.1</v>
      </c>
      <c r="H37" s="23">
        <v>1.5</v>
      </c>
      <c r="I37" s="23">
        <v>5.3</v>
      </c>
      <c r="J37" s="21"/>
      <c r="K37" s="12">
        <f t="shared" si="7"/>
        <v>8.85</v>
      </c>
      <c r="L37" s="22">
        <f t="shared" si="8"/>
        <v>17.95</v>
      </c>
    </row>
    <row r="38" spans="1:12" x14ac:dyDescent="0.25">
      <c r="A38" s="19">
        <v>7</v>
      </c>
      <c r="B38" s="81" t="s">
        <v>116</v>
      </c>
      <c r="C38" s="82" t="s">
        <v>91</v>
      </c>
      <c r="D38" s="23">
        <v>1.65</v>
      </c>
      <c r="E38" s="23">
        <v>4.9000000000000004</v>
      </c>
      <c r="F38" s="21"/>
      <c r="G38" s="12">
        <f t="shared" si="6"/>
        <v>9.1999999999999993</v>
      </c>
      <c r="H38" s="23">
        <v>1</v>
      </c>
      <c r="I38" s="23">
        <v>4.7</v>
      </c>
      <c r="J38" s="21"/>
      <c r="K38" s="12">
        <f t="shared" si="7"/>
        <v>8.65</v>
      </c>
      <c r="L38" s="22">
        <f t="shared" si="8"/>
        <v>17.850000000000001</v>
      </c>
    </row>
    <row r="39" spans="1:12" x14ac:dyDescent="0.25">
      <c r="A39" s="13">
        <v>1</v>
      </c>
      <c r="B39" s="81" t="s">
        <v>109</v>
      </c>
      <c r="C39" s="82" t="s">
        <v>12</v>
      </c>
      <c r="D39" s="23">
        <v>1.5</v>
      </c>
      <c r="E39" s="23">
        <v>4.25</v>
      </c>
      <c r="F39" s="21">
        <v>0.3</v>
      </c>
      <c r="G39" s="12">
        <f t="shared" si="6"/>
        <v>9.0749999999999993</v>
      </c>
      <c r="H39" s="23">
        <v>0.8</v>
      </c>
      <c r="I39" s="23">
        <v>4.2</v>
      </c>
      <c r="J39" s="21"/>
      <c r="K39" s="12">
        <f t="shared" si="7"/>
        <v>8.7000000000000011</v>
      </c>
      <c r="L39" s="22">
        <f t="shared" si="8"/>
        <v>17.774999999999999</v>
      </c>
    </row>
  </sheetData>
  <sortState ref="B12:L21">
    <sortCondition descending="1" ref="L12:L21"/>
  </sortState>
  <mergeCells count="5">
    <mergeCell ref="A1:G1"/>
    <mergeCell ref="A2:L2"/>
    <mergeCell ref="A10:L10"/>
    <mergeCell ref="A23:L23"/>
    <mergeCell ref="A29:L29"/>
  </mergeCells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topLeftCell="A28" workbookViewId="0">
      <selection activeCell="B4" sqref="B4:C19"/>
    </sheetView>
  </sheetViews>
  <sheetFormatPr defaultRowHeight="15" x14ac:dyDescent="0.25"/>
  <cols>
    <col min="1" max="1" width="4.5703125" customWidth="1"/>
    <col min="2" max="2" width="33.85546875" customWidth="1"/>
    <col min="3" max="3" width="34.140625" customWidth="1"/>
    <col min="4" max="4" width="12" customWidth="1"/>
    <col min="5" max="8" width="7.7109375" customWidth="1"/>
    <col min="9" max="9" width="7.140625" customWidth="1"/>
    <col min="10" max="13" width="7.7109375" customWidth="1"/>
  </cols>
  <sheetData>
    <row r="1" spans="1:10" ht="59.25" customHeight="1" x14ac:dyDescent="0.25">
      <c r="A1" s="184" t="s">
        <v>87</v>
      </c>
      <c r="B1" s="185"/>
      <c r="C1" s="185"/>
      <c r="D1" s="185"/>
      <c r="E1" s="185"/>
      <c r="F1" s="185"/>
      <c r="G1" s="185"/>
      <c r="H1" s="185"/>
      <c r="I1" s="185"/>
    </row>
    <row r="2" spans="1:10" ht="20.25" customHeight="1" x14ac:dyDescent="0.3">
      <c r="A2" s="186" t="s">
        <v>72</v>
      </c>
      <c r="B2" s="187"/>
      <c r="C2" s="187"/>
      <c r="D2" s="187"/>
      <c r="E2" s="187"/>
      <c r="F2" s="187"/>
      <c r="G2" s="187"/>
      <c r="H2" s="187"/>
      <c r="I2" s="188"/>
    </row>
    <row r="3" spans="1:10" ht="20.25" customHeight="1" x14ac:dyDescent="0.3">
      <c r="A3" s="38"/>
      <c r="B3" s="39" t="s">
        <v>66</v>
      </c>
      <c r="C3" s="39" t="s">
        <v>3</v>
      </c>
      <c r="D3" s="41" t="s">
        <v>67</v>
      </c>
      <c r="E3" s="41" t="s">
        <v>4</v>
      </c>
      <c r="F3" s="41" t="s">
        <v>57</v>
      </c>
      <c r="G3" s="41" t="s">
        <v>5</v>
      </c>
      <c r="H3" s="41" t="s">
        <v>6</v>
      </c>
      <c r="I3" s="41" t="s">
        <v>80</v>
      </c>
      <c r="J3">
        <v>1.5</v>
      </c>
    </row>
    <row r="4" spans="1:10" x14ac:dyDescent="0.25">
      <c r="A4" s="18">
        <v>1</v>
      </c>
      <c r="B4" s="116" t="s">
        <v>127</v>
      </c>
      <c r="C4" s="98" t="s">
        <v>27</v>
      </c>
      <c r="D4" s="32" t="s">
        <v>76</v>
      </c>
      <c r="E4" s="23">
        <v>0.9</v>
      </c>
      <c r="F4" s="23">
        <v>2.7</v>
      </c>
      <c r="G4" s="23">
        <f t="shared" ref="G4:G19" si="0">10-F4/2</f>
        <v>8.65</v>
      </c>
      <c r="H4" s="21"/>
      <c r="I4" s="12">
        <f t="shared" ref="I4:I19" si="1">E4+G4-H4</f>
        <v>9.5500000000000007</v>
      </c>
    </row>
    <row r="5" spans="1:10" x14ac:dyDescent="0.25">
      <c r="A5" s="13">
        <f>A4+1</f>
        <v>2</v>
      </c>
      <c r="B5" s="100" t="s">
        <v>132</v>
      </c>
      <c r="C5" s="82" t="s">
        <v>121</v>
      </c>
      <c r="D5" s="32" t="s">
        <v>76</v>
      </c>
      <c r="E5" s="23">
        <v>1</v>
      </c>
      <c r="F5" s="23">
        <v>3.6</v>
      </c>
      <c r="G5" s="23">
        <f t="shared" si="0"/>
        <v>8.1999999999999993</v>
      </c>
      <c r="H5" s="21"/>
      <c r="I5" s="12">
        <f t="shared" si="1"/>
        <v>9.1999999999999993</v>
      </c>
    </row>
    <row r="6" spans="1:10" x14ac:dyDescent="0.25">
      <c r="A6" s="13">
        <f t="shared" ref="A6:A19" si="2">A5+1</f>
        <v>3</v>
      </c>
      <c r="B6" s="100" t="s">
        <v>135</v>
      </c>
      <c r="C6" s="82" t="s">
        <v>121</v>
      </c>
      <c r="D6" s="32" t="s">
        <v>76</v>
      </c>
      <c r="E6" s="23">
        <v>0.8</v>
      </c>
      <c r="F6" s="23">
        <v>3.3</v>
      </c>
      <c r="G6" s="23">
        <f t="shared" si="0"/>
        <v>8.35</v>
      </c>
      <c r="H6" s="21"/>
      <c r="I6" s="12">
        <f t="shared" si="1"/>
        <v>9.15</v>
      </c>
    </row>
    <row r="7" spans="1:10" x14ac:dyDescent="0.25">
      <c r="A7" s="13">
        <f t="shared" si="2"/>
        <v>4</v>
      </c>
      <c r="B7" s="100" t="s">
        <v>134</v>
      </c>
      <c r="C7" s="82" t="s">
        <v>27</v>
      </c>
      <c r="D7" s="32" t="s">
        <v>76</v>
      </c>
      <c r="E7" s="23">
        <v>0.8</v>
      </c>
      <c r="F7" s="23">
        <v>3.4</v>
      </c>
      <c r="G7" s="23">
        <f t="shared" si="0"/>
        <v>8.3000000000000007</v>
      </c>
      <c r="H7" s="21"/>
      <c r="I7" s="12">
        <f t="shared" si="1"/>
        <v>9.1000000000000014</v>
      </c>
    </row>
    <row r="8" spans="1:10" x14ac:dyDescent="0.25">
      <c r="A8" s="13">
        <f t="shared" si="2"/>
        <v>5</v>
      </c>
      <c r="B8" s="100" t="s">
        <v>128</v>
      </c>
      <c r="C8" s="82" t="s">
        <v>27</v>
      </c>
      <c r="D8" s="32" t="s">
        <v>76</v>
      </c>
      <c r="E8" s="23">
        <v>0.8</v>
      </c>
      <c r="F8" s="23">
        <v>3.5</v>
      </c>
      <c r="G8" s="23">
        <f t="shared" si="0"/>
        <v>8.25</v>
      </c>
      <c r="H8" s="21"/>
      <c r="I8" s="12">
        <f t="shared" si="1"/>
        <v>9.0500000000000007</v>
      </c>
    </row>
    <row r="9" spans="1:10" x14ac:dyDescent="0.25">
      <c r="A9" s="13">
        <f t="shared" si="2"/>
        <v>6</v>
      </c>
      <c r="B9" s="100" t="s">
        <v>10</v>
      </c>
      <c r="C9" s="82" t="s">
        <v>121</v>
      </c>
      <c r="D9" s="32" t="s">
        <v>76</v>
      </c>
      <c r="E9" s="23">
        <v>1</v>
      </c>
      <c r="F9" s="23">
        <v>4.2</v>
      </c>
      <c r="G9" s="23">
        <f t="shared" si="0"/>
        <v>7.9</v>
      </c>
      <c r="H9" s="21"/>
      <c r="I9" s="12">
        <f t="shared" si="1"/>
        <v>8.9</v>
      </c>
    </row>
    <row r="10" spans="1:10" x14ac:dyDescent="0.25">
      <c r="A10" s="13">
        <f t="shared" si="2"/>
        <v>7</v>
      </c>
      <c r="B10" s="100" t="s">
        <v>130</v>
      </c>
      <c r="C10" s="82" t="s">
        <v>27</v>
      </c>
      <c r="D10" s="32" t="s">
        <v>76</v>
      </c>
      <c r="E10" s="23">
        <v>0.85</v>
      </c>
      <c r="F10" s="23">
        <v>4.0999999999999996</v>
      </c>
      <c r="G10" s="23">
        <f t="shared" si="0"/>
        <v>7.95</v>
      </c>
      <c r="H10" s="21"/>
      <c r="I10" s="12">
        <f t="shared" si="1"/>
        <v>8.8000000000000007</v>
      </c>
    </row>
    <row r="11" spans="1:10" x14ac:dyDescent="0.25">
      <c r="A11" s="13">
        <f t="shared" si="2"/>
        <v>8</v>
      </c>
      <c r="B11" s="100" t="s">
        <v>11</v>
      </c>
      <c r="C11" s="82" t="s">
        <v>121</v>
      </c>
      <c r="D11" s="32" t="s">
        <v>76</v>
      </c>
      <c r="E11" s="25">
        <v>0.7</v>
      </c>
      <c r="F11" s="25">
        <v>3.9</v>
      </c>
      <c r="G11" s="23">
        <f t="shared" si="0"/>
        <v>8.0500000000000007</v>
      </c>
      <c r="H11" s="21"/>
      <c r="I11" s="12">
        <f t="shared" si="1"/>
        <v>8.75</v>
      </c>
    </row>
    <row r="12" spans="1:10" x14ac:dyDescent="0.25">
      <c r="A12" s="13">
        <f t="shared" si="2"/>
        <v>9</v>
      </c>
      <c r="B12" s="100" t="s">
        <v>35</v>
      </c>
      <c r="C12" s="82" t="s">
        <v>91</v>
      </c>
      <c r="D12" s="32" t="s">
        <v>76</v>
      </c>
      <c r="E12" s="23">
        <v>0.5</v>
      </c>
      <c r="F12" s="23">
        <v>3.5</v>
      </c>
      <c r="G12" s="23">
        <f t="shared" si="0"/>
        <v>8.25</v>
      </c>
      <c r="H12" s="21"/>
      <c r="I12" s="12">
        <f t="shared" si="1"/>
        <v>8.75</v>
      </c>
    </row>
    <row r="13" spans="1:10" x14ac:dyDescent="0.25">
      <c r="A13" s="13">
        <f t="shared" si="2"/>
        <v>10</v>
      </c>
      <c r="B13" s="100" t="s">
        <v>131</v>
      </c>
      <c r="C13" s="82" t="s">
        <v>27</v>
      </c>
      <c r="D13" s="32" t="s">
        <v>76</v>
      </c>
      <c r="E13" s="23">
        <v>0.75</v>
      </c>
      <c r="F13" s="23">
        <v>4.2</v>
      </c>
      <c r="G13" s="23">
        <f t="shared" si="0"/>
        <v>7.9</v>
      </c>
      <c r="H13" s="21"/>
      <c r="I13" s="12">
        <f t="shared" si="1"/>
        <v>8.65</v>
      </c>
    </row>
    <row r="14" spans="1:10" x14ac:dyDescent="0.25">
      <c r="A14" s="13">
        <f t="shared" si="2"/>
        <v>11</v>
      </c>
      <c r="B14" s="100" t="s">
        <v>133</v>
      </c>
      <c r="C14" s="82" t="s">
        <v>27</v>
      </c>
      <c r="D14" s="32" t="s">
        <v>76</v>
      </c>
      <c r="E14" s="23">
        <v>0.55000000000000004</v>
      </c>
      <c r="F14" s="23">
        <v>4.5</v>
      </c>
      <c r="G14" s="23">
        <f t="shared" si="0"/>
        <v>7.75</v>
      </c>
      <c r="H14" s="21"/>
      <c r="I14" s="12">
        <f t="shared" si="1"/>
        <v>8.3000000000000007</v>
      </c>
    </row>
    <row r="15" spans="1:10" x14ac:dyDescent="0.25">
      <c r="A15" s="13">
        <f t="shared" si="2"/>
        <v>12</v>
      </c>
      <c r="B15" s="100" t="s">
        <v>122</v>
      </c>
      <c r="C15" s="82" t="s">
        <v>120</v>
      </c>
      <c r="D15" s="32" t="s">
        <v>76</v>
      </c>
      <c r="E15" s="23">
        <v>0.55000000000000004</v>
      </c>
      <c r="F15" s="23">
        <v>4.5</v>
      </c>
      <c r="G15" s="23">
        <f t="shared" si="0"/>
        <v>7.75</v>
      </c>
      <c r="H15" s="21"/>
      <c r="I15" s="12">
        <f t="shared" si="1"/>
        <v>8.3000000000000007</v>
      </c>
    </row>
    <row r="16" spans="1:10" x14ac:dyDescent="0.25">
      <c r="A16" s="13">
        <f t="shared" si="2"/>
        <v>13</v>
      </c>
      <c r="B16" s="100" t="s">
        <v>36</v>
      </c>
      <c r="C16" s="82" t="s">
        <v>91</v>
      </c>
      <c r="D16" s="32" t="s">
        <v>76</v>
      </c>
      <c r="E16" s="23">
        <v>0.6</v>
      </c>
      <c r="F16" s="23">
        <v>5.0999999999999996</v>
      </c>
      <c r="G16" s="23">
        <f t="shared" si="0"/>
        <v>7.45</v>
      </c>
      <c r="H16" s="21"/>
      <c r="I16" s="12">
        <f t="shared" si="1"/>
        <v>8.0500000000000007</v>
      </c>
    </row>
    <row r="17" spans="1:10" x14ac:dyDescent="0.25">
      <c r="A17" s="13">
        <f t="shared" si="2"/>
        <v>14</v>
      </c>
      <c r="B17" s="100" t="s">
        <v>136</v>
      </c>
      <c r="C17" s="82" t="s">
        <v>120</v>
      </c>
      <c r="D17" s="32" t="s">
        <v>76</v>
      </c>
      <c r="E17" s="23">
        <v>0.6</v>
      </c>
      <c r="F17" s="23">
        <v>5.3</v>
      </c>
      <c r="G17" s="23">
        <f t="shared" si="0"/>
        <v>7.35</v>
      </c>
      <c r="H17" s="21"/>
      <c r="I17" s="12">
        <f t="shared" si="1"/>
        <v>7.9499999999999993</v>
      </c>
    </row>
    <row r="18" spans="1:10" x14ac:dyDescent="0.25">
      <c r="A18" s="13">
        <f t="shared" si="2"/>
        <v>15</v>
      </c>
      <c r="B18" s="100" t="s">
        <v>124</v>
      </c>
      <c r="C18" s="82" t="s">
        <v>120</v>
      </c>
      <c r="D18" s="14" t="s">
        <v>76</v>
      </c>
      <c r="E18" s="23">
        <v>0.5</v>
      </c>
      <c r="F18" s="23">
        <v>5.2</v>
      </c>
      <c r="G18" s="23">
        <f t="shared" si="0"/>
        <v>7.4</v>
      </c>
      <c r="H18" s="21"/>
      <c r="I18" s="12">
        <f t="shared" si="1"/>
        <v>7.9</v>
      </c>
    </row>
    <row r="19" spans="1:10" x14ac:dyDescent="0.25">
      <c r="A19" s="13">
        <f t="shared" si="2"/>
        <v>16</v>
      </c>
      <c r="B19" s="100" t="s">
        <v>129</v>
      </c>
      <c r="C19" s="82" t="s">
        <v>91</v>
      </c>
      <c r="D19" s="14" t="s">
        <v>76</v>
      </c>
      <c r="E19" s="23">
        <v>0.45</v>
      </c>
      <c r="F19" s="23">
        <v>6</v>
      </c>
      <c r="G19" s="23">
        <f t="shared" si="0"/>
        <v>7</v>
      </c>
      <c r="H19" s="21"/>
      <c r="I19" s="12">
        <f t="shared" si="1"/>
        <v>7.45</v>
      </c>
    </row>
    <row r="20" spans="1:10" ht="20.25" customHeight="1" x14ac:dyDescent="0.3">
      <c r="A20" s="186" t="s">
        <v>69</v>
      </c>
      <c r="B20" s="187"/>
      <c r="C20" s="187"/>
      <c r="D20" s="187"/>
      <c r="E20" s="187"/>
      <c r="F20" s="187"/>
      <c r="G20" s="187"/>
      <c r="H20" s="187"/>
      <c r="I20" s="188"/>
    </row>
    <row r="21" spans="1:10" ht="20.25" customHeight="1" x14ac:dyDescent="0.3">
      <c r="A21" s="38"/>
      <c r="B21" s="39" t="s">
        <v>66</v>
      </c>
      <c r="C21" s="39" t="s">
        <v>3</v>
      </c>
      <c r="D21" s="41" t="s">
        <v>67</v>
      </c>
      <c r="E21" s="41" t="s">
        <v>4</v>
      </c>
      <c r="F21" s="41" t="s">
        <v>57</v>
      </c>
      <c r="G21" s="41" t="s">
        <v>5</v>
      </c>
      <c r="H21" s="41" t="s">
        <v>6</v>
      </c>
      <c r="I21" s="41" t="s">
        <v>80</v>
      </c>
      <c r="J21">
        <v>1.5</v>
      </c>
    </row>
    <row r="22" spans="1:10" x14ac:dyDescent="0.25">
      <c r="A22" s="20">
        <v>1</v>
      </c>
      <c r="B22" s="89" t="s">
        <v>125</v>
      </c>
      <c r="C22" s="86" t="s">
        <v>112</v>
      </c>
      <c r="D22" s="14" t="s">
        <v>76</v>
      </c>
      <c r="E22" s="25">
        <v>1.5</v>
      </c>
      <c r="F22" s="25">
        <v>3.6</v>
      </c>
      <c r="G22" s="23">
        <f t="shared" ref="G22:G35" si="3">10-F22/2</f>
        <v>8.1999999999999993</v>
      </c>
      <c r="H22" s="21"/>
      <c r="I22" s="12">
        <f t="shared" ref="I22:I37" si="4">E22+G22-H22</f>
        <v>9.6999999999999993</v>
      </c>
    </row>
    <row r="23" spans="1:10" x14ac:dyDescent="0.25">
      <c r="A23" s="19">
        <f>1+A22</f>
        <v>2</v>
      </c>
      <c r="B23" s="90" t="s">
        <v>25</v>
      </c>
      <c r="C23" s="88" t="s">
        <v>121</v>
      </c>
      <c r="D23" s="14" t="s">
        <v>76</v>
      </c>
      <c r="E23" s="25">
        <v>1.3</v>
      </c>
      <c r="F23" s="25">
        <v>3.25</v>
      </c>
      <c r="G23" s="23">
        <f t="shared" si="3"/>
        <v>8.375</v>
      </c>
      <c r="H23" s="21"/>
      <c r="I23" s="12">
        <f t="shared" si="4"/>
        <v>9.6750000000000007</v>
      </c>
    </row>
    <row r="24" spans="1:10" x14ac:dyDescent="0.25">
      <c r="A24" s="19">
        <f t="shared" ref="A24:A37" si="5">1+A23</f>
        <v>3</v>
      </c>
      <c r="B24" s="90" t="s">
        <v>123</v>
      </c>
      <c r="C24" s="88" t="s">
        <v>121</v>
      </c>
      <c r="D24" s="14" t="s">
        <v>76</v>
      </c>
      <c r="E24" s="23">
        <v>1.35</v>
      </c>
      <c r="F24" s="23">
        <v>4.3499999999999996</v>
      </c>
      <c r="G24" s="23">
        <f t="shared" si="3"/>
        <v>7.8250000000000002</v>
      </c>
      <c r="H24" s="21"/>
      <c r="I24" s="12">
        <f t="shared" si="4"/>
        <v>9.1750000000000007</v>
      </c>
    </row>
    <row r="25" spans="1:10" x14ac:dyDescent="0.25">
      <c r="A25" s="19">
        <f t="shared" si="5"/>
        <v>4</v>
      </c>
      <c r="B25" s="90" t="s">
        <v>16</v>
      </c>
      <c r="C25" s="88" t="s">
        <v>91</v>
      </c>
      <c r="D25" s="14" t="s">
        <v>76</v>
      </c>
      <c r="E25" s="23">
        <v>1</v>
      </c>
      <c r="F25" s="23">
        <v>4.0999999999999996</v>
      </c>
      <c r="G25" s="23">
        <f t="shared" si="3"/>
        <v>7.95</v>
      </c>
      <c r="H25" s="21"/>
      <c r="I25" s="12">
        <f t="shared" si="4"/>
        <v>8.9499999999999993</v>
      </c>
    </row>
    <row r="26" spans="1:10" x14ac:dyDescent="0.25">
      <c r="A26" s="19">
        <f t="shared" si="5"/>
        <v>5</v>
      </c>
      <c r="B26" s="90" t="s">
        <v>14</v>
      </c>
      <c r="C26" s="88" t="s">
        <v>120</v>
      </c>
      <c r="D26" s="14" t="s">
        <v>76</v>
      </c>
      <c r="E26" s="23">
        <v>0.75</v>
      </c>
      <c r="F26" s="23">
        <v>3.8</v>
      </c>
      <c r="G26" s="23">
        <f t="shared" si="3"/>
        <v>8.1</v>
      </c>
      <c r="H26" s="21"/>
      <c r="I26" s="12">
        <f t="shared" si="4"/>
        <v>8.85</v>
      </c>
    </row>
    <row r="27" spans="1:10" x14ac:dyDescent="0.25">
      <c r="A27" s="19">
        <f>1+A26</f>
        <v>6</v>
      </c>
      <c r="B27" s="90" t="s">
        <v>24</v>
      </c>
      <c r="C27" s="88" t="s">
        <v>120</v>
      </c>
      <c r="D27" s="14" t="s">
        <v>76</v>
      </c>
      <c r="E27" s="23">
        <v>0.8</v>
      </c>
      <c r="F27" s="23">
        <v>4</v>
      </c>
      <c r="G27" s="23">
        <f t="shared" si="3"/>
        <v>8</v>
      </c>
      <c r="H27" s="21"/>
      <c r="I27" s="12">
        <f t="shared" si="4"/>
        <v>8.8000000000000007</v>
      </c>
    </row>
    <row r="28" spans="1:10" x14ac:dyDescent="0.25">
      <c r="A28" s="19">
        <f t="shared" si="5"/>
        <v>7</v>
      </c>
      <c r="B28" s="90" t="s">
        <v>46</v>
      </c>
      <c r="C28" s="88" t="s">
        <v>91</v>
      </c>
      <c r="D28" s="14" t="s">
        <v>76</v>
      </c>
      <c r="E28" s="23">
        <v>0.9</v>
      </c>
      <c r="F28" s="23">
        <v>4.8499999999999996</v>
      </c>
      <c r="G28" s="23">
        <f t="shared" si="3"/>
        <v>7.5750000000000002</v>
      </c>
      <c r="H28" s="21"/>
      <c r="I28" s="12">
        <f t="shared" si="4"/>
        <v>8.4749999999999996</v>
      </c>
    </row>
    <row r="29" spans="1:10" x14ac:dyDescent="0.25">
      <c r="A29" s="19">
        <f t="shared" si="5"/>
        <v>8</v>
      </c>
      <c r="B29" s="90" t="s">
        <v>126</v>
      </c>
      <c r="C29" s="88" t="s">
        <v>91</v>
      </c>
      <c r="D29" s="14" t="s">
        <v>76</v>
      </c>
      <c r="E29" s="23">
        <v>0.9</v>
      </c>
      <c r="F29" s="23">
        <v>4.9000000000000004</v>
      </c>
      <c r="G29" s="23">
        <f t="shared" si="3"/>
        <v>7.55</v>
      </c>
      <c r="H29" s="21"/>
      <c r="I29" s="12">
        <f t="shared" si="4"/>
        <v>8.4499999999999993</v>
      </c>
    </row>
    <row r="30" spans="1:10" x14ac:dyDescent="0.25">
      <c r="A30" s="19">
        <f t="shared" si="5"/>
        <v>9</v>
      </c>
      <c r="B30" s="90" t="s">
        <v>30</v>
      </c>
      <c r="C30" s="88" t="s">
        <v>120</v>
      </c>
      <c r="D30" s="14" t="s">
        <v>76</v>
      </c>
      <c r="E30" s="23">
        <v>0.9</v>
      </c>
      <c r="F30" s="23">
        <v>4.9000000000000004</v>
      </c>
      <c r="G30" s="23">
        <f t="shared" si="3"/>
        <v>7.55</v>
      </c>
      <c r="H30" s="21"/>
      <c r="I30" s="12">
        <f t="shared" si="4"/>
        <v>8.4499999999999993</v>
      </c>
    </row>
    <row r="31" spans="1:10" x14ac:dyDescent="0.25">
      <c r="A31" s="19">
        <f t="shared" si="5"/>
        <v>10</v>
      </c>
      <c r="B31" s="90" t="s">
        <v>119</v>
      </c>
      <c r="C31" s="88" t="s">
        <v>120</v>
      </c>
      <c r="D31" s="14" t="s">
        <v>76</v>
      </c>
      <c r="E31" s="23">
        <v>0.7</v>
      </c>
      <c r="F31" s="23">
        <v>4.75</v>
      </c>
      <c r="G31" s="23">
        <f t="shared" si="3"/>
        <v>7.625</v>
      </c>
      <c r="H31" s="21"/>
      <c r="I31" s="12">
        <f t="shared" si="4"/>
        <v>8.3249999999999993</v>
      </c>
    </row>
    <row r="32" spans="1:10" x14ac:dyDescent="0.25">
      <c r="A32" s="19">
        <f t="shared" si="5"/>
        <v>11</v>
      </c>
      <c r="B32" s="90" t="s">
        <v>26</v>
      </c>
      <c r="C32" s="88" t="s">
        <v>91</v>
      </c>
      <c r="D32" s="14" t="s">
        <v>76</v>
      </c>
      <c r="E32" s="23">
        <v>0.6</v>
      </c>
      <c r="F32" s="23">
        <v>4.5999999999999996</v>
      </c>
      <c r="G32" s="23">
        <f t="shared" si="3"/>
        <v>7.7</v>
      </c>
      <c r="H32" s="21"/>
      <c r="I32" s="12">
        <f t="shared" si="4"/>
        <v>8.3000000000000007</v>
      </c>
    </row>
    <row r="33" spans="1:9" x14ac:dyDescent="0.25">
      <c r="A33" s="19">
        <f t="shared" si="5"/>
        <v>12</v>
      </c>
      <c r="B33" s="90" t="s">
        <v>45</v>
      </c>
      <c r="C33" s="88" t="s">
        <v>91</v>
      </c>
      <c r="D33" s="14" t="s">
        <v>76</v>
      </c>
      <c r="E33" s="23">
        <v>1</v>
      </c>
      <c r="F33" s="23">
        <v>5.9</v>
      </c>
      <c r="G33" s="23">
        <f t="shared" si="3"/>
        <v>7.05</v>
      </c>
      <c r="H33" s="21"/>
      <c r="I33" s="12">
        <f t="shared" si="4"/>
        <v>8.0500000000000007</v>
      </c>
    </row>
    <row r="34" spans="1:9" x14ac:dyDescent="0.25">
      <c r="A34" s="19">
        <f t="shared" si="5"/>
        <v>13</v>
      </c>
      <c r="B34" s="90" t="s">
        <v>31</v>
      </c>
      <c r="C34" s="88" t="s">
        <v>120</v>
      </c>
      <c r="D34" s="14" t="s">
        <v>76</v>
      </c>
      <c r="E34" s="23">
        <v>0.8</v>
      </c>
      <c r="F34" s="23">
        <v>6</v>
      </c>
      <c r="G34" s="23">
        <f t="shared" si="3"/>
        <v>7</v>
      </c>
      <c r="H34" s="21"/>
      <c r="I34" s="12">
        <f t="shared" si="4"/>
        <v>7.8</v>
      </c>
    </row>
    <row r="35" spans="1:9" x14ac:dyDescent="0.25">
      <c r="A35" s="19">
        <f t="shared" si="5"/>
        <v>14</v>
      </c>
      <c r="B35" s="90" t="s">
        <v>17</v>
      </c>
      <c r="C35" s="88" t="s">
        <v>120</v>
      </c>
      <c r="D35" s="14" t="s">
        <v>76</v>
      </c>
      <c r="E35" s="23">
        <v>0.6</v>
      </c>
      <c r="F35" s="23">
        <v>5.65</v>
      </c>
      <c r="G35" s="23">
        <f t="shared" si="3"/>
        <v>7.1749999999999998</v>
      </c>
      <c r="H35" s="21"/>
      <c r="I35" s="12">
        <f t="shared" si="4"/>
        <v>7.7749999999999995</v>
      </c>
    </row>
    <row r="36" spans="1:9" x14ac:dyDescent="0.25">
      <c r="A36" s="19">
        <f t="shared" si="5"/>
        <v>15</v>
      </c>
      <c r="B36" s="90" t="s">
        <v>122</v>
      </c>
      <c r="C36" s="88" t="s">
        <v>120</v>
      </c>
      <c r="D36" s="14" t="s">
        <v>76</v>
      </c>
      <c r="E36" s="23">
        <v>0</v>
      </c>
      <c r="F36" s="23">
        <v>0</v>
      </c>
      <c r="G36" s="23">
        <v>0</v>
      </c>
      <c r="H36" s="21"/>
      <c r="I36" s="12">
        <f t="shared" si="4"/>
        <v>0</v>
      </c>
    </row>
    <row r="37" spans="1:9" x14ac:dyDescent="0.25">
      <c r="A37" s="19">
        <f t="shared" si="5"/>
        <v>16</v>
      </c>
      <c r="B37" s="90" t="s">
        <v>124</v>
      </c>
      <c r="C37" s="88" t="s">
        <v>120</v>
      </c>
      <c r="D37" s="14" t="s">
        <v>76</v>
      </c>
      <c r="E37" s="23">
        <v>0</v>
      </c>
      <c r="F37" s="23">
        <v>0</v>
      </c>
      <c r="G37" s="23">
        <v>0</v>
      </c>
      <c r="H37" s="21"/>
      <c r="I37" s="12">
        <f t="shared" si="4"/>
        <v>0</v>
      </c>
    </row>
    <row r="38" spans="1:9" ht="20.25" customHeight="1" x14ac:dyDescent="0.3">
      <c r="A38" s="186" t="s">
        <v>70</v>
      </c>
      <c r="B38" s="187"/>
      <c r="C38" s="187"/>
      <c r="D38" s="187"/>
      <c r="E38" s="187"/>
      <c r="F38" s="187"/>
      <c r="G38" s="187"/>
      <c r="H38" s="187"/>
      <c r="I38" s="188"/>
    </row>
    <row r="39" spans="1:9" ht="20.25" customHeight="1" x14ac:dyDescent="0.3">
      <c r="A39" s="38"/>
      <c r="B39" s="39" t="s">
        <v>66</v>
      </c>
      <c r="C39" s="39" t="s">
        <v>3</v>
      </c>
      <c r="D39" s="41" t="s">
        <v>67</v>
      </c>
      <c r="E39" s="41" t="s">
        <v>4</v>
      </c>
      <c r="F39" s="41" t="s">
        <v>57</v>
      </c>
      <c r="G39" s="41" t="s">
        <v>5</v>
      </c>
      <c r="H39" s="41" t="s">
        <v>6</v>
      </c>
      <c r="I39" s="41" t="s">
        <v>56</v>
      </c>
    </row>
    <row r="40" spans="1:9" x14ac:dyDescent="0.25">
      <c r="A40" s="13">
        <v>1</v>
      </c>
      <c r="B40" s="89" t="s">
        <v>50</v>
      </c>
      <c r="C40" s="86" t="s">
        <v>121</v>
      </c>
      <c r="D40" s="14" t="s">
        <v>76</v>
      </c>
      <c r="E40" s="23">
        <v>1.5</v>
      </c>
      <c r="F40" s="23">
        <v>3.2</v>
      </c>
      <c r="G40" s="23">
        <f t="shared" ref="G40:G51" si="6">10-F40/2</f>
        <v>8.4</v>
      </c>
      <c r="H40" s="21"/>
      <c r="I40" s="12">
        <f t="shared" ref="I40:I52" si="7">E40+G40-H40</f>
        <v>9.9</v>
      </c>
    </row>
    <row r="41" spans="1:9" x14ac:dyDescent="0.25">
      <c r="A41" s="20">
        <f>A40+1</f>
        <v>2</v>
      </c>
      <c r="B41" s="90" t="s">
        <v>51</v>
      </c>
      <c r="C41" s="88" t="s">
        <v>121</v>
      </c>
      <c r="D41" s="14" t="s">
        <v>76</v>
      </c>
      <c r="E41" s="23">
        <v>1.5</v>
      </c>
      <c r="F41" s="23">
        <v>3.8</v>
      </c>
      <c r="G41" s="23">
        <f t="shared" si="6"/>
        <v>8.1</v>
      </c>
      <c r="H41" s="21"/>
      <c r="I41" s="12">
        <f t="shared" si="7"/>
        <v>9.6</v>
      </c>
    </row>
    <row r="42" spans="1:9" x14ac:dyDescent="0.25">
      <c r="A42" s="20">
        <f t="shared" ref="A42:A52" si="8">A41+1</f>
        <v>3</v>
      </c>
      <c r="B42" s="90" t="s">
        <v>52</v>
      </c>
      <c r="C42" s="88" t="s">
        <v>121</v>
      </c>
      <c r="D42" s="14" t="s">
        <v>76</v>
      </c>
      <c r="E42" s="23">
        <v>1.5</v>
      </c>
      <c r="F42" s="23">
        <v>4.4000000000000004</v>
      </c>
      <c r="G42" s="23">
        <f t="shared" si="6"/>
        <v>7.8</v>
      </c>
      <c r="H42" s="21"/>
      <c r="I42" s="12">
        <f t="shared" si="7"/>
        <v>9.3000000000000007</v>
      </c>
    </row>
    <row r="43" spans="1:9" x14ac:dyDescent="0.25">
      <c r="A43" s="20">
        <f t="shared" si="8"/>
        <v>4</v>
      </c>
      <c r="B43" s="90" t="s">
        <v>22</v>
      </c>
      <c r="C43" s="88" t="s">
        <v>121</v>
      </c>
      <c r="D43" s="14" t="s">
        <v>76</v>
      </c>
      <c r="E43" s="23">
        <v>1.35</v>
      </c>
      <c r="F43" s="23">
        <v>4.1500000000000004</v>
      </c>
      <c r="G43" s="23">
        <f t="shared" si="6"/>
        <v>7.9249999999999998</v>
      </c>
      <c r="H43" s="21"/>
      <c r="I43" s="12">
        <f t="shared" si="7"/>
        <v>9.2750000000000004</v>
      </c>
    </row>
    <row r="44" spans="1:9" x14ac:dyDescent="0.25">
      <c r="A44" s="20">
        <f t="shared" si="8"/>
        <v>5</v>
      </c>
      <c r="B44" s="90" t="s">
        <v>142</v>
      </c>
      <c r="C44" s="88" t="s">
        <v>112</v>
      </c>
      <c r="D44" s="14" t="s">
        <v>76</v>
      </c>
      <c r="E44" s="23">
        <v>1.25</v>
      </c>
      <c r="F44" s="23">
        <v>4.0999999999999996</v>
      </c>
      <c r="G44" s="23">
        <f t="shared" si="6"/>
        <v>7.95</v>
      </c>
      <c r="H44" s="21"/>
      <c r="I44" s="12">
        <f t="shared" si="7"/>
        <v>9.1999999999999993</v>
      </c>
    </row>
    <row r="45" spans="1:9" x14ac:dyDescent="0.25">
      <c r="A45" s="20">
        <f t="shared" si="8"/>
        <v>6</v>
      </c>
      <c r="B45" s="90" t="s">
        <v>43</v>
      </c>
      <c r="C45" s="88" t="s">
        <v>91</v>
      </c>
      <c r="D45" s="14" t="s">
        <v>76</v>
      </c>
      <c r="E45" s="23">
        <v>1.25</v>
      </c>
      <c r="F45" s="23">
        <v>4.5999999999999996</v>
      </c>
      <c r="G45" s="23">
        <f t="shared" si="6"/>
        <v>7.7</v>
      </c>
      <c r="H45" s="21"/>
      <c r="I45" s="12">
        <f t="shared" si="7"/>
        <v>8.9499999999999993</v>
      </c>
    </row>
    <row r="46" spans="1:9" x14ac:dyDescent="0.25">
      <c r="A46" s="120">
        <f t="shared" si="8"/>
        <v>7</v>
      </c>
      <c r="B46" s="99" t="s">
        <v>53</v>
      </c>
      <c r="C46" s="88" t="s">
        <v>91</v>
      </c>
      <c r="D46" s="14" t="s">
        <v>76</v>
      </c>
      <c r="E46" s="23">
        <v>1.1000000000000001</v>
      </c>
      <c r="F46" s="23">
        <v>4.45</v>
      </c>
      <c r="G46" s="23">
        <f t="shared" si="6"/>
        <v>7.7750000000000004</v>
      </c>
      <c r="H46" s="21"/>
      <c r="I46" s="12">
        <f t="shared" si="7"/>
        <v>8.875</v>
      </c>
    </row>
    <row r="47" spans="1:9" x14ac:dyDescent="0.25">
      <c r="A47" s="20">
        <f t="shared" si="8"/>
        <v>8</v>
      </c>
      <c r="B47" s="90" t="s">
        <v>34</v>
      </c>
      <c r="C47" s="88" t="s">
        <v>112</v>
      </c>
      <c r="D47" s="14" t="s">
        <v>76</v>
      </c>
      <c r="E47" s="23">
        <v>1.25</v>
      </c>
      <c r="F47" s="23">
        <v>4.95</v>
      </c>
      <c r="G47" s="23">
        <f t="shared" si="6"/>
        <v>7.5250000000000004</v>
      </c>
      <c r="H47" s="21"/>
      <c r="I47" s="12">
        <f t="shared" si="7"/>
        <v>8.7750000000000004</v>
      </c>
    </row>
    <row r="48" spans="1:9" x14ac:dyDescent="0.25">
      <c r="A48" s="20">
        <f t="shared" si="8"/>
        <v>9</v>
      </c>
      <c r="B48" s="90" t="s">
        <v>42</v>
      </c>
      <c r="C48" s="88" t="s">
        <v>91</v>
      </c>
      <c r="D48" s="14" t="s">
        <v>76</v>
      </c>
      <c r="E48" s="23">
        <v>0.85</v>
      </c>
      <c r="F48" s="23">
        <v>4.45</v>
      </c>
      <c r="G48" s="23">
        <f t="shared" si="6"/>
        <v>7.7750000000000004</v>
      </c>
      <c r="H48" s="21"/>
      <c r="I48" s="12">
        <f t="shared" si="7"/>
        <v>8.625</v>
      </c>
    </row>
    <row r="49" spans="1:9" x14ac:dyDescent="0.25">
      <c r="A49" s="20">
        <f t="shared" si="8"/>
        <v>10</v>
      </c>
      <c r="B49" s="90" t="s">
        <v>41</v>
      </c>
      <c r="C49" s="88" t="s">
        <v>91</v>
      </c>
      <c r="D49" s="14" t="s">
        <v>76</v>
      </c>
      <c r="E49" s="23">
        <v>1</v>
      </c>
      <c r="F49" s="23">
        <v>5.0999999999999996</v>
      </c>
      <c r="G49" s="23">
        <f t="shared" si="6"/>
        <v>7.45</v>
      </c>
      <c r="H49" s="21"/>
      <c r="I49" s="12">
        <f t="shared" si="7"/>
        <v>8.4499999999999993</v>
      </c>
    </row>
    <row r="50" spans="1:9" x14ac:dyDescent="0.25">
      <c r="A50" s="20">
        <f t="shared" si="8"/>
        <v>11</v>
      </c>
      <c r="B50" s="90" t="s">
        <v>18</v>
      </c>
      <c r="C50" s="88" t="s">
        <v>112</v>
      </c>
      <c r="D50" s="14" t="s">
        <v>76</v>
      </c>
      <c r="E50" s="23">
        <v>0.6</v>
      </c>
      <c r="F50" s="23">
        <v>6.1</v>
      </c>
      <c r="G50" s="23">
        <f t="shared" si="6"/>
        <v>6.95</v>
      </c>
      <c r="H50" s="21"/>
      <c r="I50" s="12">
        <f t="shared" si="7"/>
        <v>7.55</v>
      </c>
    </row>
    <row r="51" spans="1:9" x14ac:dyDescent="0.25">
      <c r="A51" s="20">
        <f t="shared" si="8"/>
        <v>12</v>
      </c>
      <c r="B51" s="90" t="s">
        <v>23</v>
      </c>
      <c r="C51" s="88" t="s">
        <v>112</v>
      </c>
      <c r="D51" s="14" t="s">
        <v>76</v>
      </c>
      <c r="E51" s="23">
        <v>0.8</v>
      </c>
      <c r="F51" s="23">
        <v>6.5</v>
      </c>
      <c r="G51" s="23">
        <f t="shared" si="6"/>
        <v>6.75</v>
      </c>
      <c r="H51" s="21"/>
      <c r="I51" s="12">
        <f t="shared" si="7"/>
        <v>7.55</v>
      </c>
    </row>
    <row r="52" spans="1:9" x14ac:dyDescent="0.25">
      <c r="A52" s="20">
        <f t="shared" si="8"/>
        <v>13</v>
      </c>
      <c r="B52" s="90" t="s">
        <v>49</v>
      </c>
      <c r="C52" s="88" t="s">
        <v>121</v>
      </c>
      <c r="D52" s="14" t="s">
        <v>76</v>
      </c>
      <c r="E52" s="23">
        <v>0</v>
      </c>
      <c r="F52" s="23">
        <v>0</v>
      </c>
      <c r="G52" s="23">
        <v>0</v>
      </c>
      <c r="H52" s="21"/>
      <c r="I52" s="12">
        <f t="shared" si="7"/>
        <v>0</v>
      </c>
    </row>
    <row r="53" spans="1:9" ht="20.25" customHeight="1" x14ac:dyDescent="0.3">
      <c r="A53" s="186" t="s">
        <v>71</v>
      </c>
      <c r="B53" s="187"/>
      <c r="C53" s="187"/>
      <c r="D53" s="187"/>
      <c r="E53" s="187"/>
      <c r="F53" s="187"/>
      <c r="G53" s="187"/>
      <c r="H53" s="187"/>
      <c r="I53" s="188"/>
    </row>
    <row r="54" spans="1:9" ht="20.25" customHeight="1" x14ac:dyDescent="0.3">
      <c r="A54" s="38"/>
      <c r="B54" s="39" t="s">
        <v>66</v>
      </c>
      <c r="C54" s="39" t="s">
        <v>3</v>
      </c>
      <c r="D54" s="41" t="s">
        <v>67</v>
      </c>
      <c r="E54" s="41" t="s">
        <v>4</v>
      </c>
      <c r="F54" s="41" t="s">
        <v>57</v>
      </c>
      <c r="G54" s="41" t="s">
        <v>5</v>
      </c>
      <c r="H54" s="41" t="s">
        <v>6</v>
      </c>
      <c r="I54" s="41" t="s">
        <v>56</v>
      </c>
    </row>
    <row r="55" spans="1:9" x14ac:dyDescent="0.25">
      <c r="A55" s="19">
        <v>1</v>
      </c>
      <c r="B55" s="91" t="s">
        <v>143</v>
      </c>
      <c r="C55" s="84" t="s">
        <v>121</v>
      </c>
      <c r="D55" s="14" t="s">
        <v>76</v>
      </c>
      <c r="E55" s="4">
        <v>0.9</v>
      </c>
      <c r="F55" s="4">
        <v>3.7</v>
      </c>
      <c r="G55" s="23">
        <f>10-F55/2</f>
        <v>8.15</v>
      </c>
      <c r="H55" s="21"/>
      <c r="I55" s="12">
        <f>E55+G55-H55</f>
        <v>9.0500000000000007</v>
      </c>
    </row>
  </sheetData>
  <sortState ref="B40:I52">
    <sortCondition descending="1" ref="I40:I52"/>
  </sortState>
  <mergeCells count="5">
    <mergeCell ref="A1:I1"/>
    <mergeCell ref="A2:I2"/>
    <mergeCell ref="A20:I20"/>
    <mergeCell ref="A38:I38"/>
    <mergeCell ref="A53:I53"/>
  </mergeCells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0"/>
  <sheetViews>
    <sheetView topLeftCell="A129" workbookViewId="0">
      <selection activeCell="A147" sqref="A147:I150"/>
    </sheetView>
  </sheetViews>
  <sheetFormatPr defaultRowHeight="15" x14ac:dyDescent="0.25"/>
  <cols>
    <col min="1" max="1" width="4.5703125" customWidth="1"/>
    <col min="2" max="2" width="26" customWidth="1"/>
    <col min="3" max="3" width="20.7109375" customWidth="1"/>
    <col min="4" max="4" width="16.85546875" customWidth="1"/>
    <col min="5" max="8" width="7.7109375" customWidth="1"/>
    <col min="9" max="9" width="7.140625" customWidth="1"/>
    <col min="10" max="10" width="29" customWidth="1"/>
    <col min="11" max="13" width="7.7109375" customWidth="1"/>
  </cols>
  <sheetData>
    <row r="1" spans="1:10" ht="59.25" customHeight="1" x14ac:dyDescent="0.25">
      <c r="A1" s="184" t="s">
        <v>88</v>
      </c>
      <c r="B1" s="185"/>
      <c r="C1" s="185"/>
      <c r="D1" s="185"/>
      <c r="E1" s="185"/>
      <c r="F1" s="185"/>
      <c r="G1" s="185"/>
      <c r="H1" s="185"/>
      <c r="I1" s="185"/>
    </row>
    <row r="2" spans="1:10" ht="20.25" customHeight="1" x14ac:dyDescent="0.3">
      <c r="A2" s="186" t="s">
        <v>72</v>
      </c>
      <c r="B2" s="187"/>
      <c r="C2" s="187"/>
      <c r="D2" s="187"/>
      <c r="E2" s="187"/>
      <c r="F2" s="187"/>
      <c r="G2" s="187"/>
      <c r="H2" s="187"/>
      <c r="I2" s="188"/>
    </row>
    <row r="3" spans="1:10" ht="20.25" customHeight="1" x14ac:dyDescent="0.3">
      <c r="A3" s="38"/>
      <c r="B3" s="39" t="s">
        <v>66</v>
      </c>
      <c r="C3" s="39" t="s">
        <v>3</v>
      </c>
      <c r="D3" s="41" t="s">
        <v>67</v>
      </c>
      <c r="E3" s="41" t="s">
        <v>4</v>
      </c>
      <c r="F3" s="41" t="s">
        <v>57</v>
      </c>
      <c r="G3" s="41" t="s">
        <v>5</v>
      </c>
      <c r="H3" s="41" t="s">
        <v>6</v>
      </c>
      <c r="I3" s="41" t="s">
        <v>80</v>
      </c>
      <c r="J3" s="191" t="s">
        <v>196</v>
      </c>
    </row>
    <row r="4" spans="1:10" x14ac:dyDescent="0.25">
      <c r="A4" s="18">
        <v>1</v>
      </c>
      <c r="B4" s="91" t="s">
        <v>178</v>
      </c>
      <c r="C4" s="84" t="s">
        <v>91</v>
      </c>
      <c r="D4" s="83" t="s">
        <v>140</v>
      </c>
      <c r="E4" s="23">
        <v>1</v>
      </c>
      <c r="F4" s="23">
        <v>2.2999999999999998</v>
      </c>
      <c r="G4" s="23">
        <f t="shared" ref="G4:G25" si="0">10-F4/2</f>
        <v>8.85</v>
      </c>
      <c r="H4" s="21"/>
      <c r="I4" s="12">
        <f t="shared" ref="I4:I34" si="1">E4+G4-H4</f>
        <v>9.85</v>
      </c>
      <c r="J4" s="191"/>
    </row>
    <row r="5" spans="1:10" x14ac:dyDescent="0.25">
      <c r="A5" s="13">
        <f>A4+1</f>
        <v>2</v>
      </c>
      <c r="B5" s="92" t="s">
        <v>179</v>
      </c>
      <c r="C5" s="80" t="s">
        <v>121</v>
      </c>
      <c r="D5" s="79" t="s">
        <v>140</v>
      </c>
      <c r="E5" s="23">
        <v>0.9</v>
      </c>
      <c r="F5" s="23">
        <v>2.6</v>
      </c>
      <c r="G5" s="23">
        <f t="shared" si="0"/>
        <v>8.6999999999999993</v>
      </c>
      <c r="H5" s="21"/>
      <c r="I5" s="12">
        <f t="shared" si="1"/>
        <v>9.6</v>
      </c>
      <c r="J5" s="191"/>
    </row>
    <row r="6" spans="1:10" x14ac:dyDescent="0.25">
      <c r="A6" s="13">
        <v>1</v>
      </c>
      <c r="B6" s="92" t="s">
        <v>32</v>
      </c>
      <c r="C6" s="80" t="s">
        <v>121</v>
      </c>
      <c r="D6" s="79" t="s">
        <v>147</v>
      </c>
      <c r="E6" s="23">
        <v>1</v>
      </c>
      <c r="F6" s="23">
        <v>2</v>
      </c>
      <c r="G6" s="23">
        <f t="shared" si="0"/>
        <v>9</v>
      </c>
      <c r="H6" s="21"/>
      <c r="I6" s="12">
        <f t="shared" si="1"/>
        <v>10</v>
      </c>
      <c r="J6" s="191"/>
    </row>
    <row r="7" spans="1:10" x14ac:dyDescent="0.25">
      <c r="A7" s="13">
        <f t="shared" ref="A7:A34" si="2">A6+1</f>
        <v>2</v>
      </c>
      <c r="B7" s="92" t="s">
        <v>178</v>
      </c>
      <c r="C7" s="80" t="s">
        <v>91</v>
      </c>
      <c r="D7" s="79" t="s">
        <v>149</v>
      </c>
      <c r="E7" s="23">
        <v>0.9</v>
      </c>
      <c r="F7" s="23">
        <v>2.4</v>
      </c>
      <c r="G7" s="23">
        <f t="shared" si="0"/>
        <v>8.8000000000000007</v>
      </c>
      <c r="H7" s="21"/>
      <c r="I7" s="12">
        <f t="shared" si="1"/>
        <v>9.7000000000000011</v>
      </c>
      <c r="J7" s="191"/>
    </row>
    <row r="8" spans="1:10" x14ac:dyDescent="0.25">
      <c r="A8" s="13">
        <f t="shared" si="2"/>
        <v>3</v>
      </c>
      <c r="B8" s="92" t="s">
        <v>37</v>
      </c>
      <c r="C8" s="80" t="s">
        <v>91</v>
      </c>
      <c r="D8" s="79" t="s">
        <v>149</v>
      </c>
      <c r="E8" s="23">
        <v>0.8</v>
      </c>
      <c r="F8" s="23">
        <v>2.6</v>
      </c>
      <c r="G8" s="23">
        <f t="shared" si="0"/>
        <v>8.6999999999999993</v>
      </c>
      <c r="H8" s="21"/>
      <c r="I8" s="12">
        <f t="shared" si="1"/>
        <v>9.5</v>
      </c>
      <c r="J8" s="191"/>
    </row>
    <row r="9" spans="1:10" x14ac:dyDescent="0.25">
      <c r="A9" s="13">
        <f t="shared" si="2"/>
        <v>4</v>
      </c>
      <c r="B9" s="92" t="s">
        <v>29</v>
      </c>
      <c r="C9" s="80" t="s">
        <v>121</v>
      </c>
      <c r="D9" s="79" t="s">
        <v>147</v>
      </c>
      <c r="E9" s="23">
        <v>0.7</v>
      </c>
      <c r="F9" s="23">
        <v>3.1</v>
      </c>
      <c r="G9" s="23">
        <f t="shared" si="0"/>
        <v>8.4499999999999993</v>
      </c>
      <c r="H9" s="21"/>
      <c r="I9" s="12">
        <f t="shared" si="1"/>
        <v>9.1499999999999986</v>
      </c>
      <c r="J9" s="191"/>
    </row>
    <row r="10" spans="1:10" x14ac:dyDescent="0.25">
      <c r="A10" s="13">
        <f t="shared" si="2"/>
        <v>5</v>
      </c>
      <c r="B10" s="92" t="s">
        <v>177</v>
      </c>
      <c r="C10" s="80" t="s">
        <v>12</v>
      </c>
      <c r="D10" s="79" t="s">
        <v>147</v>
      </c>
      <c r="E10" s="23">
        <v>0.7</v>
      </c>
      <c r="F10" s="23">
        <v>3.4</v>
      </c>
      <c r="G10" s="23">
        <f t="shared" si="0"/>
        <v>8.3000000000000007</v>
      </c>
      <c r="H10" s="21"/>
      <c r="I10" s="12">
        <f t="shared" si="1"/>
        <v>9</v>
      </c>
      <c r="J10" s="191"/>
    </row>
    <row r="11" spans="1:10" x14ac:dyDescent="0.25">
      <c r="A11" s="13">
        <f t="shared" si="2"/>
        <v>6</v>
      </c>
      <c r="B11" s="92" t="s">
        <v>184</v>
      </c>
      <c r="C11" s="80" t="s">
        <v>167</v>
      </c>
      <c r="D11" s="79" t="s">
        <v>147</v>
      </c>
      <c r="E11" s="23">
        <v>0.55000000000000004</v>
      </c>
      <c r="F11" s="23">
        <v>3.8</v>
      </c>
      <c r="G11" s="23">
        <f t="shared" si="0"/>
        <v>8.1</v>
      </c>
      <c r="H11" s="21"/>
      <c r="I11" s="12">
        <f t="shared" si="1"/>
        <v>8.65</v>
      </c>
      <c r="J11" s="191"/>
    </row>
    <row r="12" spans="1:10" x14ac:dyDescent="0.25">
      <c r="A12" s="13">
        <f t="shared" si="2"/>
        <v>7</v>
      </c>
      <c r="B12" s="92" t="s">
        <v>190</v>
      </c>
      <c r="C12" s="80" t="s">
        <v>167</v>
      </c>
      <c r="D12" s="79" t="s">
        <v>147</v>
      </c>
      <c r="E12" s="23">
        <v>0.45</v>
      </c>
      <c r="F12" s="23">
        <v>3.7</v>
      </c>
      <c r="G12" s="23">
        <f t="shared" si="0"/>
        <v>8.15</v>
      </c>
      <c r="H12" s="21"/>
      <c r="I12" s="12">
        <f t="shared" si="1"/>
        <v>8.6</v>
      </c>
      <c r="J12" s="191"/>
    </row>
    <row r="13" spans="1:10" x14ac:dyDescent="0.25">
      <c r="A13" s="13">
        <f t="shared" si="2"/>
        <v>8</v>
      </c>
      <c r="B13" s="92" t="s">
        <v>181</v>
      </c>
      <c r="C13" s="80" t="s">
        <v>12</v>
      </c>
      <c r="D13" s="79" t="s">
        <v>147</v>
      </c>
      <c r="E13" s="23">
        <v>0.6</v>
      </c>
      <c r="F13" s="23">
        <v>4.4000000000000004</v>
      </c>
      <c r="G13" s="23">
        <f t="shared" si="0"/>
        <v>7.8</v>
      </c>
      <c r="H13" s="21"/>
      <c r="I13" s="12">
        <f t="shared" si="1"/>
        <v>8.4</v>
      </c>
    </row>
    <row r="14" spans="1:10" x14ac:dyDescent="0.25">
      <c r="A14" s="13">
        <f t="shared" si="2"/>
        <v>9</v>
      </c>
      <c r="B14" s="92" t="s">
        <v>182</v>
      </c>
      <c r="C14" s="80" t="s">
        <v>12</v>
      </c>
      <c r="D14" s="79" t="s">
        <v>147</v>
      </c>
      <c r="E14" s="23">
        <v>0.6</v>
      </c>
      <c r="F14" s="23">
        <v>4.4000000000000004</v>
      </c>
      <c r="G14" s="23">
        <f t="shared" si="0"/>
        <v>7.8</v>
      </c>
      <c r="H14" s="21"/>
      <c r="I14" s="12">
        <f t="shared" si="1"/>
        <v>8.4</v>
      </c>
    </row>
    <row r="15" spans="1:10" x14ac:dyDescent="0.25">
      <c r="A15" s="13">
        <f t="shared" si="2"/>
        <v>10</v>
      </c>
      <c r="B15" s="92" t="s">
        <v>183</v>
      </c>
      <c r="C15" s="80" t="s">
        <v>12</v>
      </c>
      <c r="D15" s="79" t="s">
        <v>147</v>
      </c>
      <c r="E15" s="23">
        <v>0.6</v>
      </c>
      <c r="F15" s="23">
        <v>4.4000000000000004</v>
      </c>
      <c r="G15" s="23">
        <f t="shared" si="0"/>
        <v>7.8</v>
      </c>
      <c r="H15" s="21"/>
      <c r="I15" s="12">
        <f t="shared" si="1"/>
        <v>8.4</v>
      </c>
    </row>
    <row r="16" spans="1:10" x14ac:dyDescent="0.25">
      <c r="A16" s="13">
        <f t="shared" si="2"/>
        <v>11</v>
      </c>
      <c r="B16" s="92" t="s">
        <v>188</v>
      </c>
      <c r="C16" s="80" t="s">
        <v>167</v>
      </c>
      <c r="D16" s="79" t="s">
        <v>147</v>
      </c>
      <c r="E16" s="23">
        <v>0.5</v>
      </c>
      <c r="F16" s="23">
        <v>4.4000000000000004</v>
      </c>
      <c r="G16" s="23">
        <f t="shared" si="0"/>
        <v>7.8</v>
      </c>
      <c r="H16" s="21"/>
      <c r="I16" s="12">
        <f t="shared" si="1"/>
        <v>8.3000000000000007</v>
      </c>
    </row>
    <row r="17" spans="1:9" x14ac:dyDescent="0.25">
      <c r="A17" s="13">
        <f t="shared" si="2"/>
        <v>12</v>
      </c>
      <c r="B17" s="92" t="s">
        <v>189</v>
      </c>
      <c r="C17" s="80" t="s">
        <v>12</v>
      </c>
      <c r="D17" s="79" t="s">
        <v>147</v>
      </c>
      <c r="E17" s="23">
        <v>0.5</v>
      </c>
      <c r="F17" s="23">
        <v>4.5</v>
      </c>
      <c r="G17" s="23">
        <f t="shared" si="0"/>
        <v>7.75</v>
      </c>
      <c r="H17" s="21"/>
      <c r="I17" s="12">
        <f t="shared" si="1"/>
        <v>8.25</v>
      </c>
    </row>
    <row r="18" spans="1:9" x14ac:dyDescent="0.25">
      <c r="A18" s="13">
        <f t="shared" si="2"/>
        <v>13</v>
      </c>
      <c r="B18" s="92" t="s">
        <v>180</v>
      </c>
      <c r="C18" s="80" t="s">
        <v>12</v>
      </c>
      <c r="D18" s="79" t="s">
        <v>147</v>
      </c>
      <c r="E18" s="23">
        <v>0.6</v>
      </c>
      <c r="F18" s="23">
        <v>4.8</v>
      </c>
      <c r="G18" s="23">
        <f t="shared" si="0"/>
        <v>7.6</v>
      </c>
      <c r="H18" s="21"/>
      <c r="I18" s="12">
        <f t="shared" si="1"/>
        <v>8.1999999999999993</v>
      </c>
    </row>
    <row r="19" spans="1:9" x14ac:dyDescent="0.25">
      <c r="A19" s="13">
        <f t="shared" si="2"/>
        <v>14</v>
      </c>
      <c r="B19" s="92" t="s">
        <v>186</v>
      </c>
      <c r="C19" s="80" t="s">
        <v>167</v>
      </c>
      <c r="D19" s="79" t="s">
        <v>147</v>
      </c>
      <c r="E19" s="23">
        <v>0.4</v>
      </c>
      <c r="F19" s="23">
        <v>4.7</v>
      </c>
      <c r="G19" s="23">
        <f t="shared" si="0"/>
        <v>7.65</v>
      </c>
      <c r="H19" s="21"/>
      <c r="I19" s="12">
        <f t="shared" si="1"/>
        <v>8.0500000000000007</v>
      </c>
    </row>
    <row r="20" spans="1:9" x14ac:dyDescent="0.25">
      <c r="A20" s="13">
        <f t="shared" si="2"/>
        <v>15</v>
      </c>
      <c r="B20" s="92" t="s">
        <v>193</v>
      </c>
      <c r="C20" s="80" t="s">
        <v>167</v>
      </c>
      <c r="D20" s="79" t="s">
        <v>147</v>
      </c>
      <c r="E20" s="23">
        <v>0.7</v>
      </c>
      <c r="F20" s="23">
        <v>5.5</v>
      </c>
      <c r="G20" s="23">
        <f t="shared" si="0"/>
        <v>7.25</v>
      </c>
      <c r="H20" s="21"/>
      <c r="I20" s="12">
        <f t="shared" si="1"/>
        <v>7.95</v>
      </c>
    </row>
    <row r="21" spans="1:9" x14ac:dyDescent="0.25">
      <c r="A21" s="13">
        <f t="shared" si="2"/>
        <v>16</v>
      </c>
      <c r="B21" s="92" t="s">
        <v>195</v>
      </c>
      <c r="C21" s="80" t="s">
        <v>167</v>
      </c>
      <c r="D21" s="79" t="s">
        <v>147</v>
      </c>
      <c r="E21" s="23">
        <v>0.3</v>
      </c>
      <c r="F21" s="23">
        <v>4.8</v>
      </c>
      <c r="G21" s="23">
        <f t="shared" si="0"/>
        <v>7.6</v>
      </c>
      <c r="H21" s="21"/>
      <c r="I21" s="12">
        <f t="shared" si="1"/>
        <v>7.8999999999999995</v>
      </c>
    </row>
    <row r="22" spans="1:9" x14ac:dyDescent="0.25">
      <c r="A22" s="13">
        <f t="shared" si="2"/>
        <v>17</v>
      </c>
      <c r="B22" s="92" t="s">
        <v>185</v>
      </c>
      <c r="C22" s="80" t="s">
        <v>12</v>
      </c>
      <c r="D22" s="79" t="s">
        <v>147</v>
      </c>
      <c r="E22" s="23">
        <v>0.5</v>
      </c>
      <c r="F22" s="23">
        <v>5.8</v>
      </c>
      <c r="G22" s="23">
        <f t="shared" si="0"/>
        <v>7.1</v>
      </c>
      <c r="H22" s="21"/>
      <c r="I22" s="12">
        <f t="shared" si="1"/>
        <v>7.6</v>
      </c>
    </row>
    <row r="23" spans="1:9" x14ac:dyDescent="0.25">
      <c r="A23" s="13">
        <f t="shared" si="2"/>
        <v>18</v>
      </c>
      <c r="B23" s="92" t="s">
        <v>194</v>
      </c>
      <c r="C23" s="80" t="s">
        <v>12</v>
      </c>
      <c r="D23" s="79" t="s">
        <v>147</v>
      </c>
      <c r="E23" s="23">
        <v>0.5</v>
      </c>
      <c r="F23" s="23">
        <v>5.8</v>
      </c>
      <c r="G23" s="23">
        <f t="shared" si="0"/>
        <v>7.1</v>
      </c>
      <c r="H23" s="21"/>
      <c r="I23" s="12">
        <f t="shared" si="1"/>
        <v>7.6</v>
      </c>
    </row>
    <row r="24" spans="1:9" x14ac:dyDescent="0.25">
      <c r="A24" s="13">
        <f t="shared" si="2"/>
        <v>19</v>
      </c>
      <c r="B24" s="92" t="s">
        <v>192</v>
      </c>
      <c r="C24" s="80" t="s">
        <v>12</v>
      </c>
      <c r="D24" s="79" t="s">
        <v>147</v>
      </c>
      <c r="E24" s="23">
        <v>0.45</v>
      </c>
      <c r="F24" s="23">
        <v>6</v>
      </c>
      <c r="G24" s="23">
        <f t="shared" si="0"/>
        <v>7</v>
      </c>
      <c r="H24" s="21"/>
      <c r="I24" s="12">
        <f t="shared" si="1"/>
        <v>7.45</v>
      </c>
    </row>
    <row r="25" spans="1:9" x14ac:dyDescent="0.25">
      <c r="A25" s="13">
        <f t="shared" si="2"/>
        <v>20</v>
      </c>
      <c r="B25" s="92" t="s">
        <v>187</v>
      </c>
      <c r="C25" s="80" t="s">
        <v>167</v>
      </c>
      <c r="D25" s="79" t="s">
        <v>147</v>
      </c>
      <c r="E25" s="23">
        <v>0.25</v>
      </c>
      <c r="F25" s="23">
        <v>6</v>
      </c>
      <c r="G25" s="23">
        <f t="shared" si="0"/>
        <v>7</v>
      </c>
      <c r="H25" s="21"/>
      <c r="I25" s="12">
        <f t="shared" si="1"/>
        <v>7.25</v>
      </c>
    </row>
    <row r="26" spans="1:9" x14ac:dyDescent="0.25">
      <c r="A26" s="13">
        <f t="shared" si="2"/>
        <v>21</v>
      </c>
      <c r="B26" s="92" t="s">
        <v>191</v>
      </c>
      <c r="C26" s="80" t="s">
        <v>12</v>
      </c>
      <c r="D26" s="79" t="s">
        <v>147</v>
      </c>
      <c r="E26" s="23">
        <v>0</v>
      </c>
      <c r="F26" s="23">
        <v>0</v>
      </c>
      <c r="G26" s="23">
        <v>0</v>
      </c>
      <c r="H26" s="21"/>
      <c r="I26" s="12">
        <f t="shared" si="1"/>
        <v>0</v>
      </c>
    </row>
    <row r="27" spans="1:9" x14ac:dyDescent="0.25">
      <c r="A27" s="13">
        <v>1</v>
      </c>
      <c r="B27" s="92" t="s">
        <v>179</v>
      </c>
      <c r="C27" s="80" t="s">
        <v>121</v>
      </c>
      <c r="D27" s="79" t="s">
        <v>137</v>
      </c>
      <c r="E27" s="23">
        <v>0.9</v>
      </c>
      <c r="F27" s="23">
        <v>2</v>
      </c>
      <c r="G27" s="23">
        <f t="shared" ref="G27:G34" si="3">10-F27/2</f>
        <v>9</v>
      </c>
      <c r="H27" s="21"/>
      <c r="I27" s="12">
        <f t="shared" si="1"/>
        <v>9.9</v>
      </c>
    </row>
    <row r="28" spans="1:9" x14ac:dyDescent="0.25">
      <c r="A28" s="13">
        <f t="shared" si="2"/>
        <v>2</v>
      </c>
      <c r="B28" s="101" t="s">
        <v>29</v>
      </c>
      <c r="C28" s="102" t="s">
        <v>121</v>
      </c>
      <c r="D28" s="103" t="s">
        <v>137</v>
      </c>
      <c r="E28" s="23">
        <v>0.8</v>
      </c>
      <c r="F28" s="23">
        <v>2.5</v>
      </c>
      <c r="G28" s="23">
        <f t="shared" si="3"/>
        <v>8.75</v>
      </c>
      <c r="H28" s="21"/>
      <c r="I28" s="12">
        <f t="shared" si="1"/>
        <v>9.5500000000000007</v>
      </c>
    </row>
    <row r="29" spans="1:9" x14ac:dyDescent="0.25">
      <c r="A29" s="13">
        <f t="shared" si="2"/>
        <v>3</v>
      </c>
      <c r="B29" s="91" t="s">
        <v>37</v>
      </c>
      <c r="C29" s="84" t="s">
        <v>91</v>
      </c>
      <c r="D29" s="83" t="s">
        <v>137</v>
      </c>
      <c r="E29" s="23">
        <v>0.8</v>
      </c>
      <c r="F29" s="23">
        <v>2.7</v>
      </c>
      <c r="G29" s="23">
        <f t="shared" si="3"/>
        <v>8.65</v>
      </c>
      <c r="H29" s="21"/>
      <c r="I29" s="12">
        <f t="shared" si="1"/>
        <v>9.4500000000000011</v>
      </c>
    </row>
    <row r="30" spans="1:9" x14ac:dyDescent="0.25">
      <c r="A30" s="13">
        <f t="shared" si="2"/>
        <v>4</v>
      </c>
      <c r="B30" s="92" t="s">
        <v>32</v>
      </c>
      <c r="C30" s="80" t="s">
        <v>121</v>
      </c>
      <c r="D30" s="79" t="s">
        <v>137</v>
      </c>
      <c r="E30" s="25">
        <v>0.9</v>
      </c>
      <c r="F30" s="25">
        <v>4.3</v>
      </c>
      <c r="G30" s="23">
        <f t="shared" si="3"/>
        <v>7.85</v>
      </c>
      <c r="H30" s="21"/>
      <c r="I30" s="12">
        <f t="shared" si="1"/>
        <v>8.75</v>
      </c>
    </row>
    <row r="31" spans="1:9" x14ac:dyDescent="0.25">
      <c r="A31" s="13">
        <f t="shared" si="2"/>
        <v>5</v>
      </c>
      <c r="B31" s="92" t="s">
        <v>181</v>
      </c>
      <c r="C31" s="80" t="s">
        <v>12</v>
      </c>
      <c r="D31" s="79" t="s">
        <v>137</v>
      </c>
      <c r="E31" s="23">
        <v>0.6</v>
      </c>
      <c r="F31" s="23">
        <v>4.3</v>
      </c>
      <c r="G31" s="23">
        <f t="shared" si="3"/>
        <v>7.85</v>
      </c>
      <c r="H31" s="21"/>
      <c r="I31" s="12">
        <f t="shared" si="1"/>
        <v>8.4499999999999993</v>
      </c>
    </row>
    <row r="32" spans="1:9" x14ac:dyDescent="0.25">
      <c r="A32" s="13">
        <f t="shared" si="2"/>
        <v>6</v>
      </c>
      <c r="B32" s="92" t="s">
        <v>177</v>
      </c>
      <c r="C32" s="80" t="s">
        <v>12</v>
      </c>
      <c r="D32" s="79" t="s">
        <v>137</v>
      </c>
      <c r="E32" s="23">
        <v>0.5</v>
      </c>
      <c r="F32" s="23">
        <v>4.9000000000000004</v>
      </c>
      <c r="G32" s="23">
        <f t="shared" si="3"/>
        <v>7.55</v>
      </c>
      <c r="H32" s="21"/>
      <c r="I32" s="12">
        <f t="shared" si="1"/>
        <v>8.0500000000000007</v>
      </c>
    </row>
    <row r="33" spans="1:10" x14ac:dyDescent="0.25">
      <c r="A33" s="13">
        <f t="shared" si="2"/>
        <v>7</v>
      </c>
      <c r="B33" s="92" t="s">
        <v>180</v>
      </c>
      <c r="C33" s="80" t="s">
        <v>12</v>
      </c>
      <c r="D33" s="79" t="s">
        <v>137</v>
      </c>
      <c r="E33" s="23">
        <v>0.5</v>
      </c>
      <c r="F33" s="23">
        <v>5.5</v>
      </c>
      <c r="G33" s="23">
        <f t="shared" si="3"/>
        <v>7.25</v>
      </c>
      <c r="H33" s="21"/>
      <c r="I33" s="12">
        <f t="shared" si="1"/>
        <v>7.75</v>
      </c>
    </row>
    <row r="34" spans="1:10" x14ac:dyDescent="0.25">
      <c r="A34" s="13">
        <f t="shared" si="2"/>
        <v>8</v>
      </c>
      <c r="B34" s="92" t="s">
        <v>182</v>
      </c>
      <c r="C34" s="80" t="s">
        <v>12</v>
      </c>
      <c r="D34" s="79" t="s">
        <v>137</v>
      </c>
      <c r="E34" s="23">
        <v>0.5</v>
      </c>
      <c r="F34" s="23">
        <v>6.1</v>
      </c>
      <c r="G34" s="23">
        <f t="shared" si="3"/>
        <v>6.95</v>
      </c>
      <c r="H34" s="21"/>
      <c r="I34" s="12">
        <f t="shared" si="1"/>
        <v>7.45</v>
      </c>
    </row>
    <row r="35" spans="1:10" ht="20.25" customHeight="1" x14ac:dyDescent="0.3">
      <c r="A35" s="186" t="s">
        <v>69</v>
      </c>
      <c r="B35" s="187"/>
      <c r="C35" s="187"/>
      <c r="D35" s="187"/>
      <c r="E35" s="187"/>
      <c r="F35" s="187"/>
      <c r="G35" s="187"/>
      <c r="H35" s="187"/>
      <c r="I35" s="188"/>
    </row>
    <row r="36" spans="1:10" ht="20.25" customHeight="1" x14ac:dyDescent="0.3">
      <c r="A36" s="38"/>
      <c r="B36" s="39" t="s">
        <v>66</v>
      </c>
      <c r="C36" s="39" t="s">
        <v>3</v>
      </c>
      <c r="D36" s="41" t="s">
        <v>67</v>
      </c>
      <c r="E36" s="41" t="s">
        <v>4</v>
      </c>
      <c r="F36" s="41" t="s">
        <v>57</v>
      </c>
      <c r="G36" s="41" t="s">
        <v>5</v>
      </c>
      <c r="H36" s="41" t="s">
        <v>6</v>
      </c>
      <c r="I36" s="41" t="s">
        <v>80</v>
      </c>
    </row>
    <row r="37" spans="1:10" x14ac:dyDescent="0.25">
      <c r="A37" s="20">
        <v>1</v>
      </c>
      <c r="B37" s="89" t="s">
        <v>145</v>
      </c>
      <c r="C37" s="86" t="s">
        <v>91</v>
      </c>
      <c r="D37" s="85" t="s">
        <v>140</v>
      </c>
      <c r="E37" s="23">
        <v>1</v>
      </c>
      <c r="F37" s="23">
        <v>3.4</v>
      </c>
      <c r="G37" s="23">
        <f t="shared" ref="G37:G51" si="4">10-F37/2</f>
        <v>8.3000000000000007</v>
      </c>
      <c r="H37" s="21"/>
      <c r="I37" s="12">
        <f t="shared" ref="I37:I68" si="5">E37+G37-H37</f>
        <v>9.3000000000000007</v>
      </c>
      <c r="J37" s="189" t="s">
        <v>176</v>
      </c>
    </row>
    <row r="38" spans="1:10" x14ac:dyDescent="0.25">
      <c r="A38" s="19">
        <f>1+A37</f>
        <v>2</v>
      </c>
      <c r="B38" s="90" t="s">
        <v>144</v>
      </c>
      <c r="C38" s="88" t="s">
        <v>8</v>
      </c>
      <c r="D38" s="87" t="s">
        <v>140</v>
      </c>
      <c r="E38" s="23">
        <v>1</v>
      </c>
      <c r="F38" s="23">
        <v>4.2</v>
      </c>
      <c r="G38" s="23">
        <f t="shared" si="4"/>
        <v>7.9</v>
      </c>
      <c r="H38" s="21"/>
      <c r="I38" s="12">
        <f t="shared" si="5"/>
        <v>8.9</v>
      </c>
      <c r="J38" s="190"/>
    </row>
    <row r="39" spans="1:10" x14ac:dyDescent="0.25">
      <c r="A39" s="19">
        <f t="shared" ref="A39:A94" si="6">1+A38</f>
        <v>3</v>
      </c>
      <c r="B39" s="90" t="s">
        <v>163</v>
      </c>
      <c r="C39" s="88" t="s">
        <v>12</v>
      </c>
      <c r="D39" s="87" t="s">
        <v>140</v>
      </c>
      <c r="E39" s="25">
        <v>1</v>
      </c>
      <c r="F39" s="25">
        <v>4.3499999999999996</v>
      </c>
      <c r="G39" s="23">
        <f t="shared" si="4"/>
        <v>7.8250000000000002</v>
      </c>
      <c r="H39" s="21"/>
      <c r="I39" s="12">
        <f t="shared" si="5"/>
        <v>8.8249999999999993</v>
      </c>
      <c r="J39" s="190"/>
    </row>
    <row r="40" spans="1:10" x14ac:dyDescent="0.25">
      <c r="A40" s="19">
        <f t="shared" si="6"/>
        <v>4</v>
      </c>
      <c r="B40" s="90" t="s">
        <v>157</v>
      </c>
      <c r="C40" s="88" t="s">
        <v>12</v>
      </c>
      <c r="D40" s="87" t="s">
        <v>140</v>
      </c>
      <c r="E40" s="25">
        <v>0.5</v>
      </c>
      <c r="F40" s="25">
        <v>3.45</v>
      </c>
      <c r="G40" s="23">
        <f t="shared" si="4"/>
        <v>8.2750000000000004</v>
      </c>
      <c r="H40" s="21"/>
      <c r="I40" s="12">
        <f t="shared" si="5"/>
        <v>8.7750000000000004</v>
      </c>
      <c r="J40" s="190"/>
    </row>
    <row r="41" spans="1:10" x14ac:dyDescent="0.25">
      <c r="A41" s="19">
        <f t="shared" si="6"/>
        <v>5</v>
      </c>
      <c r="B41" s="90" t="s">
        <v>151</v>
      </c>
      <c r="C41" s="88" t="s">
        <v>121</v>
      </c>
      <c r="D41" s="87" t="s">
        <v>140</v>
      </c>
      <c r="E41" s="23">
        <v>1</v>
      </c>
      <c r="F41" s="23">
        <v>4.7</v>
      </c>
      <c r="G41" s="23">
        <f t="shared" si="4"/>
        <v>7.65</v>
      </c>
      <c r="H41" s="21"/>
      <c r="I41" s="12">
        <f t="shared" si="5"/>
        <v>8.65</v>
      </c>
      <c r="J41" s="190"/>
    </row>
    <row r="42" spans="1:10" x14ac:dyDescent="0.25">
      <c r="A42" s="19">
        <f t="shared" si="6"/>
        <v>6</v>
      </c>
      <c r="B42" s="90" t="s">
        <v>169</v>
      </c>
      <c r="C42" s="88" t="s">
        <v>27</v>
      </c>
      <c r="D42" s="87" t="s">
        <v>140</v>
      </c>
      <c r="E42" s="25">
        <v>0.85</v>
      </c>
      <c r="F42" s="25">
        <v>4.4000000000000004</v>
      </c>
      <c r="G42" s="23">
        <f t="shared" si="4"/>
        <v>7.8</v>
      </c>
      <c r="H42" s="21"/>
      <c r="I42" s="12">
        <f t="shared" si="5"/>
        <v>8.65</v>
      </c>
      <c r="J42" s="190"/>
    </row>
    <row r="43" spans="1:10" x14ac:dyDescent="0.25">
      <c r="A43" s="19">
        <f t="shared" si="6"/>
        <v>7</v>
      </c>
      <c r="B43" s="90" t="s">
        <v>154</v>
      </c>
      <c r="C43" s="88" t="s">
        <v>12</v>
      </c>
      <c r="D43" s="87" t="s">
        <v>140</v>
      </c>
      <c r="E43" s="23">
        <v>1</v>
      </c>
      <c r="F43" s="23">
        <v>4.9000000000000004</v>
      </c>
      <c r="G43" s="23">
        <f t="shared" si="4"/>
        <v>7.55</v>
      </c>
      <c r="H43" s="21"/>
      <c r="I43" s="12">
        <f t="shared" si="5"/>
        <v>8.5500000000000007</v>
      </c>
      <c r="J43" s="190"/>
    </row>
    <row r="44" spans="1:10" x14ac:dyDescent="0.25">
      <c r="A44" s="19">
        <f t="shared" si="6"/>
        <v>8</v>
      </c>
      <c r="B44" s="90" t="s">
        <v>161</v>
      </c>
      <c r="C44" s="88" t="s">
        <v>12</v>
      </c>
      <c r="D44" s="87" t="s">
        <v>140</v>
      </c>
      <c r="E44" s="25">
        <v>0.95</v>
      </c>
      <c r="F44" s="25">
        <v>5</v>
      </c>
      <c r="G44" s="23">
        <f t="shared" si="4"/>
        <v>7.5</v>
      </c>
      <c r="H44" s="21"/>
      <c r="I44" s="12">
        <f t="shared" si="5"/>
        <v>8.4499999999999993</v>
      </c>
      <c r="J44" s="190"/>
    </row>
    <row r="45" spans="1:10" x14ac:dyDescent="0.25">
      <c r="A45" s="19">
        <f t="shared" si="6"/>
        <v>9</v>
      </c>
      <c r="B45" s="90" t="s">
        <v>40</v>
      </c>
      <c r="C45" s="88" t="s">
        <v>167</v>
      </c>
      <c r="D45" s="87" t="s">
        <v>140</v>
      </c>
      <c r="E45" s="25">
        <v>1</v>
      </c>
      <c r="F45" s="25">
        <v>5.0999999999999996</v>
      </c>
      <c r="G45" s="23">
        <f t="shared" si="4"/>
        <v>7.45</v>
      </c>
      <c r="H45" s="21"/>
      <c r="I45" s="12">
        <f t="shared" si="5"/>
        <v>8.4499999999999993</v>
      </c>
      <c r="J45" s="190"/>
    </row>
    <row r="46" spans="1:10" x14ac:dyDescent="0.25">
      <c r="A46" s="19">
        <f t="shared" si="6"/>
        <v>10</v>
      </c>
      <c r="B46" s="90" t="s">
        <v>148</v>
      </c>
      <c r="C46" s="88" t="s">
        <v>91</v>
      </c>
      <c r="D46" s="87" t="s">
        <v>140</v>
      </c>
      <c r="E46" s="23">
        <v>0.7</v>
      </c>
      <c r="F46" s="23">
        <v>5</v>
      </c>
      <c r="G46" s="23">
        <f t="shared" si="4"/>
        <v>7.5</v>
      </c>
      <c r="H46" s="21"/>
      <c r="I46" s="12">
        <f t="shared" si="5"/>
        <v>8.1999999999999993</v>
      </c>
      <c r="J46" s="190"/>
    </row>
    <row r="47" spans="1:10" x14ac:dyDescent="0.25">
      <c r="A47" s="19">
        <f t="shared" si="6"/>
        <v>11</v>
      </c>
      <c r="B47" s="90" t="s">
        <v>173</v>
      </c>
      <c r="C47" s="88" t="s">
        <v>12</v>
      </c>
      <c r="D47" s="87" t="s">
        <v>140</v>
      </c>
      <c r="E47" s="25">
        <v>0.8</v>
      </c>
      <c r="F47" s="25">
        <v>5.4</v>
      </c>
      <c r="G47" s="23">
        <f t="shared" si="4"/>
        <v>7.3</v>
      </c>
      <c r="H47" s="21"/>
      <c r="I47" s="12">
        <f t="shared" si="5"/>
        <v>8.1</v>
      </c>
    </row>
    <row r="48" spans="1:10" x14ac:dyDescent="0.25">
      <c r="A48" s="19">
        <f t="shared" si="6"/>
        <v>12</v>
      </c>
      <c r="B48" s="90" t="s">
        <v>160</v>
      </c>
      <c r="C48" s="88" t="s">
        <v>12</v>
      </c>
      <c r="D48" s="87" t="s">
        <v>140</v>
      </c>
      <c r="E48" s="23">
        <v>0.75</v>
      </c>
      <c r="F48" s="23">
        <v>5.7</v>
      </c>
      <c r="G48" s="23">
        <f t="shared" si="4"/>
        <v>7.15</v>
      </c>
      <c r="H48" s="21"/>
      <c r="I48" s="12">
        <f t="shared" si="5"/>
        <v>7.9</v>
      </c>
    </row>
    <row r="49" spans="1:9" x14ac:dyDescent="0.25">
      <c r="A49" s="19">
        <f t="shared" si="6"/>
        <v>13</v>
      </c>
      <c r="B49" s="90" t="s">
        <v>155</v>
      </c>
      <c r="C49" s="88" t="s">
        <v>12</v>
      </c>
      <c r="D49" s="87" t="s">
        <v>140</v>
      </c>
      <c r="E49" s="25">
        <v>0.4</v>
      </c>
      <c r="F49" s="25">
        <v>5.3</v>
      </c>
      <c r="G49" s="23">
        <f t="shared" si="4"/>
        <v>7.35</v>
      </c>
      <c r="H49" s="21"/>
      <c r="I49" s="12">
        <f t="shared" si="5"/>
        <v>7.75</v>
      </c>
    </row>
    <row r="50" spans="1:9" x14ac:dyDescent="0.25">
      <c r="A50" s="19">
        <f t="shared" si="6"/>
        <v>14</v>
      </c>
      <c r="B50" s="90" t="s">
        <v>39</v>
      </c>
      <c r="C50" s="88" t="s">
        <v>167</v>
      </c>
      <c r="D50" s="87" t="s">
        <v>140</v>
      </c>
      <c r="E50" s="25">
        <v>0.9</v>
      </c>
      <c r="F50" s="25">
        <v>6.6</v>
      </c>
      <c r="G50" s="23">
        <f t="shared" si="4"/>
        <v>6.7</v>
      </c>
      <c r="H50" s="21"/>
      <c r="I50" s="12">
        <f t="shared" si="5"/>
        <v>7.6000000000000005</v>
      </c>
    </row>
    <row r="51" spans="1:9" x14ac:dyDescent="0.25">
      <c r="A51" s="19">
        <f t="shared" si="6"/>
        <v>15</v>
      </c>
      <c r="B51" s="100" t="s">
        <v>164</v>
      </c>
      <c r="C51" s="82" t="s">
        <v>91</v>
      </c>
      <c r="D51" s="81" t="s">
        <v>140</v>
      </c>
      <c r="E51" s="25">
        <v>0.35</v>
      </c>
      <c r="F51" s="25">
        <v>5.9</v>
      </c>
      <c r="G51" s="23">
        <f t="shared" si="4"/>
        <v>7.05</v>
      </c>
      <c r="H51" s="21"/>
      <c r="I51" s="12">
        <f t="shared" si="5"/>
        <v>7.3999999999999995</v>
      </c>
    </row>
    <row r="52" spans="1:9" x14ac:dyDescent="0.25">
      <c r="A52" s="19">
        <f t="shared" si="6"/>
        <v>16</v>
      </c>
      <c r="B52" s="90" t="s">
        <v>165</v>
      </c>
      <c r="C52" s="88" t="s">
        <v>91</v>
      </c>
      <c r="D52" s="87" t="s">
        <v>140</v>
      </c>
      <c r="E52" s="25">
        <v>0</v>
      </c>
      <c r="F52" s="25">
        <v>0</v>
      </c>
      <c r="G52" s="23">
        <v>0</v>
      </c>
      <c r="H52" s="21"/>
      <c r="I52" s="12">
        <f t="shared" si="5"/>
        <v>0</v>
      </c>
    </row>
    <row r="53" spans="1:9" x14ac:dyDescent="0.25">
      <c r="A53" s="135">
        <v>1</v>
      </c>
      <c r="B53" s="145" t="s">
        <v>153</v>
      </c>
      <c r="C53" s="153" t="s">
        <v>121</v>
      </c>
      <c r="D53" s="146" t="s">
        <v>147</v>
      </c>
      <c r="E53" s="132">
        <v>1</v>
      </c>
      <c r="F53" s="132">
        <v>1.2</v>
      </c>
      <c r="G53" s="132">
        <f t="shared" ref="G53:G71" si="7">10-F53/2</f>
        <v>9.4</v>
      </c>
      <c r="H53" s="150"/>
      <c r="I53" s="133">
        <f t="shared" si="5"/>
        <v>10.4</v>
      </c>
    </row>
    <row r="54" spans="1:9" x14ac:dyDescent="0.25">
      <c r="A54" s="135">
        <f t="shared" si="6"/>
        <v>2</v>
      </c>
      <c r="B54" s="145" t="s">
        <v>20</v>
      </c>
      <c r="C54" s="153" t="s">
        <v>121</v>
      </c>
      <c r="D54" s="146" t="s">
        <v>147</v>
      </c>
      <c r="E54" s="154">
        <v>1</v>
      </c>
      <c r="F54" s="154">
        <v>1.7</v>
      </c>
      <c r="G54" s="132">
        <f t="shared" si="7"/>
        <v>9.15</v>
      </c>
      <c r="H54" s="150"/>
      <c r="I54" s="133">
        <f t="shared" si="5"/>
        <v>10.15</v>
      </c>
    </row>
    <row r="55" spans="1:9" x14ac:dyDescent="0.25">
      <c r="A55" s="135">
        <f t="shared" si="6"/>
        <v>3</v>
      </c>
      <c r="B55" s="145" t="s">
        <v>157</v>
      </c>
      <c r="C55" s="153" t="s">
        <v>12</v>
      </c>
      <c r="D55" s="146" t="s">
        <v>147</v>
      </c>
      <c r="E55" s="132">
        <v>0.8</v>
      </c>
      <c r="F55" s="132">
        <v>1.6</v>
      </c>
      <c r="G55" s="132">
        <f t="shared" si="7"/>
        <v>9.1999999999999993</v>
      </c>
      <c r="H55" s="150"/>
      <c r="I55" s="133">
        <f t="shared" si="5"/>
        <v>10</v>
      </c>
    </row>
    <row r="56" spans="1:9" x14ac:dyDescent="0.25">
      <c r="A56" s="135">
        <f t="shared" si="6"/>
        <v>4</v>
      </c>
      <c r="B56" s="145" t="s">
        <v>159</v>
      </c>
      <c r="C56" s="153" t="s">
        <v>121</v>
      </c>
      <c r="D56" s="146" t="s">
        <v>147</v>
      </c>
      <c r="E56" s="132">
        <v>1</v>
      </c>
      <c r="F56" s="132">
        <v>2.1</v>
      </c>
      <c r="G56" s="132">
        <f t="shared" si="7"/>
        <v>8.9499999999999993</v>
      </c>
      <c r="H56" s="150"/>
      <c r="I56" s="133">
        <f t="shared" si="5"/>
        <v>9.9499999999999993</v>
      </c>
    </row>
    <row r="57" spans="1:9" x14ac:dyDescent="0.25">
      <c r="A57" s="135">
        <f t="shared" si="6"/>
        <v>5</v>
      </c>
      <c r="B57" s="145" t="s">
        <v>170</v>
      </c>
      <c r="C57" s="153" t="s">
        <v>112</v>
      </c>
      <c r="D57" s="146" t="s">
        <v>149</v>
      </c>
      <c r="E57" s="154">
        <v>1</v>
      </c>
      <c r="F57" s="154">
        <v>2.9</v>
      </c>
      <c r="G57" s="132">
        <f t="shared" si="7"/>
        <v>8.5500000000000007</v>
      </c>
      <c r="H57" s="150"/>
      <c r="I57" s="133">
        <f t="shared" si="5"/>
        <v>9.5500000000000007</v>
      </c>
    </row>
    <row r="58" spans="1:9" x14ac:dyDescent="0.25">
      <c r="A58" s="135">
        <f t="shared" si="6"/>
        <v>6</v>
      </c>
      <c r="B58" s="130" t="s">
        <v>146</v>
      </c>
      <c r="C58" s="155" t="s">
        <v>12</v>
      </c>
      <c r="D58" s="131" t="s">
        <v>147</v>
      </c>
      <c r="E58" s="154">
        <v>1</v>
      </c>
      <c r="F58" s="154">
        <v>3</v>
      </c>
      <c r="G58" s="132">
        <f t="shared" si="7"/>
        <v>8.5</v>
      </c>
      <c r="H58" s="150"/>
      <c r="I58" s="133">
        <f t="shared" si="5"/>
        <v>9.5</v>
      </c>
    </row>
    <row r="59" spans="1:9" x14ac:dyDescent="0.25">
      <c r="A59" s="135">
        <f t="shared" si="6"/>
        <v>7</v>
      </c>
      <c r="B59" s="145" t="s">
        <v>161</v>
      </c>
      <c r="C59" s="153" t="s">
        <v>12</v>
      </c>
      <c r="D59" s="146" t="s">
        <v>147</v>
      </c>
      <c r="E59" s="154">
        <v>0.85</v>
      </c>
      <c r="F59" s="154">
        <v>2.9</v>
      </c>
      <c r="G59" s="132">
        <f t="shared" si="7"/>
        <v>8.5500000000000007</v>
      </c>
      <c r="H59" s="150"/>
      <c r="I59" s="133">
        <f t="shared" si="5"/>
        <v>9.4</v>
      </c>
    </row>
    <row r="60" spans="1:9" x14ac:dyDescent="0.25">
      <c r="A60" s="135">
        <f t="shared" si="6"/>
        <v>8</v>
      </c>
      <c r="B60" s="145" t="s">
        <v>174</v>
      </c>
      <c r="C60" s="153" t="s">
        <v>167</v>
      </c>
      <c r="D60" s="146" t="s">
        <v>147</v>
      </c>
      <c r="E60" s="154">
        <v>1</v>
      </c>
      <c r="F60" s="154">
        <v>3.3</v>
      </c>
      <c r="G60" s="132">
        <f t="shared" si="7"/>
        <v>8.35</v>
      </c>
      <c r="H60" s="150"/>
      <c r="I60" s="133">
        <f t="shared" si="5"/>
        <v>9.35</v>
      </c>
    </row>
    <row r="61" spans="1:9" x14ac:dyDescent="0.25">
      <c r="A61" s="135">
        <f t="shared" si="6"/>
        <v>9</v>
      </c>
      <c r="B61" s="145" t="s">
        <v>150</v>
      </c>
      <c r="C61" s="153" t="s">
        <v>12</v>
      </c>
      <c r="D61" s="146" t="s">
        <v>147</v>
      </c>
      <c r="E61" s="132">
        <v>1</v>
      </c>
      <c r="F61" s="132">
        <v>3.4</v>
      </c>
      <c r="G61" s="132">
        <f t="shared" si="7"/>
        <v>8.3000000000000007</v>
      </c>
      <c r="H61" s="150"/>
      <c r="I61" s="133">
        <f t="shared" si="5"/>
        <v>9.3000000000000007</v>
      </c>
    </row>
    <row r="62" spans="1:9" x14ac:dyDescent="0.25">
      <c r="A62" s="135">
        <f t="shared" si="6"/>
        <v>10</v>
      </c>
      <c r="B62" s="145" t="s">
        <v>152</v>
      </c>
      <c r="C62" s="153" t="s">
        <v>27</v>
      </c>
      <c r="D62" s="146" t="s">
        <v>149</v>
      </c>
      <c r="E62" s="132">
        <v>0.7</v>
      </c>
      <c r="F62" s="132">
        <v>2.9</v>
      </c>
      <c r="G62" s="132">
        <f t="shared" si="7"/>
        <v>8.5500000000000007</v>
      </c>
      <c r="H62" s="150"/>
      <c r="I62" s="133">
        <f t="shared" si="5"/>
        <v>9.25</v>
      </c>
    </row>
    <row r="63" spans="1:9" x14ac:dyDescent="0.25">
      <c r="A63" s="135">
        <f t="shared" si="6"/>
        <v>11</v>
      </c>
      <c r="B63" s="145" t="s">
        <v>156</v>
      </c>
      <c r="C63" s="153" t="s">
        <v>12</v>
      </c>
      <c r="D63" s="146" t="s">
        <v>147</v>
      </c>
      <c r="E63" s="132">
        <v>1</v>
      </c>
      <c r="F63" s="132">
        <v>3.75</v>
      </c>
      <c r="G63" s="132">
        <f t="shared" si="7"/>
        <v>8.125</v>
      </c>
      <c r="H63" s="150"/>
      <c r="I63" s="133">
        <f t="shared" si="5"/>
        <v>9.125</v>
      </c>
    </row>
    <row r="64" spans="1:9" x14ac:dyDescent="0.25">
      <c r="A64" s="135">
        <f t="shared" si="6"/>
        <v>12</v>
      </c>
      <c r="B64" s="130" t="s">
        <v>148</v>
      </c>
      <c r="C64" s="155" t="s">
        <v>91</v>
      </c>
      <c r="D64" s="131" t="s">
        <v>149</v>
      </c>
      <c r="E64" s="132">
        <v>1</v>
      </c>
      <c r="F64" s="132">
        <v>3.8</v>
      </c>
      <c r="G64" s="132">
        <f t="shared" si="7"/>
        <v>8.1</v>
      </c>
      <c r="H64" s="150"/>
      <c r="I64" s="133">
        <f t="shared" si="5"/>
        <v>9.1</v>
      </c>
    </row>
    <row r="65" spans="1:9" x14ac:dyDescent="0.25">
      <c r="A65" s="135">
        <f>1+A64</f>
        <v>13</v>
      </c>
      <c r="B65" s="145" t="s">
        <v>19</v>
      </c>
      <c r="C65" s="153" t="s">
        <v>91</v>
      </c>
      <c r="D65" s="146" t="s">
        <v>149</v>
      </c>
      <c r="E65" s="132">
        <v>1</v>
      </c>
      <c r="F65" s="132">
        <v>3.9</v>
      </c>
      <c r="G65" s="132">
        <f t="shared" si="7"/>
        <v>8.0500000000000007</v>
      </c>
      <c r="H65" s="150"/>
      <c r="I65" s="133">
        <f t="shared" si="5"/>
        <v>9.0500000000000007</v>
      </c>
    </row>
    <row r="66" spans="1:9" x14ac:dyDescent="0.25">
      <c r="A66" s="135">
        <f t="shared" si="6"/>
        <v>14</v>
      </c>
      <c r="B66" s="145" t="s">
        <v>162</v>
      </c>
      <c r="C66" s="153" t="s">
        <v>12</v>
      </c>
      <c r="D66" s="146" t="s">
        <v>147</v>
      </c>
      <c r="E66" s="132">
        <v>1</v>
      </c>
      <c r="F66" s="132">
        <v>4.4000000000000004</v>
      </c>
      <c r="G66" s="132">
        <f t="shared" si="7"/>
        <v>7.8</v>
      </c>
      <c r="H66" s="150"/>
      <c r="I66" s="133">
        <f t="shared" si="5"/>
        <v>8.8000000000000007</v>
      </c>
    </row>
    <row r="67" spans="1:9" x14ac:dyDescent="0.25">
      <c r="A67" s="135">
        <f t="shared" si="6"/>
        <v>15</v>
      </c>
      <c r="B67" s="145" t="s">
        <v>164</v>
      </c>
      <c r="C67" s="153" t="s">
        <v>91</v>
      </c>
      <c r="D67" s="146" t="s">
        <v>147</v>
      </c>
      <c r="E67" s="154">
        <v>0.9</v>
      </c>
      <c r="F67" s="154">
        <v>4.3</v>
      </c>
      <c r="G67" s="132">
        <f t="shared" si="7"/>
        <v>7.85</v>
      </c>
      <c r="H67" s="150"/>
      <c r="I67" s="133">
        <f t="shared" si="5"/>
        <v>8.75</v>
      </c>
    </row>
    <row r="68" spans="1:9" x14ac:dyDescent="0.25">
      <c r="A68" s="135">
        <f t="shared" si="6"/>
        <v>16</v>
      </c>
      <c r="B68" s="145" t="s">
        <v>155</v>
      </c>
      <c r="C68" s="153" t="s">
        <v>12</v>
      </c>
      <c r="D68" s="146" t="s">
        <v>147</v>
      </c>
      <c r="E68" s="154">
        <v>0.5</v>
      </c>
      <c r="F68" s="154">
        <v>4.2</v>
      </c>
      <c r="G68" s="132">
        <f t="shared" si="7"/>
        <v>7.9</v>
      </c>
      <c r="H68" s="150"/>
      <c r="I68" s="133">
        <f t="shared" si="5"/>
        <v>8.4</v>
      </c>
    </row>
    <row r="69" spans="1:9" x14ac:dyDescent="0.25">
      <c r="A69" s="135">
        <f t="shared" si="6"/>
        <v>17</v>
      </c>
      <c r="B69" s="145" t="s">
        <v>21</v>
      </c>
      <c r="C69" s="153" t="s">
        <v>91</v>
      </c>
      <c r="D69" s="146" t="s">
        <v>149</v>
      </c>
      <c r="E69" s="132">
        <v>1</v>
      </c>
      <c r="F69" s="132">
        <v>5.4</v>
      </c>
      <c r="G69" s="132">
        <f t="shared" si="7"/>
        <v>7.3</v>
      </c>
      <c r="H69" s="150"/>
      <c r="I69" s="133">
        <f t="shared" ref="I69:I94" si="8">E69+G69-H69</f>
        <v>8.3000000000000007</v>
      </c>
    </row>
    <row r="70" spans="1:9" x14ac:dyDescent="0.25">
      <c r="A70" s="135">
        <f t="shared" si="6"/>
        <v>18</v>
      </c>
      <c r="B70" s="145" t="s">
        <v>175</v>
      </c>
      <c r="C70" s="153" t="s">
        <v>112</v>
      </c>
      <c r="D70" s="146" t="s">
        <v>149</v>
      </c>
      <c r="E70" s="154">
        <v>0.8</v>
      </c>
      <c r="F70" s="154">
        <v>5.0999999999999996</v>
      </c>
      <c r="G70" s="132">
        <f t="shared" si="7"/>
        <v>7.45</v>
      </c>
      <c r="H70" s="150"/>
      <c r="I70" s="133">
        <f t="shared" si="8"/>
        <v>8.25</v>
      </c>
    </row>
    <row r="71" spans="1:9" x14ac:dyDescent="0.25">
      <c r="A71" s="135">
        <f t="shared" si="6"/>
        <v>19</v>
      </c>
      <c r="B71" s="145" t="s">
        <v>158</v>
      </c>
      <c r="C71" s="153" t="s">
        <v>12</v>
      </c>
      <c r="D71" s="146" t="s">
        <v>147</v>
      </c>
      <c r="E71" s="132">
        <v>0.4</v>
      </c>
      <c r="F71" s="132">
        <v>6.8</v>
      </c>
      <c r="G71" s="132">
        <f t="shared" si="7"/>
        <v>6.6</v>
      </c>
      <c r="H71" s="150"/>
      <c r="I71" s="133">
        <f t="shared" si="8"/>
        <v>7</v>
      </c>
    </row>
    <row r="72" spans="1:9" x14ac:dyDescent="0.25">
      <c r="A72" s="135">
        <f t="shared" si="6"/>
        <v>20</v>
      </c>
      <c r="B72" s="145" t="s">
        <v>165</v>
      </c>
      <c r="C72" s="153" t="s">
        <v>91</v>
      </c>
      <c r="D72" s="146" t="s">
        <v>149</v>
      </c>
      <c r="E72" s="154">
        <v>0</v>
      </c>
      <c r="F72" s="154">
        <v>0</v>
      </c>
      <c r="G72" s="132">
        <v>0</v>
      </c>
      <c r="H72" s="150"/>
      <c r="I72" s="133">
        <f t="shared" si="8"/>
        <v>0</v>
      </c>
    </row>
    <row r="73" spans="1:9" x14ac:dyDescent="0.25">
      <c r="A73" s="19">
        <v>1</v>
      </c>
      <c r="B73" s="90" t="s">
        <v>159</v>
      </c>
      <c r="C73" s="88" t="s">
        <v>121</v>
      </c>
      <c r="D73" s="87" t="s">
        <v>139</v>
      </c>
      <c r="E73" s="25">
        <v>0.9</v>
      </c>
      <c r="F73" s="25">
        <v>3.55</v>
      </c>
      <c r="G73" s="23">
        <f t="shared" ref="G73:G94" si="9">10-F73/2</f>
        <v>8.2249999999999996</v>
      </c>
      <c r="H73" s="21"/>
      <c r="I73" s="12">
        <f t="shared" si="8"/>
        <v>9.125</v>
      </c>
    </row>
    <row r="74" spans="1:9" x14ac:dyDescent="0.25">
      <c r="A74" s="19">
        <f t="shared" si="6"/>
        <v>2</v>
      </c>
      <c r="B74" s="90" t="s">
        <v>153</v>
      </c>
      <c r="C74" s="88" t="s">
        <v>121</v>
      </c>
      <c r="D74" s="87" t="s">
        <v>139</v>
      </c>
      <c r="E74" s="23">
        <v>0.8</v>
      </c>
      <c r="F74" s="23">
        <v>3.5</v>
      </c>
      <c r="G74" s="23">
        <f t="shared" si="9"/>
        <v>8.25</v>
      </c>
      <c r="H74" s="21"/>
      <c r="I74" s="12">
        <f t="shared" si="8"/>
        <v>9.0500000000000007</v>
      </c>
    </row>
    <row r="75" spans="1:9" x14ac:dyDescent="0.25">
      <c r="A75" s="19">
        <f t="shared" si="6"/>
        <v>3</v>
      </c>
      <c r="B75" s="90" t="s">
        <v>152</v>
      </c>
      <c r="C75" s="88" t="s">
        <v>27</v>
      </c>
      <c r="D75" s="87" t="s">
        <v>139</v>
      </c>
      <c r="E75" s="25">
        <v>0.5</v>
      </c>
      <c r="F75" s="25">
        <v>3</v>
      </c>
      <c r="G75" s="23">
        <f t="shared" si="9"/>
        <v>8.5</v>
      </c>
      <c r="H75" s="21"/>
      <c r="I75" s="12">
        <f t="shared" si="8"/>
        <v>9</v>
      </c>
    </row>
    <row r="76" spans="1:9" x14ac:dyDescent="0.25">
      <c r="A76" s="135">
        <v>1</v>
      </c>
      <c r="B76" s="145" t="s">
        <v>20</v>
      </c>
      <c r="C76" s="153" t="s">
        <v>121</v>
      </c>
      <c r="D76" s="146" t="s">
        <v>137</v>
      </c>
      <c r="E76" s="154">
        <v>1</v>
      </c>
      <c r="F76" s="154">
        <v>1.9</v>
      </c>
      <c r="G76" s="132">
        <f t="shared" si="9"/>
        <v>9.0500000000000007</v>
      </c>
      <c r="H76" s="150"/>
      <c r="I76" s="133">
        <f t="shared" si="8"/>
        <v>10.050000000000001</v>
      </c>
    </row>
    <row r="77" spans="1:9" x14ac:dyDescent="0.25">
      <c r="A77" s="135">
        <f>1+A76</f>
        <v>2</v>
      </c>
      <c r="B77" s="145" t="s">
        <v>151</v>
      </c>
      <c r="C77" s="153" t="s">
        <v>121</v>
      </c>
      <c r="D77" s="146" t="s">
        <v>137</v>
      </c>
      <c r="E77" s="132">
        <v>1</v>
      </c>
      <c r="F77" s="132">
        <v>2.4</v>
      </c>
      <c r="G77" s="132">
        <f t="shared" si="9"/>
        <v>8.8000000000000007</v>
      </c>
      <c r="H77" s="150"/>
      <c r="I77" s="133">
        <f t="shared" si="8"/>
        <v>9.8000000000000007</v>
      </c>
    </row>
    <row r="78" spans="1:9" x14ac:dyDescent="0.25">
      <c r="A78" s="135">
        <f t="shared" si="6"/>
        <v>3</v>
      </c>
      <c r="B78" s="145" t="s">
        <v>146</v>
      </c>
      <c r="C78" s="153" t="s">
        <v>12</v>
      </c>
      <c r="D78" s="146" t="s">
        <v>137</v>
      </c>
      <c r="E78" s="132">
        <v>0.9</v>
      </c>
      <c r="F78" s="132">
        <v>3.1</v>
      </c>
      <c r="G78" s="132">
        <f t="shared" si="9"/>
        <v>8.4499999999999993</v>
      </c>
      <c r="H78" s="150"/>
      <c r="I78" s="133">
        <f t="shared" si="8"/>
        <v>9.35</v>
      </c>
    </row>
    <row r="79" spans="1:9" x14ac:dyDescent="0.25">
      <c r="A79" s="135">
        <f t="shared" si="6"/>
        <v>4</v>
      </c>
      <c r="B79" s="145" t="s">
        <v>144</v>
      </c>
      <c r="C79" s="153" t="s">
        <v>8</v>
      </c>
      <c r="D79" s="146" t="s">
        <v>137</v>
      </c>
      <c r="E79" s="154">
        <v>1</v>
      </c>
      <c r="F79" s="154">
        <v>3.4</v>
      </c>
      <c r="G79" s="132">
        <f t="shared" si="9"/>
        <v>8.3000000000000007</v>
      </c>
      <c r="H79" s="150"/>
      <c r="I79" s="133">
        <f t="shared" si="8"/>
        <v>9.3000000000000007</v>
      </c>
    </row>
    <row r="80" spans="1:9" x14ac:dyDescent="0.25">
      <c r="A80" s="135">
        <f t="shared" si="6"/>
        <v>5</v>
      </c>
      <c r="B80" s="145" t="s">
        <v>19</v>
      </c>
      <c r="C80" s="153" t="s">
        <v>91</v>
      </c>
      <c r="D80" s="146" t="s">
        <v>137</v>
      </c>
      <c r="E80" s="132">
        <v>1</v>
      </c>
      <c r="F80" s="132">
        <v>3.7</v>
      </c>
      <c r="G80" s="132">
        <f t="shared" si="9"/>
        <v>8.15</v>
      </c>
      <c r="H80" s="150"/>
      <c r="I80" s="133">
        <f t="shared" si="8"/>
        <v>9.15</v>
      </c>
    </row>
    <row r="81" spans="1:9" x14ac:dyDescent="0.25">
      <c r="A81" s="135">
        <f t="shared" si="6"/>
        <v>6</v>
      </c>
      <c r="B81" s="149" t="s">
        <v>163</v>
      </c>
      <c r="C81" s="156" t="s">
        <v>12</v>
      </c>
      <c r="D81" s="157" t="s">
        <v>137</v>
      </c>
      <c r="E81" s="154">
        <v>1</v>
      </c>
      <c r="F81" s="154">
        <v>3.7</v>
      </c>
      <c r="G81" s="132">
        <f t="shared" si="9"/>
        <v>8.15</v>
      </c>
      <c r="H81" s="150"/>
      <c r="I81" s="133">
        <f t="shared" si="8"/>
        <v>9.15</v>
      </c>
    </row>
    <row r="82" spans="1:9" x14ac:dyDescent="0.25">
      <c r="A82" s="135">
        <f t="shared" si="6"/>
        <v>7</v>
      </c>
      <c r="B82" s="145" t="s">
        <v>154</v>
      </c>
      <c r="C82" s="153" t="s">
        <v>12</v>
      </c>
      <c r="D82" s="146" t="s">
        <v>137</v>
      </c>
      <c r="E82" s="154">
        <v>0.9</v>
      </c>
      <c r="F82" s="154">
        <v>3.7</v>
      </c>
      <c r="G82" s="132">
        <f t="shared" si="9"/>
        <v>8.15</v>
      </c>
      <c r="H82" s="150"/>
      <c r="I82" s="133">
        <f t="shared" si="8"/>
        <v>9.0500000000000007</v>
      </c>
    </row>
    <row r="83" spans="1:9" x14ac:dyDescent="0.25">
      <c r="A83" s="135">
        <f t="shared" si="6"/>
        <v>8</v>
      </c>
      <c r="B83" s="145" t="s">
        <v>21</v>
      </c>
      <c r="C83" s="153" t="s">
        <v>91</v>
      </c>
      <c r="D83" s="146" t="s">
        <v>137</v>
      </c>
      <c r="E83" s="154">
        <v>1</v>
      </c>
      <c r="F83" s="154">
        <v>4.0999999999999996</v>
      </c>
      <c r="G83" s="132">
        <f t="shared" si="9"/>
        <v>7.95</v>
      </c>
      <c r="H83" s="150"/>
      <c r="I83" s="133">
        <f t="shared" si="8"/>
        <v>8.9499999999999993</v>
      </c>
    </row>
    <row r="84" spans="1:9" x14ac:dyDescent="0.25">
      <c r="A84" s="135">
        <f t="shared" si="6"/>
        <v>9</v>
      </c>
      <c r="B84" s="145" t="s">
        <v>156</v>
      </c>
      <c r="C84" s="153" t="s">
        <v>12</v>
      </c>
      <c r="D84" s="146" t="s">
        <v>137</v>
      </c>
      <c r="E84" s="154">
        <v>0.7</v>
      </c>
      <c r="F84" s="154">
        <v>3.8</v>
      </c>
      <c r="G84" s="132">
        <f t="shared" si="9"/>
        <v>8.1</v>
      </c>
      <c r="H84" s="150"/>
      <c r="I84" s="133">
        <f t="shared" si="8"/>
        <v>8.7999999999999989</v>
      </c>
    </row>
    <row r="85" spans="1:9" x14ac:dyDescent="0.25">
      <c r="A85" s="135">
        <f t="shared" si="6"/>
        <v>10</v>
      </c>
      <c r="B85" s="145" t="s">
        <v>172</v>
      </c>
      <c r="C85" s="153" t="s">
        <v>12</v>
      </c>
      <c r="D85" s="146" t="s">
        <v>137</v>
      </c>
      <c r="E85" s="154">
        <v>0.8</v>
      </c>
      <c r="F85" s="154">
        <v>4.0999999999999996</v>
      </c>
      <c r="G85" s="132">
        <f t="shared" si="9"/>
        <v>7.95</v>
      </c>
      <c r="H85" s="150"/>
      <c r="I85" s="133">
        <f t="shared" si="8"/>
        <v>8.75</v>
      </c>
    </row>
    <row r="86" spans="1:9" x14ac:dyDescent="0.25">
      <c r="A86" s="135">
        <f t="shared" si="6"/>
        <v>11</v>
      </c>
      <c r="B86" s="145" t="s">
        <v>145</v>
      </c>
      <c r="C86" s="153" t="s">
        <v>91</v>
      </c>
      <c r="D86" s="146" t="s">
        <v>137</v>
      </c>
      <c r="E86" s="132">
        <v>0.9</v>
      </c>
      <c r="F86" s="132">
        <v>4.4000000000000004</v>
      </c>
      <c r="G86" s="132">
        <f t="shared" si="9"/>
        <v>7.8</v>
      </c>
      <c r="H86" s="150"/>
      <c r="I86" s="133">
        <f t="shared" si="8"/>
        <v>8.6999999999999993</v>
      </c>
    </row>
    <row r="87" spans="1:9" x14ac:dyDescent="0.25">
      <c r="A87" s="135">
        <f t="shared" si="6"/>
        <v>12</v>
      </c>
      <c r="B87" s="145" t="s">
        <v>150</v>
      </c>
      <c r="C87" s="153" t="s">
        <v>12</v>
      </c>
      <c r="D87" s="146" t="s">
        <v>137</v>
      </c>
      <c r="E87" s="132">
        <v>0.4</v>
      </c>
      <c r="F87" s="132">
        <v>3.6</v>
      </c>
      <c r="G87" s="132">
        <f t="shared" si="9"/>
        <v>8.1999999999999993</v>
      </c>
      <c r="H87" s="150"/>
      <c r="I87" s="133">
        <f t="shared" si="8"/>
        <v>8.6</v>
      </c>
    </row>
    <row r="88" spans="1:9" x14ac:dyDescent="0.25">
      <c r="A88" s="135">
        <f t="shared" si="6"/>
        <v>13</v>
      </c>
      <c r="B88" s="145" t="s">
        <v>171</v>
      </c>
      <c r="C88" s="153" t="s">
        <v>91</v>
      </c>
      <c r="D88" s="146" t="s">
        <v>137</v>
      </c>
      <c r="E88" s="154">
        <v>1</v>
      </c>
      <c r="F88" s="154">
        <v>4.9000000000000004</v>
      </c>
      <c r="G88" s="132">
        <f t="shared" si="9"/>
        <v>7.55</v>
      </c>
      <c r="H88" s="150"/>
      <c r="I88" s="133">
        <f t="shared" si="8"/>
        <v>8.5500000000000007</v>
      </c>
    </row>
    <row r="89" spans="1:9" x14ac:dyDescent="0.25">
      <c r="A89" s="135">
        <f t="shared" si="6"/>
        <v>14</v>
      </c>
      <c r="B89" s="145" t="s">
        <v>173</v>
      </c>
      <c r="C89" s="153" t="s">
        <v>12</v>
      </c>
      <c r="D89" s="146" t="s">
        <v>137</v>
      </c>
      <c r="E89" s="154">
        <v>0.9</v>
      </c>
      <c r="F89" s="154">
        <v>4.8</v>
      </c>
      <c r="G89" s="132">
        <f t="shared" si="9"/>
        <v>7.6</v>
      </c>
      <c r="H89" s="150"/>
      <c r="I89" s="133">
        <f t="shared" si="8"/>
        <v>8.5</v>
      </c>
    </row>
    <row r="90" spans="1:9" x14ac:dyDescent="0.25">
      <c r="A90" s="135">
        <f t="shared" si="6"/>
        <v>15</v>
      </c>
      <c r="B90" s="145" t="s">
        <v>160</v>
      </c>
      <c r="C90" s="153" t="s">
        <v>12</v>
      </c>
      <c r="D90" s="146" t="s">
        <v>137</v>
      </c>
      <c r="E90" s="154">
        <v>0.85</v>
      </c>
      <c r="F90" s="154">
        <v>5.0999999999999996</v>
      </c>
      <c r="G90" s="132">
        <f t="shared" si="9"/>
        <v>7.45</v>
      </c>
      <c r="H90" s="150"/>
      <c r="I90" s="133">
        <f t="shared" si="8"/>
        <v>8.3000000000000007</v>
      </c>
    </row>
    <row r="91" spans="1:9" x14ac:dyDescent="0.25">
      <c r="A91" s="135">
        <f t="shared" si="6"/>
        <v>16</v>
      </c>
      <c r="B91" s="145" t="s">
        <v>162</v>
      </c>
      <c r="C91" s="153" t="s">
        <v>12</v>
      </c>
      <c r="D91" s="146" t="s">
        <v>137</v>
      </c>
      <c r="E91" s="154">
        <v>0.85</v>
      </c>
      <c r="F91" s="154">
        <v>5.2</v>
      </c>
      <c r="G91" s="132">
        <f t="shared" si="9"/>
        <v>7.4</v>
      </c>
      <c r="H91" s="150"/>
      <c r="I91" s="133">
        <f t="shared" si="8"/>
        <v>8.25</v>
      </c>
    </row>
    <row r="92" spans="1:9" x14ac:dyDescent="0.25">
      <c r="A92" s="135">
        <f t="shared" si="6"/>
        <v>17</v>
      </c>
      <c r="B92" s="145" t="s">
        <v>166</v>
      </c>
      <c r="C92" s="153" t="s">
        <v>27</v>
      </c>
      <c r="D92" s="146" t="s">
        <v>137</v>
      </c>
      <c r="E92" s="154">
        <v>0.6</v>
      </c>
      <c r="F92" s="154">
        <v>5.2</v>
      </c>
      <c r="G92" s="132">
        <f t="shared" si="9"/>
        <v>7.4</v>
      </c>
      <c r="H92" s="150"/>
      <c r="I92" s="133">
        <f t="shared" si="8"/>
        <v>8</v>
      </c>
    </row>
    <row r="93" spans="1:9" x14ac:dyDescent="0.25">
      <c r="A93" s="135">
        <f t="shared" si="6"/>
        <v>18</v>
      </c>
      <c r="B93" s="145" t="s">
        <v>168</v>
      </c>
      <c r="C93" s="153" t="s">
        <v>12</v>
      </c>
      <c r="D93" s="146" t="s">
        <v>137</v>
      </c>
      <c r="E93" s="154">
        <v>0.45</v>
      </c>
      <c r="F93" s="154">
        <v>5.4</v>
      </c>
      <c r="G93" s="132">
        <f t="shared" si="9"/>
        <v>7.3</v>
      </c>
      <c r="H93" s="150"/>
      <c r="I93" s="133">
        <f t="shared" si="8"/>
        <v>7.75</v>
      </c>
    </row>
    <row r="94" spans="1:9" x14ac:dyDescent="0.25">
      <c r="A94" s="135">
        <f t="shared" si="6"/>
        <v>19</v>
      </c>
      <c r="B94" s="145" t="s">
        <v>158</v>
      </c>
      <c r="C94" s="153" t="s">
        <v>12</v>
      </c>
      <c r="D94" s="158" t="s">
        <v>137</v>
      </c>
      <c r="E94" s="154">
        <v>0.35</v>
      </c>
      <c r="F94" s="154">
        <v>6.4</v>
      </c>
      <c r="G94" s="132">
        <f t="shared" si="9"/>
        <v>6.8</v>
      </c>
      <c r="H94" s="150"/>
      <c r="I94" s="133">
        <f t="shared" si="8"/>
        <v>7.1499999999999995</v>
      </c>
    </row>
    <row r="95" spans="1:9" ht="20.25" customHeight="1" x14ac:dyDescent="0.3">
      <c r="A95" s="186" t="s">
        <v>70</v>
      </c>
      <c r="B95" s="187"/>
      <c r="C95" s="187"/>
      <c r="D95" s="187"/>
      <c r="E95" s="187"/>
      <c r="F95" s="187"/>
      <c r="G95" s="187"/>
      <c r="H95" s="187"/>
      <c r="I95" s="188"/>
    </row>
    <row r="96" spans="1:9" ht="20.25" customHeight="1" x14ac:dyDescent="0.3">
      <c r="A96" s="38"/>
      <c r="B96" s="39" t="s">
        <v>66</v>
      </c>
      <c r="C96" s="39" t="s">
        <v>3</v>
      </c>
      <c r="D96" s="41" t="s">
        <v>67</v>
      </c>
      <c r="E96" s="41" t="s">
        <v>4</v>
      </c>
      <c r="F96" s="41" t="s">
        <v>57</v>
      </c>
      <c r="G96" s="41" t="s">
        <v>5</v>
      </c>
      <c r="H96" s="41" t="s">
        <v>6</v>
      </c>
      <c r="I96" s="41" t="s">
        <v>56</v>
      </c>
    </row>
    <row r="97" spans="1:9" x14ac:dyDescent="0.25">
      <c r="A97" s="13">
        <v>1</v>
      </c>
      <c r="B97" s="116" t="s">
        <v>208</v>
      </c>
      <c r="C97" s="98" t="s">
        <v>121</v>
      </c>
      <c r="D97" s="117" t="s">
        <v>140</v>
      </c>
      <c r="E97" s="23">
        <v>1</v>
      </c>
      <c r="F97" s="23">
        <v>2.7</v>
      </c>
      <c r="G97" s="23">
        <f t="shared" ref="G97:G119" si="10">10-F97/2</f>
        <v>8.65</v>
      </c>
      <c r="H97" s="21"/>
      <c r="I97" s="12">
        <f t="shared" ref="I97:I136" si="11">E97+G97-H97</f>
        <v>9.65</v>
      </c>
    </row>
    <row r="98" spans="1:9" x14ac:dyDescent="0.25">
      <c r="A98" s="20">
        <f>A97+1</f>
        <v>2</v>
      </c>
      <c r="B98" s="100" t="s">
        <v>207</v>
      </c>
      <c r="C98" s="82" t="s">
        <v>91</v>
      </c>
      <c r="D98" s="81" t="s">
        <v>140</v>
      </c>
      <c r="E98" s="23">
        <v>0.9</v>
      </c>
      <c r="F98" s="23">
        <v>3.1</v>
      </c>
      <c r="G98" s="23">
        <f t="shared" si="10"/>
        <v>8.4499999999999993</v>
      </c>
      <c r="H98" s="21"/>
      <c r="I98" s="12">
        <f t="shared" si="11"/>
        <v>9.35</v>
      </c>
    </row>
    <row r="99" spans="1:9" x14ac:dyDescent="0.25">
      <c r="A99" s="20">
        <f t="shared" ref="A99:A136" si="12">A98+1</f>
        <v>3</v>
      </c>
      <c r="B99" s="100" t="s">
        <v>201</v>
      </c>
      <c r="C99" s="82" t="s">
        <v>27</v>
      </c>
      <c r="D99" s="159" t="s">
        <v>140</v>
      </c>
      <c r="E99" s="23">
        <v>1</v>
      </c>
      <c r="F99" s="23">
        <v>3.7</v>
      </c>
      <c r="G99" s="23">
        <f t="shared" si="10"/>
        <v>8.15</v>
      </c>
      <c r="H99" s="21"/>
      <c r="I99" s="12">
        <f t="shared" si="11"/>
        <v>9.15</v>
      </c>
    </row>
    <row r="100" spans="1:9" x14ac:dyDescent="0.25">
      <c r="A100" s="20">
        <f t="shared" si="12"/>
        <v>4</v>
      </c>
      <c r="B100" s="100" t="s">
        <v>210</v>
      </c>
      <c r="C100" s="82" t="s">
        <v>91</v>
      </c>
      <c r="D100" s="81" t="s">
        <v>140</v>
      </c>
      <c r="E100" s="23">
        <v>0.7</v>
      </c>
      <c r="F100" s="23">
        <v>3.7</v>
      </c>
      <c r="G100" s="23">
        <f t="shared" si="10"/>
        <v>8.15</v>
      </c>
      <c r="H100" s="21"/>
      <c r="I100" s="12">
        <f t="shared" si="11"/>
        <v>8.85</v>
      </c>
    </row>
    <row r="101" spans="1:9" x14ac:dyDescent="0.25">
      <c r="A101" s="20">
        <f t="shared" si="12"/>
        <v>5</v>
      </c>
      <c r="B101" s="100" t="s">
        <v>218</v>
      </c>
      <c r="C101" s="82" t="s">
        <v>28</v>
      </c>
      <c r="D101" s="81" t="s">
        <v>140</v>
      </c>
      <c r="E101" s="23">
        <v>0.5</v>
      </c>
      <c r="F101" s="23">
        <v>3.5</v>
      </c>
      <c r="G101" s="23">
        <f t="shared" si="10"/>
        <v>8.25</v>
      </c>
      <c r="H101" s="21"/>
      <c r="I101" s="12">
        <f t="shared" si="11"/>
        <v>8.75</v>
      </c>
    </row>
    <row r="102" spans="1:9" x14ac:dyDescent="0.25">
      <c r="A102" s="20">
        <f t="shared" si="12"/>
        <v>6</v>
      </c>
      <c r="B102" s="100" t="s">
        <v>203</v>
      </c>
      <c r="C102" s="82" t="s">
        <v>27</v>
      </c>
      <c r="D102" s="159" t="s">
        <v>140</v>
      </c>
      <c r="E102" s="23">
        <v>0.8</v>
      </c>
      <c r="F102" s="23">
        <v>4.3</v>
      </c>
      <c r="G102" s="23">
        <f t="shared" si="10"/>
        <v>7.85</v>
      </c>
      <c r="H102" s="21"/>
      <c r="I102" s="12">
        <f t="shared" si="11"/>
        <v>8.65</v>
      </c>
    </row>
    <row r="103" spans="1:9" x14ac:dyDescent="0.25">
      <c r="A103" s="20">
        <f t="shared" si="12"/>
        <v>7</v>
      </c>
      <c r="B103" s="100" t="s">
        <v>220</v>
      </c>
      <c r="C103" s="82" t="s">
        <v>112</v>
      </c>
      <c r="D103" s="81" t="s">
        <v>140</v>
      </c>
      <c r="E103" s="23">
        <v>0.7</v>
      </c>
      <c r="F103" s="23">
        <v>4.2</v>
      </c>
      <c r="G103" s="23">
        <f t="shared" si="10"/>
        <v>7.9</v>
      </c>
      <c r="H103" s="21"/>
      <c r="I103" s="12">
        <f t="shared" si="11"/>
        <v>8.6</v>
      </c>
    </row>
    <row r="104" spans="1:9" x14ac:dyDescent="0.25">
      <c r="A104" s="20">
        <f t="shared" si="12"/>
        <v>8</v>
      </c>
      <c r="B104" s="100" t="s">
        <v>204</v>
      </c>
      <c r="C104" s="82" t="s">
        <v>205</v>
      </c>
      <c r="D104" s="81" t="s">
        <v>140</v>
      </c>
      <c r="E104" s="23">
        <v>0.9</v>
      </c>
      <c r="F104" s="23">
        <v>4.8</v>
      </c>
      <c r="G104" s="23">
        <f t="shared" si="10"/>
        <v>7.6</v>
      </c>
      <c r="H104" s="21"/>
      <c r="I104" s="12">
        <f t="shared" si="11"/>
        <v>8.5</v>
      </c>
    </row>
    <row r="105" spans="1:9" x14ac:dyDescent="0.25">
      <c r="A105" s="20">
        <f t="shared" si="12"/>
        <v>9</v>
      </c>
      <c r="B105" s="100" t="s">
        <v>226</v>
      </c>
      <c r="C105" s="82" t="s">
        <v>167</v>
      </c>
      <c r="D105" s="81" t="s">
        <v>140</v>
      </c>
      <c r="E105" s="23">
        <v>1.1000000000000001</v>
      </c>
      <c r="F105" s="23">
        <v>5.2</v>
      </c>
      <c r="G105" s="23">
        <f t="shared" si="10"/>
        <v>7.4</v>
      </c>
      <c r="H105" s="21"/>
      <c r="I105" s="12">
        <f t="shared" si="11"/>
        <v>8.5</v>
      </c>
    </row>
    <row r="106" spans="1:9" x14ac:dyDescent="0.25">
      <c r="A106" s="20">
        <f t="shared" si="12"/>
        <v>10</v>
      </c>
      <c r="B106" s="100" t="s">
        <v>216</v>
      </c>
      <c r="C106" s="82" t="s">
        <v>112</v>
      </c>
      <c r="D106" s="81" t="s">
        <v>140</v>
      </c>
      <c r="E106" s="23">
        <v>0.9</v>
      </c>
      <c r="F106" s="23">
        <v>5.4</v>
      </c>
      <c r="G106" s="23">
        <f t="shared" si="10"/>
        <v>7.3</v>
      </c>
      <c r="H106" s="21"/>
      <c r="I106" s="12">
        <f t="shared" si="11"/>
        <v>8.1999999999999993</v>
      </c>
    </row>
    <row r="107" spans="1:9" x14ac:dyDescent="0.25">
      <c r="A107" s="20">
        <f t="shared" si="12"/>
        <v>11</v>
      </c>
      <c r="B107" s="100" t="s">
        <v>219</v>
      </c>
      <c r="C107" s="82" t="s">
        <v>91</v>
      </c>
      <c r="D107" s="81" t="s">
        <v>140</v>
      </c>
      <c r="E107" s="23">
        <v>1</v>
      </c>
      <c r="F107" s="23">
        <v>5.6</v>
      </c>
      <c r="G107" s="23">
        <f t="shared" si="10"/>
        <v>7.2</v>
      </c>
      <c r="H107" s="21"/>
      <c r="I107" s="12">
        <f t="shared" si="11"/>
        <v>8.1999999999999993</v>
      </c>
    </row>
    <row r="108" spans="1:9" x14ac:dyDescent="0.25">
      <c r="A108" s="20">
        <f t="shared" si="12"/>
        <v>12</v>
      </c>
      <c r="B108" s="100" t="s">
        <v>225</v>
      </c>
      <c r="C108" s="82" t="s">
        <v>28</v>
      </c>
      <c r="D108" s="81" t="s">
        <v>140</v>
      </c>
      <c r="E108" s="23">
        <v>0.7</v>
      </c>
      <c r="F108" s="23">
        <v>5.2</v>
      </c>
      <c r="G108" s="23">
        <f t="shared" si="10"/>
        <v>7.4</v>
      </c>
      <c r="H108" s="21"/>
      <c r="I108" s="12">
        <f t="shared" si="11"/>
        <v>8.1</v>
      </c>
    </row>
    <row r="109" spans="1:9" x14ac:dyDescent="0.25">
      <c r="A109" s="20">
        <f t="shared" si="12"/>
        <v>13</v>
      </c>
      <c r="B109" s="100" t="s">
        <v>33</v>
      </c>
      <c r="C109" s="82" t="s">
        <v>91</v>
      </c>
      <c r="D109" s="81" t="s">
        <v>140</v>
      </c>
      <c r="E109" s="23">
        <v>0.3</v>
      </c>
      <c r="F109" s="23">
        <v>5.8</v>
      </c>
      <c r="G109" s="23">
        <f t="shared" si="10"/>
        <v>7.1</v>
      </c>
      <c r="H109" s="21">
        <v>0.3</v>
      </c>
      <c r="I109" s="12">
        <f t="shared" si="11"/>
        <v>7.1</v>
      </c>
    </row>
    <row r="110" spans="1:9" x14ac:dyDescent="0.25">
      <c r="A110" s="135">
        <v>1</v>
      </c>
      <c r="B110" s="160" t="s">
        <v>213</v>
      </c>
      <c r="C110" s="161" t="s">
        <v>91</v>
      </c>
      <c r="D110" s="162" t="s">
        <v>138</v>
      </c>
      <c r="E110" s="132">
        <v>1.2</v>
      </c>
      <c r="F110" s="132">
        <v>3.6</v>
      </c>
      <c r="G110" s="132">
        <f t="shared" si="10"/>
        <v>8.1999999999999993</v>
      </c>
      <c r="H110" s="150"/>
      <c r="I110" s="133">
        <f t="shared" si="11"/>
        <v>9.3999999999999986</v>
      </c>
    </row>
    <row r="111" spans="1:9" x14ac:dyDescent="0.25">
      <c r="A111" s="135">
        <f t="shared" si="12"/>
        <v>2</v>
      </c>
      <c r="B111" s="130" t="s">
        <v>214</v>
      </c>
      <c r="C111" s="155" t="s">
        <v>91</v>
      </c>
      <c r="D111" s="131" t="s">
        <v>138</v>
      </c>
      <c r="E111" s="132">
        <v>1</v>
      </c>
      <c r="F111" s="132">
        <v>3.8</v>
      </c>
      <c r="G111" s="132">
        <f t="shared" si="10"/>
        <v>8.1</v>
      </c>
      <c r="H111" s="150"/>
      <c r="I111" s="133">
        <f t="shared" si="11"/>
        <v>9.1</v>
      </c>
    </row>
    <row r="112" spans="1:9" x14ac:dyDescent="0.25">
      <c r="A112" s="135">
        <f t="shared" si="12"/>
        <v>3</v>
      </c>
      <c r="B112" s="130" t="s">
        <v>197</v>
      </c>
      <c r="C112" s="155" t="s">
        <v>12</v>
      </c>
      <c r="D112" s="163" t="s">
        <v>138</v>
      </c>
      <c r="E112" s="132">
        <v>1</v>
      </c>
      <c r="F112" s="132">
        <v>4.0999999999999996</v>
      </c>
      <c r="G112" s="132">
        <f t="shared" si="10"/>
        <v>7.95</v>
      </c>
      <c r="H112" s="150"/>
      <c r="I112" s="133">
        <f t="shared" si="11"/>
        <v>8.9499999999999993</v>
      </c>
    </row>
    <row r="113" spans="1:9" x14ac:dyDescent="0.25">
      <c r="A113" s="135">
        <f t="shared" si="12"/>
        <v>4</v>
      </c>
      <c r="B113" s="130" t="s">
        <v>221</v>
      </c>
      <c r="C113" s="155" t="s">
        <v>91</v>
      </c>
      <c r="D113" s="131" t="s">
        <v>138</v>
      </c>
      <c r="E113" s="132">
        <v>1.1000000000000001</v>
      </c>
      <c r="F113" s="132">
        <v>4.3</v>
      </c>
      <c r="G113" s="132">
        <f t="shared" si="10"/>
        <v>7.85</v>
      </c>
      <c r="H113" s="150"/>
      <c r="I113" s="133">
        <f t="shared" si="11"/>
        <v>8.9499999999999993</v>
      </c>
    </row>
    <row r="114" spans="1:9" x14ac:dyDescent="0.25">
      <c r="A114" s="135">
        <f t="shared" si="12"/>
        <v>5</v>
      </c>
      <c r="B114" s="130" t="s">
        <v>223</v>
      </c>
      <c r="C114" s="155" t="s">
        <v>91</v>
      </c>
      <c r="D114" s="131" t="s">
        <v>138</v>
      </c>
      <c r="E114" s="132">
        <v>0.9</v>
      </c>
      <c r="F114" s="132">
        <v>4.7</v>
      </c>
      <c r="G114" s="132">
        <f t="shared" si="10"/>
        <v>7.65</v>
      </c>
      <c r="H114" s="150"/>
      <c r="I114" s="133">
        <f t="shared" si="11"/>
        <v>8.5500000000000007</v>
      </c>
    </row>
    <row r="115" spans="1:9" x14ac:dyDescent="0.25">
      <c r="A115" s="135">
        <f t="shared" si="12"/>
        <v>6</v>
      </c>
      <c r="B115" s="130" t="s">
        <v>202</v>
      </c>
      <c r="C115" s="155" t="s">
        <v>121</v>
      </c>
      <c r="D115" s="131" t="s">
        <v>138</v>
      </c>
      <c r="E115" s="132">
        <v>0.7</v>
      </c>
      <c r="F115" s="132">
        <v>4.5</v>
      </c>
      <c r="G115" s="132">
        <f t="shared" si="10"/>
        <v>7.75</v>
      </c>
      <c r="H115" s="150"/>
      <c r="I115" s="133">
        <f t="shared" si="11"/>
        <v>8.4499999999999993</v>
      </c>
    </row>
    <row r="116" spans="1:9" x14ac:dyDescent="0.25">
      <c r="A116" s="135">
        <f t="shared" si="12"/>
        <v>7</v>
      </c>
      <c r="B116" s="130" t="s">
        <v>217</v>
      </c>
      <c r="C116" s="155" t="s">
        <v>91</v>
      </c>
      <c r="D116" s="131" t="s">
        <v>138</v>
      </c>
      <c r="E116" s="132">
        <v>0.6</v>
      </c>
      <c r="F116" s="132">
        <v>4.9000000000000004</v>
      </c>
      <c r="G116" s="132">
        <f t="shared" si="10"/>
        <v>7.55</v>
      </c>
      <c r="H116" s="150"/>
      <c r="I116" s="133">
        <f t="shared" si="11"/>
        <v>8.15</v>
      </c>
    </row>
    <row r="117" spans="1:9" x14ac:dyDescent="0.25">
      <c r="A117" s="135">
        <f t="shared" si="12"/>
        <v>8</v>
      </c>
      <c r="B117" s="130" t="s">
        <v>222</v>
      </c>
      <c r="C117" s="155" t="s">
        <v>28</v>
      </c>
      <c r="D117" s="131" t="s">
        <v>138</v>
      </c>
      <c r="E117" s="132">
        <v>0.4</v>
      </c>
      <c r="F117" s="132">
        <v>4.7</v>
      </c>
      <c r="G117" s="132">
        <f t="shared" si="10"/>
        <v>7.65</v>
      </c>
      <c r="H117" s="150"/>
      <c r="I117" s="133">
        <f t="shared" si="11"/>
        <v>8.0500000000000007</v>
      </c>
    </row>
    <row r="118" spans="1:9" x14ac:dyDescent="0.25">
      <c r="A118" s="135">
        <f t="shared" si="12"/>
        <v>9</v>
      </c>
      <c r="B118" s="130" t="s">
        <v>199</v>
      </c>
      <c r="C118" s="155" t="s">
        <v>27</v>
      </c>
      <c r="D118" s="163" t="s">
        <v>138</v>
      </c>
      <c r="E118" s="132">
        <v>0.8</v>
      </c>
      <c r="F118" s="132">
        <v>5.6</v>
      </c>
      <c r="G118" s="132">
        <f t="shared" si="10"/>
        <v>7.2</v>
      </c>
      <c r="H118" s="150"/>
      <c r="I118" s="133">
        <f t="shared" si="11"/>
        <v>8</v>
      </c>
    </row>
    <row r="119" spans="1:9" x14ac:dyDescent="0.25">
      <c r="A119" s="135">
        <f t="shared" si="12"/>
        <v>10</v>
      </c>
      <c r="B119" s="130" t="s">
        <v>206</v>
      </c>
      <c r="C119" s="155" t="s">
        <v>27</v>
      </c>
      <c r="D119" s="163" t="s">
        <v>138</v>
      </c>
      <c r="E119" s="132">
        <v>0.3</v>
      </c>
      <c r="F119" s="132">
        <v>5.7</v>
      </c>
      <c r="G119" s="132">
        <f t="shared" si="10"/>
        <v>7.15</v>
      </c>
      <c r="H119" s="150"/>
      <c r="I119" s="133">
        <f t="shared" si="11"/>
        <v>7.45</v>
      </c>
    </row>
    <row r="120" spans="1:9" x14ac:dyDescent="0.25">
      <c r="A120" s="19">
        <v>1</v>
      </c>
      <c r="B120" s="100" t="s">
        <v>202</v>
      </c>
      <c r="C120" s="82" t="s">
        <v>121</v>
      </c>
      <c r="D120" s="81" t="s">
        <v>139</v>
      </c>
      <c r="E120" s="23">
        <v>0.5</v>
      </c>
      <c r="F120" s="23">
        <v>4.0999999999999996</v>
      </c>
      <c r="G120" s="23">
        <f>10-F120/2</f>
        <v>7.95</v>
      </c>
      <c r="H120" s="21"/>
      <c r="I120" s="12">
        <f t="shared" si="11"/>
        <v>8.4499999999999993</v>
      </c>
    </row>
    <row r="121" spans="1:9" x14ac:dyDescent="0.25">
      <c r="A121" s="19">
        <f t="shared" si="12"/>
        <v>2</v>
      </c>
      <c r="B121" s="100" t="s">
        <v>199</v>
      </c>
      <c r="C121" s="82" t="s">
        <v>27</v>
      </c>
      <c r="D121" s="159" t="s">
        <v>200</v>
      </c>
      <c r="E121" s="23">
        <v>0.8</v>
      </c>
      <c r="F121" s="23">
        <v>4.8</v>
      </c>
      <c r="G121" s="23">
        <f>10-F121/2</f>
        <v>7.6</v>
      </c>
      <c r="H121" s="21"/>
      <c r="I121" s="12">
        <f t="shared" si="11"/>
        <v>8.4</v>
      </c>
    </row>
    <row r="122" spans="1:9" x14ac:dyDescent="0.25">
      <c r="A122" s="19">
        <f t="shared" si="12"/>
        <v>3</v>
      </c>
      <c r="B122" s="100" t="s">
        <v>197</v>
      </c>
      <c r="C122" s="82" t="s">
        <v>12</v>
      </c>
      <c r="D122" s="159" t="s">
        <v>139</v>
      </c>
      <c r="E122" s="23">
        <v>0.8</v>
      </c>
      <c r="F122" s="23">
        <v>5.8</v>
      </c>
      <c r="G122" s="23">
        <f>10-F122/2</f>
        <v>7.1</v>
      </c>
      <c r="H122" s="21"/>
      <c r="I122" s="12">
        <f t="shared" si="11"/>
        <v>7.8999999999999995</v>
      </c>
    </row>
    <row r="123" spans="1:9" x14ac:dyDescent="0.25">
      <c r="A123" s="19">
        <f t="shared" si="12"/>
        <v>4</v>
      </c>
      <c r="B123" s="100" t="s">
        <v>48</v>
      </c>
      <c r="C123" s="82" t="s">
        <v>28</v>
      </c>
      <c r="D123" s="81" t="s">
        <v>139</v>
      </c>
      <c r="E123" s="23">
        <v>0.1</v>
      </c>
      <c r="F123" s="23">
        <v>11</v>
      </c>
      <c r="G123" s="23">
        <f>10-F123/2</f>
        <v>4.5</v>
      </c>
      <c r="H123" s="21"/>
      <c r="I123" s="12">
        <f t="shared" si="11"/>
        <v>4.5999999999999996</v>
      </c>
    </row>
    <row r="124" spans="1:9" x14ac:dyDescent="0.25">
      <c r="A124" s="135">
        <v>1</v>
      </c>
      <c r="B124" s="130" t="s">
        <v>209</v>
      </c>
      <c r="C124" s="155" t="s">
        <v>205</v>
      </c>
      <c r="D124" s="131" t="s">
        <v>137</v>
      </c>
      <c r="E124" s="132">
        <v>1</v>
      </c>
      <c r="F124" s="132">
        <v>3.1</v>
      </c>
      <c r="G124" s="132">
        <f t="shared" ref="G124:G136" si="13">10-F124/2</f>
        <v>8.4499999999999993</v>
      </c>
      <c r="H124" s="150"/>
      <c r="I124" s="133">
        <f t="shared" si="11"/>
        <v>9.4499999999999993</v>
      </c>
    </row>
    <row r="125" spans="1:9" x14ac:dyDescent="0.25">
      <c r="A125" s="135">
        <v>2</v>
      </c>
      <c r="B125" s="130" t="s">
        <v>198</v>
      </c>
      <c r="C125" s="155" t="s">
        <v>121</v>
      </c>
      <c r="D125" s="131" t="s">
        <v>137</v>
      </c>
      <c r="E125" s="132">
        <v>0.9</v>
      </c>
      <c r="F125" s="132">
        <v>3.4</v>
      </c>
      <c r="G125" s="132">
        <f t="shared" si="13"/>
        <v>8.3000000000000007</v>
      </c>
      <c r="H125" s="150"/>
      <c r="I125" s="133">
        <f t="shared" si="11"/>
        <v>9.2000000000000011</v>
      </c>
    </row>
    <row r="126" spans="1:9" x14ac:dyDescent="0.25">
      <c r="A126" s="135">
        <f t="shared" si="12"/>
        <v>3</v>
      </c>
      <c r="B126" s="130" t="s">
        <v>207</v>
      </c>
      <c r="C126" s="155" t="s">
        <v>91</v>
      </c>
      <c r="D126" s="131" t="s">
        <v>137</v>
      </c>
      <c r="E126" s="132">
        <v>1.1000000000000001</v>
      </c>
      <c r="F126" s="132">
        <v>3.8</v>
      </c>
      <c r="G126" s="132">
        <f t="shared" si="13"/>
        <v>8.1</v>
      </c>
      <c r="H126" s="150"/>
      <c r="I126" s="133">
        <f t="shared" si="11"/>
        <v>9.1999999999999993</v>
      </c>
    </row>
    <row r="127" spans="1:9" x14ac:dyDescent="0.25">
      <c r="A127" s="135">
        <f t="shared" si="12"/>
        <v>4</v>
      </c>
      <c r="B127" s="130" t="s">
        <v>215</v>
      </c>
      <c r="C127" s="155" t="s">
        <v>91</v>
      </c>
      <c r="D127" s="131" t="s">
        <v>137</v>
      </c>
      <c r="E127" s="132">
        <v>0.8</v>
      </c>
      <c r="F127" s="132">
        <v>3.4</v>
      </c>
      <c r="G127" s="132">
        <f t="shared" si="13"/>
        <v>8.3000000000000007</v>
      </c>
      <c r="H127" s="150"/>
      <c r="I127" s="133">
        <f t="shared" si="11"/>
        <v>9.1000000000000014</v>
      </c>
    </row>
    <row r="128" spans="1:9" x14ac:dyDescent="0.25">
      <c r="A128" s="135">
        <f t="shared" si="12"/>
        <v>5</v>
      </c>
      <c r="B128" s="130" t="s">
        <v>224</v>
      </c>
      <c r="C128" s="155" t="s">
        <v>91</v>
      </c>
      <c r="D128" s="131" t="s">
        <v>137</v>
      </c>
      <c r="E128" s="132">
        <v>1</v>
      </c>
      <c r="F128" s="132">
        <v>3.9</v>
      </c>
      <c r="G128" s="132">
        <f t="shared" si="13"/>
        <v>8.0500000000000007</v>
      </c>
      <c r="H128" s="150"/>
      <c r="I128" s="133">
        <f t="shared" si="11"/>
        <v>9.0500000000000007</v>
      </c>
    </row>
    <row r="129" spans="1:9" x14ac:dyDescent="0.25">
      <c r="A129" s="135">
        <f t="shared" si="12"/>
        <v>6</v>
      </c>
      <c r="B129" s="130" t="s">
        <v>47</v>
      </c>
      <c r="C129" s="155" t="s">
        <v>28</v>
      </c>
      <c r="D129" s="131" t="s">
        <v>137</v>
      </c>
      <c r="E129" s="132">
        <v>0.5</v>
      </c>
      <c r="F129" s="132">
        <v>4.2</v>
      </c>
      <c r="G129" s="132">
        <f t="shared" si="13"/>
        <v>7.9</v>
      </c>
      <c r="H129" s="150"/>
      <c r="I129" s="133">
        <f t="shared" si="11"/>
        <v>8.4</v>
      </c>
    </row>
    <row r="130" spans="1:9" x14ac:dyDescent="0.25">
      <c r="A130" s="135">
        <f t="shared" si="12"/>
        <v>7</v>
      </c>
      <c r="B130" s="130" t="s">
        <v>204</v>
      </c>
      <c r="C130" s="155" t="s">
        <v>205</v>
      </c>
      <c r="D130" s="131" t="s">
        <v>137</v>
      </c>
      <c r="E130" s="132">
        <v>1</v>
      </c>
      <c r="F130" s="132">
        <v>5.3</v>
      </c>
      <c r="G130" s="132">
        <f t="shared" si="13"/>
        <v>7.35</v>
      </c>
      <c r="H130" s="150"/>
      <c r="I130" s="133">
        <f t="shared" si="11"/>
        <v>8.35</v>
      </c>
    </row>
    <row r="131" spans="1:9" x14ac:dyDescent="0.25">
      <c r="A131" s="135">
        <f t="shared" si="12"/>
        <v>8</v>
      </c>
      <c r="B131" s="130" t="s">
        <v>227</v>
      </c>
      <c r="C131" s="155" t="s">
        <v>205</v>
      </c>
      <c r="D131" s="131" t="s">
        <v>137</v>
      </c>
      <c r="E131" s="132">
        <v>1</v>
      </c>
      <c r="F131" s="132">
        <v>5.4</v>
      </c>
      <c r="G131" s="132">
        <f t="shared" si="13"/>
        <v>7.3</v>
      </c>
      <c r="H131" s="150"/>
      <c r="I131" s="133">
        <f t="shared" si="11"/>
        <v>8.3000000000000007</v>
      </c>
    </row>
    <row r="132" spans="1:9" x14ac:dyDescent="0.25">
      <c r="A132" s="135">
        <f t="shared" si="12"/>
        <v>9</v>
      </c>
      <c r="B132" s="130" t="s">
        <v>211</v>
      </c>
      <c r="C132" s="155" t="s">
        <v>205</v>
      </c>
      <c r="D132" s="131" t="s">
        <v>137</v>
      </c>
      <c r="E132" s="132">
        <v>0.8</v>
      </c>
      <c r="F132" s="132">
        <v>5.3</v>
      </c>
      <c r="G132" s="132">
        <f t="shared" si="13"/>
        <v>7.35</v>
      </c>
      <c r="H132" s="150"/>
      <c r="I132" s="133">
        <f t="shared" si="11"/>
        <v>8.15</v>
      </c>
    </row>
    <row r="133" spans="1:9" x14ac:dyDescent="0.25">
      <c r="A133" s="135">
        <f t="shared" si="12"/>
        <v>10</v>
      </c>
      <c r="B133" s="130" t="s">
        <v>201</v>
      </c>
      <c r="C133" s="155" t="s">
        <v>27</v>
      </c>
      <c r="D133" s="163" t="s">
        <v>137</v>
      </c>
      <c r="E133" s="132">
        <v>1.1000000000000001</v>
      </c>
      <c r="F133" s="132">
        <v>4.9000000000000004</v>
      </c>
      <c r="G133" s="132">
        <f t="shared" si="13"/>
        <v>7.55</v>
      </c>
      <c r="H133" s="150">
        <v>0.6</v>
      </c>
      <c r="I133" s="133">
        <f t="shared" si="11"/>
        <v>8.0500000000000007</v>
      </c>
    </row>
    <row r="134" spans="1:9" x14ac:dyDescent="0.25">
      <c r="A134" s="135">
        <f t="shared" si="12"/>
        <v>11</v>
      </c>
      <c r="B134" s="130" t="s">
        <v>206</v>
      </c>
      <c r="C134" s="155" t="s">
        <v>27</v>
      </c>
      <c r="D134" s="163" t="s">
        <v>137</v>
      </c>
      <c r="E134" s="132">
        <v>0.5</v>
      </c>
      <c r="F134" s="132">
        <v>5</v>
      </c>
      <c r="G134" s="132">
        <f t="shared" si="13"/>
        <v>7.5</v>
      </c>
      <c r="H134" s="150"/>
      <c r="I134" s="133">
        <f t="shared" si="11"/>
        <v>8</v>
      </c>
    </row>
    <row r="135" spans="1:9" x14ac:dyDescent="0.25">
      <c r="A135" s="135">
        <f t="shared" si="12"/>
        <v>12</v>
      </c>
      <c r="B135" s="130" t="s">
        <v>212</v>
      </c>
      <c r="C135" s="155" t="s">
        <v>91</v>
      </c>
      <c r="D135" s="131" t="s">
        <v>137</v>
      </c>
      <c r="E135" s="132">
        <v>0.7</v>
      </c>
      <c r="F135" s="132">
        <v>4.9000000000000004</v>
      </c>
      <c r="G135" s="132">
        <f t="shared" si="13"/>
        <v>7.55</v>
      </c>
      <c r="H135" s="150">
        <v>0.3</v>
      </c>
      <c r="I135" s="133">
        <f t="shared" si="11"/>
        <v>7.95</v>
      </c>
    </row>
    <row r="136" spans="1:9" x14ac:dyDescent="0.25">
      <c r="A136" s="135">
        <f t="shared" si="12"/>
        <v>13</v>
      </c>
      <c r="B136" s="130" t="s">
        <v>203</v>
      </c>
      <c r="C136" s="155" t="s">
        <v>27</v>
      </c>
      <c r="D136" s="163" t="s">
        <v>137</v>
      </c>
      <c r="E136" s="132">
        <v>0.8</v>
      </c>
      <c r="F136" s="132">
        <v>6.8</v>
      </c>
      <c r="G136" s="132">
        <f t="shared" si="13"/>
        <v>6.6</v>
      </c>
      <c r="H136" s="150">
        <v>0.3</v>
      </c>
      <c r="I136" s="133">
        <f t="shared" si="11"/>
        <v>7.1</v>
      </c>
    </row>
    <row r="137" spans="1:9" ht="20.25" customHeight="1" x14ac:dyDescent="0.3">
      <c r="A137" s="186" t="s">
        <v>71</v>
      </c>
      <c r="B137" s="187"/>
      <c r="C137" s="187"/>
      <c r="D137" s="187"/>
      <c r="E137" s="187"/>
      <c r="F137" s="187"/>
      <c r="G137" s="187"/>
      <c r="H137" s="187"/>
      <c r="I137" s="188"/>
    </row>
    <row r="138" spans="1:9" ht="20.25" customHeight="1" x14ac:dyDescent="0.3">
      <c r="A138" s="38"/>
      <c r="B138" s="39" t="s">
        <v>66</v>
      </c>
      <c r="C138" s="39" t="s">
        <v>3</v>
      </c>
      <c r="D138" s="41" t="s">
        <v>67</v>
      </c>
      <c r="E138" s="41" t="s">
        <v>4</v>
      </c>
      <c r="F138" s="41" t="s">
        <v>57</v>
      </c>
      <c r="G138" s="41" t="s">
        <v>5</v>
      </c>
      <c r="H138" s="41" t="s">
        <v>6</v>
      </c>
      <c r="I138" s="41" t="s">
        <v>56</v>
      </c>
    </row>
    <row r="139" spans="1:9" x14ac:dyDescent="0.25">
      <c r="A139" s="19">
        <v>1</v>
      </c>
      <c r="B139" s="89" t="s">
        <v>233</v>
      </c>
      <c r="C139" s="86" t="s">
        <v>12</v>
      </c>
      <c r="D139" s="85" t="s">
        <v>140</v>
      </c>
      <c r="E139" s="23">
        <v>1.5</v>
      </c>
      <c r="F139" s="23">
        <v>3.7</v>
      </c>
      <c r="G139" s="23">
        <f t="shared" ref="G139:G144" si="14">10-F139/2</f>
        <v>8.15</v>
      </c>
      <c r="H139" s="21"/>
      <c r="I139" s="12">
        <f t="shared" ref="I139:I150" si="15">E139+G139-H139</f>
        <v>9.65</v>
      </c>
    </row>
    <row r="140" spans="1:9" x14ac:dyDescent="0.25">
      <c r="A140" s="19">
        <f>A139+1</f>
        <v>2</v>
      </c>
      <c r="B140" s="90" t="s">
        <v>229</v>
      </c>
      <c r="C140" s="88" t="s">
        <v>112</v>
      </c>
      <c r="D140" s="87" t="s">
        <v>140</v>
      </c>
      <c r="E140" s="23">
        <v>1.5</v>
      </c>
      <c r="F140" s="23">
        <v>4.5</v>
      </c>
      <c r="G140" s="23">
        <f t="shared" si="14"/>
        <v>7.75</v>
      </c>
      <c r="H140" s="21"/>
      <c r="I140" s="12">
        <f t="shared" si="15"/>
        <v>9.25</v>
      </c>
    </row>
    <row r="141" spans="1:9" x14ac:dyDescent="0.25">
      <c r="A141" s="19">
        <f t="shared" ref="A141:A150" si="16">A140+1</f>
        <v>3</v>
      </c>
      <c r="B141" s="90" t="s">
        <v>228</v>
      </c>
      <c r="C141" s="82" t="s">
        <v>205</v>
      </c>
      <c r="D141" s="87" t="s">
        <v>140</v>
      </c>
      <c r="E141" s="23">
        <v>0.8</v>
      </c>
      <c r="F141" s="23">
        <v>3.4</v>
      </c>
      <c r="G141" s="23">
        <f t="shared" si="14"/>
        <v>8.3000000000000007</v>
      </c>
      <c r="H141" s="21"/>
      <c r="I141" s="12">
        <f t="shared" si="15"/>
        <v>9.1000000000000014</v>
      </c>
    </row>
    <row r="142" spans="1:9" x14ac:dyDescent="0.25">
      <c r="A142" s="19">
        <f t="shared" si="16"/>
        <v>4</v>
      </c>
      <c r="B142" s="90" t="s">
        <v>234</v>
      </c>
      <c r="C142" s="88" t="s">
        <v>91</v>
      </c>
      <c r="D142" s="87" t="s">
        <v>140</v>
      </c>
      <c r="E142" s="23">
        <v>0.95</v>
      </c>
      <c r="F142" s="23">
        <v>6.8</v>
      </c>
      <c r="G142" s="23">
        <f t="shared" si="14"/>
        <v>6.6</v>
      </c>
      <c r="H142" s="21"/>
      <c r="I142" s="12">
        <f t="shared" si="15"/>
        <v>7.55</v>
      </c>
    </row>
    <row r="143" spans="1:9" x14ac:dyDescent="0.25">
      <c r="A143" s="135">
        <v>1</v>
      </c>
      <c r="B143" s="145" t="s">
        <v>231</v>
      </c>
      <c r="C143" s="153" t="s">
        <v>91</v>
      </c>
      <c r="D143" s="146" t="s">
        <v>138</v>
      </c>
      <c r="E143" s="132">
        <v>1.4</v>
      </c>
      <c r="F143" s="132">
        <v>4.0999999999999996</v>
      </c>
      <c r="G143" s="132">
        <f t="shared" si="14"/>
        <v>7.95</v>
      </c>
      <c r="H143" s="150"/>
      <c r="I143" s="133">
        <f t="shared" si="15"/>
        <v>9.35</v>
      </c>
    </row>
    <row r="144" spans="1:9" x14ac:dyDescent="0.25">
      <c r="A144" s="135">
        <f t="shared" si="16"/>
        <v>2</v>
      </c>
      <c r="B144" s="130" t="s">
        <v>229</v>
      </c>
      <c r="C144" s="155" t="s">
        <v>112</v>
      </c>
      <c r="D144" s="131" t="s">
        <v>138</v>
      </c>
      <c r="E144" s="132">
        <v>1.1000000000000001</v>
      </c>
      <c r="F144" s="132">
        <v>3.55</v>
      </c>
      <c r="G144" s="132">
        <f t="shared" si="14"/>
        <v>8.2249999999999996</v>
      </c>
      <c r="H144" s="150"/>
      <c r="I144" s="133">
        <f t="shared" si="15"/>
        <v>9.3249999999999993</v>
      </c>
    </row>
    <row r="145" spans="1:9" x14ac:dyDescent="0.25">
      <c r="A145" s="19">
        <v>1</v>
      </c>
      <c r="B145" s="90" t="s">
        <v>231</v>
      </c>
      <c r="C145" s="88" t="s">
        <v>91</v>
      </c>
      <c r="D145" s="87" t="s">
        <v>200</v>
      </c>
      <c r="E145" s="23">
        <v>0.95</v>
      </c>
      <c r="F145" s="23">
        <v>3.75</v>
      </c>
      <c r="G145" s="23">
        <f t="shared" ref="G145:G150" si="17">10-F145/2</f>
        <v>8.125</v>
      </c>
      <c r="H145" s="21"/>
      <c r="I145" s="12">
        <f t="shared" si="15"/>
        <v>9.0749999999999993</v>
      </c>
    </row>
    <row r="146" spans="1:9" x14ac:dyDescent="0.25">
      <c r="A146" s="19">
        <f t="shared" si="16"/>
        <v>2</v>
      </c>
      <c r="B146" s="90" t="s">
        <v>235</v>
      </c>
      <c r="C146" s="88" t="s">
        <v>91</v>
      </c>
      <c r="D146" s="87" t="s">
        <v>139</v>
      </c>
      <c r="E146" s="23">
        <v>0.5</v>
      </c>
      <c r="F146" s="23">
        <v>4.0999999999999996</v>
      </c>
      <c r="G146" s="23">
        <f t="shared" si="17"/>
        <v>7.95</v>
      </c>
      <c r="H146" s="21"/>
      <c r="I146" s="12">
        <f t="shared" si="15"/>
        <v>8.4499999999999993</v>
      </c>
    </row>
    <row r="147" spans="1:9" x14ac:dyDescent="0.25">
      <c r="A147" s="19">
        <v>1</v>
      </c>
      <c r="B147" s="90" t="s">
        <v>228</v>
      </c>
      <c r="C147" s="82" t="s">
        <v>205</v>
      </c>
      <c r="D147" s="87" t="s">
        <v>137</v>
      </c>
      <c r="E147" s="23">
        <v>1</v>
      </c>
      <c r="F147" s="23">
        <v>4.7</v>
      </c>
      <c r="G147" s="23">
        <f t="shared" si="17"/>
        <v>7.65</v>
      </c>
      <c r="H147" s="21"/>
      <c r="I147" s="12">
        <f t="shared" si="15"/>
        <v>8.65</v>
      </c>
    </row>
    <row r="148" spans="1:9" x14ac:dyDescent="0.25">
      <c r="A148" s="19">
        <f t="shared" si="16"/>
        <v>2</v>
      </c>
      <c r="B148" s="100" t="s">
        <v>233</v>
      </c>
      <c r="C148" s="82" t="s">
        <v>205</v>
      </c>
      <c r="D148" s="81" t="s">
        <v>137</v>
      </c>
      <c r="E148" s="23">
        <v>1.1000000000000001</v>
      </c>
      <c r="F148" s="23">
        <v>5.4</v>
      </c>
      <c r="G148" s="23">
        <f t="shared" si="17"/>
        <v>7.3</v>
      </c>
      <c r="H148" s="21"/>
      <c r="I148" s="12">
        <f t="shared" si="15"/>
        <v>8.4</v>
      </c>
    </row>
    <row r="149" spans="1:9" x14ac:dyDescent="0.25">
      <c r="A149" s="19">
        <f t="shared" si="16"/>
        <v>3</v>
      </c>
      <c r="B149" s="100" t="s">
        <v>232</v>
      </c>
      <c r="C149" s="82" t="s">
        <v>167</v>
      </c>
      <c r="D149" s="81" t="s">
        <v>137</v>
      </c>
      <c r="E149" s="23">
        <v>1.1000000000000001</v>
      </c>
      <c r="F149" s="23">
        <v>5.5</v>
      </c>
      <c r="G149" s="23">
        <f t="shared" si="17"/>
        <v>7.25</v>
      </c>
      <c r="H149" s="21"/>
      <c r="I149" s="12">
        <f t="shared" si="15"/>
        <v>8.35</v>
      </c>
    </row>
    <row r="150" spans="1:9" x14ac:dyDescent="0.25">
      <c r="A150" s="19">
        <f t="shared" si="16"/>
        <v>4</v>
      </c>
      <c r="B150" s="89" t="s">
        <v>230</v>
      </c>
      <c r="C150" s="86" t="s">
        <v>91</v>
      </c>
      <c r="D150" s="85" t="s">
        <v>137</v>
      </c>
      <c r="E150" s="23">
        <v>1</v>
      </c>
      <c r="F150" s="23">
        <v>5.6</v>
      </c>
      <c r="G150" s="23">
        <f t="shared" si="17"/>
        <v>7.2</v>
      </c>
      <c r="H150" s="21"/>
      <c r="I150" s="12">
        <f t="shared" si="15"/>
        <v>8.1999999999999993</v>
      </c>
    </row>
  </sheetData>
  <sortState ref="B124:I136">
    <sortCondition descending="1" ref="I124:I136"/>
  </sortState>
  <mergeCells count="7">
    <mergeCell ref="A95:I95"/>
    <mergeCell ref="A137:I137"/>
    <mergeCell ref="J37:J46"/>
    <mergeCell ref="J3:J12"/>
    <mergeCell ref="A1:I1"/>
    <mergeCell ref="A2:I2"/>
    <mergeCell ref="A35:I35"/>
  </mergeCells>
  <pageMargins left="0.25" right="0.25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0"/>
  <sheetViews>
    <sheetView topLeftCell="A55" workbookViewId="0">
      <selection activeCell="D78" sqref="D78"/>
    </sheetView>
  </sheetViews>
  <sheetFormatPr defaultRowHeight="15" x14ac:dyDescent="0.25"/>
  <cols>
    <col min="1" max="1" width="4.5703125" customWidth="1"/>
    <col min="2" max="2" width="33.85546875" customWidth="1"/>
    <col min="3" max="3" width="27.7109375" customWidth="1"/>
    <col min="4" max="4" width="14.42578125" customWidth="1"/>
    <col min="5" max="8" width="7.7109375" customWidth="1"/>
    <col min="9" max="9" width="7.140625" customWidth="1"/>
    <col min="10" max="13" width="7.7109375" customWidth="1"/>
  </cols>
  <sheetData>
    <row r="1" spans="1:10" ht="59.25" customHeight="1" x14ac:dyDescent="0.25">
      <c r="A1" s="184" t="s">
        <v>77</v>
      </c>
      <c r="B1" s="185"/>
      <c r="C1" s="185"/>
      <c r="D1" s="185"/>
      <c r="E1" s="185"/>
      <c r="F1" s="185"/>
      <c r="G1" s="185"/>
      <c r="H1" s="185"/>
      <c r="I1" s="185"/>
    </row>
    <row r="2" spans="1:10" ht="20.25" customHeight="1" x14ac:dyDescent="0.3">
      <c r="A2" s="186" t="s">
        <v>78</v>
      </c>
      <c r="B2" s="187"/>
      <c r="C2" s="187"/>
      <c r="D2" s="187"/>
      <c r="E2" s="187"/>
      <c r="F2" s="187"/>
      <c r="G2" s="187"/>
      <c r="H2" s="187"/>
      <c r="I2" s="192"/>
      <c r="J2">
        <v>1.5</v>
      </c>
    </row>
    <row r="3" spans="1:10" ht="20.25" x14ac:dyDescent="0.3">
      <c r="A3" s="27"/>
      <c r="B3" s="36" t="s">
        <v>66</v>
      </c>
      <c r="C3" s="36" t="s">
        <v>3</v>
      </c>
      <c r="D3" s="37" t="s">
        <v>67</v>
      </c>
      <c r="E3" s="11" t="s">
        <v>4</v>
      </c>
      <c r="F3" s="11" t="s">
        <v>57</v>
      </c>
      <c r="G3" s="11" t="s">
        <v>5</v>
      </c>
      <c r="H3" s="11" t="s">
        <v>6</v>
      </c>
      <c r="I3" s="11" t="s">
        <v>56</v>
      </c>
    </row>
    <row r="4" spans="1:10" x14ac:dyDescent="0.25">
      <c r="A4" s="18">
        <v>1</v>
      </c>
      <c r="B4" s="87" t="s">
        <v>292</v>
      </c>
      <c r="C4" s="87" t="s">
        <v>27</v>
      </c>
      <c r="D4" s="24" t="s">
        <v>76</v>
      </c>
      <c r="E4" s="23">
        <v>0.9</v>
      </c>
      <c r="F4" s="23">
        <v>3.5</v>
      </c>
      <c r="G4" s="23">
        <f t="shared" ref="G4:G12" si="0">10-F4/2</f>
        <v>8.25</v>
      </c>
      <c r="H4" s="12"/>
      <c r="I4" s="22">
        <f t="shared" ref="I4:I12" si="1">E4+G4-H4</f>
        <v>9.15</v>
      </c>
    </row>
    <row r="5" spans="1:10" x14ac:dyDescent="0.25">
      <c r="A5" s="13">
        <v>2</v>
      </c>
      <c r="B5" s="87" t="s">
        <v>393</v>
      </c>
      <c r="C5" s="87" t="s">
        <v>8</v>
      </c>
      <c r="D5" s="24" t="s">
        <v>76</v>
      </c>
      <c r="E5" s="23">
        <v>1.45</v>
      </c>
      <c r="F5" s="23">
        <v>4.95</v>
      </c>
      <c r="G5" s="23">
        <f t="shared" si="0"/>
        <v>7.5250000000000004</v>
      </c>
      <c r="H5" s="12"/>
      <c r="I5" s="22">
        <f t="shared" si="1"/>
        <v>8.9749999999999996</v>
      </c>
    </row>
    <row r="6" spans="1:10" x14ac:dyDescent="0.25">
      <c r="A6" s="19">
        <v>3</v>
      </c>
      <c r="B6" s="90" t="s">
        <v>297</v>
      </c>
      <c r="C6" s="87" t="s">
        <v>8</v>
      </c>
      <c r="D6" s="24" t="s">
        <v>76</v>
      </c>
      <c r="E6" s="23">
        <v>0.75</v>
      </c>
      <c r="F6" s="23">
        <v>5.0999999999999996</v>
      </c>
      <c r="G6" s="23">
        <f t="shared" si="0"/>
        <v>7.45</v>
      </c>
      <c r="H6" s="12"/>
      <c r="I6" s="22">
        <f t="shared" si="1"/>
        <v>8.1999999999999993</v>
      </c>
    </row>
    <row r="7" spans="1:10" x14ac:dyDescent="0.25">
      <c r="A7" s="20">
        <v>4</v>
      </c>
      <c r="B7" s="87" t="s">
        <v>291</v>
      </c>
      <c r="C7" s="87" t="s">
        <v>8</v>
      </c>
      <c r="D7" s="24" t="s">
        <v>76</v>
      </c>
      <c r="E7" s="23">
        <v>1.1000000000000001</v>
      </c>
      <c r="F7" s="23">
        <v>6</v>
      </c>
      <c r="G7" s="23">
        <f t="shared" si="0"/>
        <v>7</v>
      </c>
      <c r="H7" s="12"/>
      <c r="I7" s="22">
        <f t="shared" si="1"/>
        <v>8.1</v>
      </c>
    </row>
    <row r="8" spans="1:10" x14ac:dyDescent="0.25">
      <c r="A8" s="20">
        <v>5</v>
      </c>
      <c r="B8" s="87" t="s">
        <v>293</v>
      </c>
      <c r="C8" s="87" t="s">
        <v>8</v>
      </c>
      <c r="D8" s="24" t="s">
        <v>76</v>
      </c>
      <c r="E8" s="23">
        <v>0.95</v>
      </c>
      <c r="F8" s="23">
        <v>5.7</v>
      </c>
      <c r="G8" s="23">
        <f t="shared" si="0"/>
        <v>7.15</v>
      </c>
      <c r="H8" s="12"/>
      <c r="I8" s="22">
        <f t="shared" si="1"/>
        <v>8.1</v>
      </c>
    </row>
    <row r="9" spans="1:10" x14ac:dyDescent="0.25">
      <c r="A9" s="18">
        <v>6</v>
      </c>
      <c r="B9" s="87" t="s">
        <v>295</v>
      </c>
      <c r="C9" s="87" t="s">
        <v>8</v>
      </c>
      <c r="D9" s="24" t="s">
        <v>76</v>
      </c>
      <c r="E9" s="23">
        <v>0.95</v>
      </c>
      <c r="F9" s="23">
        <v>6.2</v>
      </c>
      <c r="G9" s="23">
        <f t="shared" si="0"/>
        <v>6.9</v>
      </c>
      <c r="H9" s="12"/>
      <c r="I9" s="22">
        <f t="shared" si="1"/>
        <v>7.8500000000000005</v>
      </c>
    </row>
    <row r="10" spans="1:10" x14ac:dyDescent="0.25">
      <c r="A10" s="13">
        <v>7</v>
      </c>
      <c r="B10" s="87" t="s">
        <v>294</v>
      </c>
      <c r="C10" s="87" t="s">
        <v>8</v>
      </c>
      <c r="D10" s="24" t="s">
        <v>76</v>
      </c>
      <c r="E10" s="23">
        <v>0.65</v>
      </c>
      <c r="F10" s="23">
        <v>6.25</v>
      </c>
      <c r="G10" s="23">
        <f t="shared" si="0"/>
        <v>6.875</v>
      </c>
      <c r="H10" s="12"/>
      <c r="I10" s="22">
        <f t="shared" si="1"/>
        <v>7.5250000000000004</v>
      </c>
    </row>
    <row r="11" spans="1:10" x14ac:dyDescent="0.25">
      <c r="A11" s="20">
        <v>8</v>
      </c>
      <c r="B11" s="87" t="s">
        <v>296</v>
      </c>
      <c r="C11" s="87" t="s">
        <v>27</v>
      </c>
      <c r="D11" s="24" t="s">
        <v>76</v>
      </c>
      <c r="E11" s="23">
        <v>0.35</v>
      </c>
      <c r="F11" s="23">
        <v>7</v>
      </c>
      <c r="G11" s="23">
        <f t="shared" si="0"/>
        <v>6.5</v>
      </c>
      <c r="H11" s="12"/>
      <c r="I11" s="22">
        <f t="shared" si="1"/>
        <v>6.85</v>
      </c>
    </row>
    <row r="12" spans="1:10" ht="17.25" customHeight="1" x14ac:dyDescent="0.25">
      <c r="A12" s="18">
        <v>9</v>
      </c>
      <c r="B12" s="111" t="s">
        <v>298</v>
      </c>
      <c r="C12" s="112" t="s">
        <v>120</v>
      </c>
      <c r="D12" s="24" t="s">
        <v>76</v>
      </c>
      <c r="E12" s="23">
        <v>0.6</v>
      </c>
      <c r="F12" s="23">
        <v>7.5</v>
      </c>
      <c r="G12" s="23">
        <f t="shared" si="0"/>
        <v>6.25</v>
      </c>
      <c r="H12" s="12"/>
      <c r="I12" s="22">
        <f t="shared" si="1"/>
        <v>6.85</v>
      </c>
    </row>
    <row r="13" spans="1:10" ht="20.25" customHeight="1" x14ac:dyDescent="0.3">
      <c r="A13" s="186" t="s">
        <v>79</v>
      </c>
      <c r="B13" s="187"/>
      <c r="C13" s="187"/>
      <c r="D13" s="187"/>
      <c r="E13" s="187"/>
      <c r="F13" s="187"/>
      <c r="G13" s="187"/>
      <c r="H13" s="187"/>
      <c r="I13" s="188"/>
    </row>
    <row r="14" spans="1:10" ht="20.25" customHeight="1" x14ac:dyDescent="0.3">
      <c r="A14" s="38"/>
      <c r="B14" s="39" t="s">
        <v>66</v>
      </c>
      <c r="C14" s="39" t="s">
        <v>3</v>
      </c>
      <c r="D14" s="40" t="s">
        <v>67</v>
      </c>
      <c r="E14" s="41" t="s">
        <v>4</v>
      </c>
      <c r="F14" s="41" t="s">
        <v>57</v>
      </c>
      <c r="G14" s="41" t="s">
        <v>5</v>
      </c>
      <c r="H14" s="41" t="s">
        <v>6</v>
      </c>
      <c r="I14" s="41" t="s">
        <v>80</v>
      </c>
      <c r="J14">
        <v>1.5</v>
      </c>
    </row>
    <row r="15" spans="1:10" x14ac:dyDescent="0.25">
      <c r="A15" s="18">
        <v>1</v>
      </c>
      <c r="B15" s="116" t="s">
        <v>328</v>
      </c>
      <c r="C15" s="117" t="s">
        <v>121</v>
      </c>
      <c r="D15" s="24" t="s">
        <v>76</v>
      </c>
      <c r="E15" s="23">
        <v>0.65</v>
      </c>
      <c r="F15" s="23">
        <v>3.9</v>
      </c>
      <c r="G15" s="23">
        <f t="shared" ref="G15:G34" si="2">10-F15/2</f>
        <v>8.0500000000000007</v>
      </c>
      <c r="H15" s="21"/>
      <c r="I15" s="12">
        <f t="shared" ref="I15:I34" si="3">E15+G15-H15</f>
        <v>8.7000000000000011</v>
      </c>
    </row>
    <row r="16" spans="1:10" x14ac:dyDescent="0.25">
      <c r="A16" s="13">
        <v>2</v>
      </c>
      <c r="B16" s="100" t="s">
        <v>325</v>
      </c>
      <c r="C16" s="81" t="s">
        <v>27</v>
      </c>
      <c r="D16" s="24" t="s">
        <v>76</v>
      </c>
      <c r="E16" s="23">
        <v>0.5</v>
      </c>
      <c r="F16" s="23">
        <v>3.9</v>
      </c>
      <c r="G16" s="23">
        <f t="shared" si="2"/>
        <v>8.0500000000000007</v>
      </c>
      <c r="H16" s="21"/>
      <c r="I16" s="12">
        <f t="shared" si="3"/>
        <v>8.5500000000000007</v>
      </c>
    </row>
    <row r="17" spans="1:9" x14ac:dyDescent="0.25">
      <c r="A17" s="13">
        <f t="shared" ref="A17:A33" si="4">A16+1</f>
        <v>3</v>
      </c>
      <c r="B17" s="100" t="s">
        <v>329</v>
      </c>
      <c r="C17" s="81" t="s">
        <v>91</v>
      </c>
      <c r="D17" s="24" t="s">
        <v>76</v>
      </c>
      <c r="E17" s="23">
        <v>0.5</v>
      </c>
      <c r="F17" s="23">
        <v>3.9</v>
      </c>
      <c r="G17" s="23">
        <f t="shared" si="2"/>
        <v>8.0500000000000007</v>
      </c>
      <c r="H17" s="21"/>
      <c r="I17" s="12">
        <f t="shared" si="3"/>
        <v>8.5500000000000007</v>
      </c>
    </row>
    <row r="18" spans="1:9" x14ac:dyDescent="0.25">
      <c r="A18" s="13">
        <f t="shared" si="4"/>
        <v>4</v>
      </c>
      <c r="B18" s="100" t="s">
        <v>338</v>
      </c>
      <c r="C18" s="81" t="s">
        <v>8</v>
      </c>
      <c r="D18" s="24" t="s">
        <v>76</v>
      </c>
      <c r="E18" s="23">
        <v>0.6</v>
      </c>
      <c r="F18" s="23">
        <v>4.5999999999999996</v>
      </c>
      <c r="G18" s="23">
        <f t="shared" si="2"/>
        <v>7.7</v>
      </c>
      <c r="H18" s="21"/>
      <c r="I18" s="12">
        <f t="shared" si="3"/>
        <v>8.3000000000000007</v>
      </c>
    </row>
    <row r="19" spans="1:9" x14ac:dyDescent="0.25">
      <c r="A19" s="13">
        <f t="shared" si="4"/>
        <v>5</v>
      </c>
      <c r="B19" s="100" t="s">
        <v>330</v>
      </c>
      <c r="C19" s="81" t="s">
        <v>8</v>
      </c>
      <c r="D19" s="24" t="s">
        <v>76</v>
      </c>
      <c r="E19" s="23">
        <v>0.45</v>
      </c>
      <c r="F19" s="23">
        <v>4.4000000000000004</v>
      </c>
      <c r="G19" s="23">
        <f t="shared" si="2"/>
        <v>7.8</v>
      </c>
      <c r="H19" s="21"/>
      <c r="I19" s="12">
        <f t="shared" si="3"/>
        <v>8.25</v>
      </c>
    </row>
    <row r="20" spans="1:9" x14ac:dyDescent="0.25">
      <c r="A20" s="13">
        <f t="shared" si="4"/>
        <v>6</v>
      </c>
      <c r="B20" s="100" t="s">
        <v>332</v>
      </c>
      <c r="C20" s="81" t="s">
        <v>27</v>
      </c>
      <c r="D20" s="24" t="s">
        <v>76</v>
      </c>
      <c r="E20" s="25">
        <v>0.2</v>
      </c>
      <c r="F20" s="25">
        <v>4.5</v>
      </c>
      <c r="G20" s="23">
        <f t="shared" si="2"/>
        <v>7.75</v>
      </c>
      <c r="H20" s="21"/>
      <c r="I20" s="12">
        <f t="shared" si="3"/>
        <v>7.95</v>
      </c>
    </row>
    <row r="21" spans="1:9" x14ac:dyDescent="0.25">
      <c r="A21" s="13">
        <f t="shared" si="4"/>
        <v>7</v>
      </c>
      <c r="B21" s="100" t="s">
        <v>333</v>
      </c>
      <c r="C21" s="81" t="s">
        <v>120</v>
      </c>
      <c r="D21" s="24" t="s">
        <v>76</v>
      </c>
      <c r="E21" s="23">
        <v>0.5</v>
      </c>
      <c r="F21" s="23">
        <v>5.2</v>
      </c>
      <c r="G21" s="23">
        <f t="shared" si="2"/>
        <v>7.4</v>
      </c>
      <c r="H21" s="21"/>
      <c r="I21" s="12">
        <f t="shared" si="3"/>
        <v>7.9</v>
      </c>
    </row>
    <row r="22" spans="1:9" x14ac:dyDescent="0.25">
      <c r="A22" s="13">
        <f t="shared" si="4"/>
        <v>8</v>
      </c>
      <c r="B22" s="100" t="s">
        <v>337</v>
      </c>
      <c r="C22" s="81" t="s">
        <v>91</v>
      </c>
      <c r="D22" s="24" t="s">
        <v>76</v>
      </c>
      <c r="E22" s="23">
        <v>0.4</v>
      </c>
      <c r="F22" s="23">
        <v>5.6</v>
      </c>
      <c r="G22" s="23">
        <f t="shared" si="2"/>
        <v>7.2</v>
      </c>
      <c r="H22" s="21"/>
      <c r="I22" s="12">
        <f t="shared" si="3"/>
        <v>7.6000000000000005</v>
      </c>
    </row>
    <row r="23" spans="1:9" x14ac:dyDescent="0.25">
      <c r="A23" s="13">
        <f t="shared" si="4"/>
        <v>9</v>
      </c>
      <c r="B23" s="100" t="s">
        <v>324</v>
      </c>
      <c r="C23" s="81" t="s">
        <v>120</v>
      </c>
      <c r="D23" s="24" t="s">
        <v>76</v>
      </c>
      <c r="E23" s="23">
        <v>0.5</v>
      </c>
      <c r="F23" s="23">
        <v>5.9</v>
      </c>
      <c r="G23" s="23">
        <f t="shared" si="2"/>
        <v>7.05</v>
      </c>
      <c r="H23" s="21"/>
      <c r="I23" s="12">
        <f t="shared" si="3"/>
        <v>7.55</v>
      </c>
    </row>
    <row r="24" spans="1:9" x14ac:dyDescent="0.25">
      <c r="A24" s="13">
        <f t="shared" si="4"/>
        <v>10</v>
      </c>
      <c r="B24" s="100" t="s">
        <v>342</v>
      </c>
      <c r="C24" s="81" t="s">
        <v>27</v>
      </c>
      <c r="D24" s="24" t="s">
        <v>76</v>
      </c>
      <c r="E24" s="23">
        <v>0.45</v>
      </c>
      <c r="F24" s="23">
        <v>5.9</v>
      </c>
      <c r="G24" s="23">
        <f t="shared" si="2"/>
        <v>7.05</v>
      </c>
      <c r="H24" s="21"/>
      <c r="I24" s="12">
        <f t="shared" si="3"/>
        <v>7.5</v>
      </c>
    </row>
    <row r="25" spans="1:9" x14ac:dyDescent="0.25">
      <c r="A25" s="13">
        <f t="shared" si="4"/>
        <v>11</v>
      </c>
      <c r="B25" s="100" t="s">
        <v>323</v>
      </c>
      <c r="C25" s="81" t="s">
        <v>120</v>
      </c>
      <c r="D25" s="24" t="s">
        <v>76</v>
      </c>
      <c r="E25" s="23">
        <v>0.5</v>
      </c>
      <c r="F25" s="23">
        <v>6.2</v>
      </c>
      <c r="G25" s="23">
        <f t="shared" si="2"/>
        <v>6.9</v>
      </c>
      <c r="H25" s="21"/>
      <c r="I25" s="12">
        <f t="shared" si="3"/>
        <v>7.4</v>
      </c>
    </row>
    <row r="26" spans="1:9" x14ac:dyDescent="0.25">
      <c r="A26" s="13">
        <f t="shared" si="4"/>
        <v>12</v>
      </c>
      <c r="B26" s="100" t="s">
        <v>336</v>
      </c>
      <c r="C26" s="81" t="s">
        <v>8</v>
      </c>
      <c r="D26" s="24" t="s">
        <v>76</v>
      </c>
      <c r="E26" s="23">
        <v>0.5</v>
      </c>
      <c r="F26" s="23">
        <v>6.5</v>
      </c>
      <c r="G26" s="23">
        <f t="shared" si="2"/>
        <v>6.75</v>
      </c>
      <c r="H26" s="21"/>
      <c r="I26" s="12">
        <f t="shared" si="3"/>
        <v>7.25</v>
      </c>
    </row>
    <row r="27" spans="1:9" x14ac:dyDescent="0.25">
      <c r="A27" s="13">
        <f t="shared" si="4"/>
        <v>13</v>
      </c>
      <c r="B27" s="100" t="s">
        <v>326</v>
      </c>
      <c r="C27" s="81" t="s">
        <v>91</v>
      </c>
      <c r="D27" s="24" t="s">
        <v>76</v>
      </c>
      <c r="E27" s="23">
        <v>0.2</v>
      </c>
      <c r="F27" s="23">
        <v>6.3</v>
      </c>
      <c r="G27" s="23">
        <f t="shared" si="2"/>
        <v>6.85</v>
      </c>
      <c r="H27" s="21"/>
      <c r="I27" s="12">
        <f t="shared" si="3"/>
        <v>7.05</v>
      </c>
    </row>
    <row r="28" spans="1:9" x14ac:dyDescent="0.25">
      <c r="A28" s="13">
        <f t="shared" si="4"/>
        <v>14</v>
      </c>
      <c r="B28" s="100" t="s">
        <v>334</v>
      </c>
      <c r="C28" s="81" t="s">
        <v>8</v>
      </c>
      <c r="D28" s="24" t="s">
        <v>76</v>
      </c>
      <c r="E28" s="23">
        <v>0.55000000000000004</v>
      </c>
      <c r="F28" s="23">
        <v>5.9</v>
      </c>
      <c r="G28" s="23">
        <f t="shared" si="2"/>
        <v>7.05</v>
      </c>
      <c r="H28" s="21">
        <v>0.6</v>
      </c>
      <c r="I28" s="12">
        <f t="shared" si="3"/>
        <v>7</v>
      </c>
    </row>
    <row r="29" spans="1:9" x14ac:dyDescent="0.25">
      <c r="A29" s="13">
        <f t="shared" si="4"/>
        <v>15</v>
      </c>
      <c r="B29" s="100" t="s">
        <v>341</v>
      </c>
      <c r="C29" s="81" t="s">
        <v>120</v>
      </c>
      <c r="D29" s="24" t="s">
        <v>76</v>
      </c>
      <c r="E29" s="23">
        <v>0.4</v>
      </c>
      <c r="F29" s="23">
        <v>6.8</v>
      </c>
      <c r="G29" s="23">
        <f t="shared" si="2"/>
        <v>6.6</v>
      </c>
      <c r="H29" s="21"/>
      <c r="I29" s="12">
        <f t="shared" si="3"/>
        <v>7</v>
      </c>
    </row>
    <row r="30" spans="1:9" x14ac:dyDescent="0.25">
      <c r="A30" s="13">
        <f t="shared" si="4"/>
        <v>16</v>
      </c>
      <c r="B30" s="100" t="s">
        <v>340</v>
      </c>
      <c r="C30" s="81" t="s">
        <v>8</v>
      </c>
      <c r="D30" s="24" t="s">
        <v>76</v>
      </c>
      <c r="E30" s="23">
        <v>0.2</v>
      </c>
      <c r="F30" s="23">
        <v>6.6</v>
      </c>
      <c r="G30" s="23">
        <f t="shared" si="2"/>
        <v>6.7</v>
      </c>
      <c r="H30" s="21"/>
      <c r="I30" s="12">
        <f t="shared" si="3"/>
        <v>6.9</v>
      </c>
    </row>
    <row r="31" spans="1:9" x14ac:dyDescent="0.25">
      <c r="A31" s="13">
        <f t="shared" si="4"/>
        <v>17</v>
      </c>
      <c r="B31" s="100" t="s">
        <v>327</v>
      </c>
      <c r="C31" s="81" t="s">
        <v>120</v>
      </c>
      <c r="D31" s="24" t="s">
        <v>76</v>
      </c>
      <c r="E31" s="23">
        <v>0.55000000000000004</v>
      </c>
      <c r="F31" s="23">
        <v>7.5</v>
      </c>
      <c r="G31" s="23">
        <f t="shared" si="2"/>
        <v>6.25</v>
      </c>
      <c r="H31" s="21"/>
      <c r="I31" s="12">
        <f t="shared" si="3"/>
        <v>6.8</v>
      </c>
    </row>
    <row r="32" spans="1:9" x14ac:dyDescent="0.25">
      <c r="A32" s="13">
        <f t="shared" si="4"/>
        <v>18</v>
      </c>
      <c r="B32" s="100" t="s">
        <v>331</v>
      </c>
      <c r="C32" s="81" t="s">
        <v>120</v>
      </c>
      <c r="D32" s="24" t="s">
        <v>76</v>
      </c>
      <c r="E32" s="23">
        <v>0.2</v>
      </c>
      <c r="F32" s="23">
        <v>7.1</v>
      </c>
      <c r="G32" s="23">
        <f t="shared" si="2"/>
        <v>6.45</v>
      </c>
      <c r="H32" s="21"/>
      <c r="I32" s="12">
        <f t="shared" si="3"/>
        <v>6.65</v>
      </c>
    </row>
    <row r="33" spans="1:10" x14ac:dyDescent="0.25">
      <c r="A33" s="13">
        <f t="shared" si="4"/>
        <v>19</v>
      </c>
      <c r="B33" s="100" t="s">
        <v>339</v>
      </c>
      <c r="C33" s="81" t="s">
        <v>120</v>
      </c>
      <c r="D33" s="24" t="s">
        <v>76</v>
      </c>
      <c r="E33" s="23">
        <v>0.4</v>
      </c>
      <c r="F33" s="23">
        <v>7.9</v>
      </c>
      <c r="G33" s="23">
        <f t="shared" si="2"/>
        <v>6.05</v>
      </c>
      <c r="H33" s="21"/>
      <c r="I33" s="12">
        <f t="shared" si="3"/>
        <v>6.45</v>
      </c>
    </row>
    <row r="34" spans="1:10" x14ac:dyDescent="0.25">
      <c r="A34" s="13">
        <v>20</v>
      </c>
      <c r="B34" s="100" t="s">
        <v>335</v>
      </c>
      <c r="C34" s="81" t="s">
        <v>91</v>
      </c>
      <c r="D34" s="24" t="s">
        <v>76</v>
      </c>
      <c r="E34" s="23">
        <v>0.25</v>
      </c>
      <c r="F34" s="23">
        <v>12</v>
      </c>
      <c r="G34" s="23">
        <f t="shared" si="2"/>
        <v>4</v>
      </c>
      <c r="H34" s="21"/>
      <c r="I34" s="12">
        <f t="shared" si="3"/>
        <v>4.25</v>
      </c>
    </row>
    <row r="35" spans="1:10" ht="20.25" x14ac:dyDescent="0.3">
      <c r="A35" s="13">
        <f t="shared" ref="A35:A36" si="5">A34+1</f>
        <v>21</v>
      </c>
      <c r="B35" s="28"/>
      <c r="C35" s="28" t="s">
        <v>394</v>
      </c>
      <c r="D35" s="28" t="s">
        <v>69</v>
      </c>
      <c r="E35" s="28"/>
      <c r="F35" s="28"/>
      <c r="G35" s="28"/>
      <c r="H35" s="28"/>
      <c r="I35" s="128"/>
    </row>
    <row r="36" spans="1:10" ht="20.25" x14ac:dyDescent="0.3">
      <c r="A36" s="13">
        <f t="shared" si="5"/>
        <v>22</v>
      </c>
      <c r="B36" s="39" t="s">
        <v>66</v>
      </c>
      <c r="C36" s="39" t="s">
        <v>3</v>
      </c>
      <c r="D36" s="40" t="s">
        <v>67</v>
      </c>
      <c r="E36" s="41" t="s">
        <v>4</v>
      </c>
      <c r="F36" s="41" t="s">
        <v>57</v>
      </c>
      <c r="G36" s="41" t="s">
        <v>5</v>
      </c>
      <c r="H36" s="41" t="s">
        <v>6</v>
      </c>
      <c r="I36" s="41" t="s">
        <v>80</v>
      </c>
    </row>
    <row r="37" spans="1:10" x14ac:dyDescent="0.25">
      <c r="A37" s="20">
        <v>1</v>
      </c>
      <c r="B37" s="90" t="s">
        <v>300</v>
      </c>
      <c r="C37" s="87" t="s">
        <v>301</v>
      </c>
      <c r="D37" s="24" t="s">
        <v>76</v>
      </c>
      <c r="E37" s="23">
        <v>1</v>
      </c>
      <c r="F37" s="23">
        <v>3.7</v>
      </c>
      <c r="G37" s="23">
        <f t="shared" ref="G37:G59" si="6">10-F37/2</f>
        <v>8.15</v>
      </c>
      <c r="H37" s="21"/>
      <c r="I37" s="12">
        <f t="shared" ref="I37:I59" si="7">E37+G37-H37</f>
        <v>9.15</v>
      </c>
    </row>
    <row r="38" spans="1:10" x14ac:dyDescent="0.25">
      <c r="A38" s="20">
        <v>2</v>
      </c>
      <c r="B38" s="90" t="s">
        <v>303</v>
      </c>
      <c r="C38" s="87" t="s">
        <v>28</v>
      </c>
      <c r="D38" s="24" t="s">
        <v>76</v>
      </c>
      <c r="E38" s="23">
        <v>0.25</v>
      </c>
      <c r="F38" s="23">
        <v>2.4</v>
      </c>
      <c r="G38" s="23">
        <f t="shared" si="6"/>
        <v>8.8000000000000007</v>
      </c>
      <c r="H38" s="21"/>
      <c r="I38" s="12">
        <f t="shared" si="7"/>
        <v>9.0500000000000007</v>
      </c>
      <c r="J38">
        <v>1.5</v>
      </c>
    </row>
    <row r="39" spans="1:10" x14ac:dyDescent="0.25">
      <c r="A39" s="20">
        <v>3</v>
      </c>
      <c r="B39" s="90" t="s">
        <v>310</v>
      </c>
      <c r="C39" s="87" t="s">
        <v>301</v>
      </c>
      <c r="D39" s="24" t="s">
        <v>76</v>
      </c>
      <c r="E39" s="23">
        <v>1.05</v>
      </c>
      <c r="F39" s="23">
        <v>4.1500000000000004</v>
      </c>
      <c r="G39" s="23">
        <f t="shared" si="6"/>
        <v>7.9249999999999998</v>
      </c>
      <c r="H39" s="21"/>
      <c r="I39" s="12">
        <f t="shared" si="7"/>
        <v>8.9749999999999996</v>
      </c>
    </row>
    <row r="40" spans="1:10" x14ac:dyDescent="0.25">
      <c r="A40" s="19">
        <f>1+A39</f>
        <v>4</v>
      </c>
      <c r="B40" s="90" t="s">
        <v>302</v>
      </c>
      <c r="C40" s="87" t="s">
        <v>27</v>
      </c>
      <c r="D40" s="24" t="s">
        <v>76</v>
      </c>
      <c r="E40" s="25">
        <v>0.35</v>
      </c>
      <c r="F40" s="25">
        <v>2.9</v>
      </c>
      <c r="G40" s="23">
        <f t="shared" si="6"/>
        <v>8.5500000000000007</v>
      </c>
      <c r="H40" s="21"/>
      <c r="I40" s="12">
        <f t="shared" si="7"/>
        <v>8.9</v>
      </c>
    </row>
    <row r="41" spans="1:10" x14ac:dyDescent="0.25">
      <c r="A41" s="19">
        <f t="shared" ref="A41:A59" si="8">1+A40</f>
        <v>5</v>
      </c>
      <c r="B41" s="90" t="s">
        <v>306</v>
      </c>
      <c r="C41" s="87" t="s">
        <v>28</v>
      </c>
      <c r="D41" s="24" t="s">
        <v>76</v>
      </c>
      <c r="E41" s="23">
        <v>0.4</v>
      </c>
      <c r="F41" s="23">
        <v>3</v>
      </c>
      <c r="G41" s="23">
        <f t="shared" si="6"/>
        <v>8.5</v>
      </c>
      <c r="H41" s="21"/>
      <c r="I41" s="12">
        <f t="shared" si="7"/>
        <v>8.9</v>
      </c>
    </row>
    <row r="42" spans="1:10" x14ac:dyDescent="0.25">
      <c r="A42" s="19">
        <f t="shared" si="8"/>
        <v>6</v>
      </c>
      <c r="B42" s="90" t="s">
        <v>313</v>
      </c>
      <c r="C42" s="87" t="s">
        <v>301</v>
      </c>
      <c r="D42" s="24" t="s">
        <v>76</v>
      </c>
      <c r="E42" s="23">
        <v>0.9</v>
      </c>
      <c r="F42" s="23">
        <v>4</v>
      </c>
      <c r="G42" s="23">
        <f t="shared" si="6"/>
        <v>8</v>
      </c>
      <c r="H42" s="21"/>
      <c r="I42" s="12">
        <f t="shared" si="7"/>
        <v>8.9</v>
      </c>
    </row>
    <row r="43" spans="1:10" x14ac:dyDescent="0.25">
      <c r="A43" s="19">
        <f t="shared" si="8"/>
        <v>7</v>
      </c>
      <c r="B43" s="90" t="s">
        <v>307</v>
      </c>
      <c r="C43" s="87" t="s">
        <v>301</v>
      </c>
      <c r="D43" s="24" t="s">
        <v>76</v>
      </c>
      <c r="E43" s="23">
        <v>0.8</v>
      </c>
      <c r="F43" s="23">
        <v>4.2</v>
      </c>
      <c r="G43" s="23">
        <f t="shared" si="6"/>
        <v>7.9</v>
      </c>
      <c r="H43" s="21"/>
      <c r="I43" s="12">
        <f t="shared" si="7"/>
        <v>8.7000000000000011</v>
      </c>
    </row>
    <row r="44" spans="1:10" x14ac:dyDescent="0.25">
      <c r="A44" s="19">
        <f t="shared" si="8"/>
        <v>8</v>
      </c>
      <c r="B44" s="90" t="s">
        <v>312</v>
      </c>
      <c r="C44" s="87" t="s">
        <v>27</v>
      </c>
      <c r="D44" s="24" t="s">
        <v>76</v>
      </c>
      <c r="E44" s="23">
        <v>0.15</v>
      </c>
      <c r="F44" s="23">
        <v>3.4</v>
      </c>
      <c r="G44" s="23">
        <f t="shared" si="6"/>
        <v>8.3000000000000007</v>
      </c>
      <c r="H44" s="21"/>
      <c r="I44" s="12">
        <f t="shared" si="7"/>
        <v>8.4500000000000011</v>
      </c>
    </row>
    <row r="45" spans="1:10" x14ac:dyDescent="0.25">
      <c r="A45" s="19">
        <f t="shared" si="8"/>
        <v>9</v>
      </c>
      <c r="B45" s="90" t="s">
        <v>305</v>
      </c>
      <c r="C45" s="87" t="s">
        <v>27</v>
      </c>
      <c r="D45" s="24" t="s">
        <v>76</v>
      </c>
      <c r="E45" s="23">
        <v>0.35</v>
      </c>
      <c r="F45" s="23">
        <v>3.9</v>
      </c>
      <c r="G45" s="23">
        <f t="shared" si="6"/>
        <v>8.0500000000000007</v>
      </c>
      <c r="H45" s="21"/>
      <c r="I45" s="12">
        <f t="shared" si="7"/>
        <v>8.4</v>
      </c>
    </row>
    <row r="46" spans="1:10" x14ac:dyDescent="0.25">
      <c r="A46" s="19">
        <f t="shared" si="8"/>
        <v>10</v>
      </c>
      <c r="B46" s="90" t="s">
        <v>317</v>
      </c>
      <c r="C46" s="87" t="s">
        <v>121</v>
      </c>
      <c r="D46" s="24" t="s">
        <v>76</v>
      </c>
      <c r="E46" s="23">
        <v>0.7</v>
      </c>
      <c r="F46" s="23">
        <v>5</v>
      </c>
      <c r="G46" s="23">
        <f t="shared" si="6"/>
        <v>7.5</v>
      </c>
      <c r="H46" s="21"/>
      <c r="I46" s="12">
        <f t="shared" si="7"/>
        <v>8.1999999999999993</v>
      </c>
    </row>
    <row r="47" spans="1:10" x14ac:dyDescent="0.25">
      <c r="A47" s="19">
        <f t="shared" si="8"/>
        <v>11</v>
      </c>
      <c r="B47" s="90" t="s">
        <v>299</v>
      </c>
      <c r="C47" s="87" t="s">
        <v>120</v>
      </c>
      <c r="D47" s="24" t="s">
        <v>76</v>
      </c>
      <c r="E47" s="23">
        <v>0.65</v>
      </c>
      <c r="F47" s="23">
        <v>5.25</v>
      </c>
      <c r="G47" s="23">
        <f t="shared" si="6"/>
        <v>7.375</v>
      </c>
      <c r="H47" s="21"/>
      <c r="I47" s="12">
        <f t="shared" si="7"/>
        <v>8.0250000000000004</v>
      </c>
    </row>
    <row r="48" spans="1:10" x14ac:dyDescent="0.25">
      <c r="A48" s="19">
        <f t="shared" si="8"/>
        <v>12</v>
      </c>
      <c r="B48" s="90" t="s">
        <v>322</v>
      </c>
      <c r="C48" s="87" t="s">
        <v>301</v>
      </c>
      <c r="D48" s="24" t="s">
        <v>76</v>
      </c>
      <c r="E48" s="23">
        <v>0.8</v>
      </c>
      <c r="F48" s="23">
        <v>5.6</v>
      </c>
      <c r="G48" s="23">
        <f t="shared" si="6"/>
        <v>7.2</v>
      </c>
      <c r="H48" s="21"/>
      <c r="I48" s="12">
        <f t="shared" si="7"/>
        <v>8</v>
      </c>
    </row>
    <row r="49" spans="1:9" x14ac:dyDescent="0.25">
      <c r="A49" s="19">
        <f t="shared" si="8"/>
        <v>13</v>
      </c>
      <c r="B49" s="90" t="s">
        <v>314</v>
      </c>
      <c r="C49" s="87" t="s">
        <v>27</v>
      </c>
      <c r="D49" s="24" t="s">
        <v>76</v>
      </c>
      <c r="E49" s="23">
        <v>0.5</v>
      </c>
      <c r="F49" s="23">
        <v>5.35</v>
      </c>
      <c r="G49" s="23">
        <f t="shared" si="6"/>
        <v>7.3250000000000002</v>
      </c>
      <c r="H49" s="21"/>
      <c r="I49" s="12">
        <f t="shared" si="7"/>
        <v>7.8250000000000002</v>
      </c>
    </row>
    <row r="50" spans="1:9" x14ac:dyDescent="0.25">
      <c r="A50" s="19">
        <f t="shared" si="8"/>
        <v>14</v>
      </c>
      <c r="B50" s="90" t="s">
        <v>316</v>
      </c>
      <c r="C50" s="87" t="s">
        <v>27</v>
      </c>
      <c r="D50" s="24" t="s">
        <v>76</v>
      </c>
      <c r="E50" s="25">
        <v>0.25</v>
      </c>
      <c r="F50" s="25">
        <v>5</v>
      </c>
      <c r="G50" s="23">
        <f t="shared" si="6"/>
        <v>7.5</v>
      </c>
      <c r="H50" s="21"/>
      <c r="I50" s="12">
        <f t="shared" si="7"/>
        <v>7.75</v>
      </c>
    </row>
    <row r="51" spans="1:9" x14ac:dyDescent="0.25">
      <c r="A51" s="19">
        <f t="shared" si="8"/>
        <v>15</v>
      </c>
      <c r="B51" s="90" t="s">
        <v>309</v>
      </c>
      <c r="C51" s="87" t="s">
        <v>27</v>
      </c>
      <c r="D51" s="24" t="s">
        <v>76</v>
      </c>
      <c r="E51" s="23">
        <v>0.5</v>
      </c>
      <c r="F51" s="23">
        <v>5.65</v>
      </c>
      <c r="G51" s="23">
        <f t="shared" si="6"/>
        <v>7.1749999999999998</v>
      </c>
      <c r="H51" s="21"/>
      <c r="I51" s="12">
        <f t="shared" si="7"/>
        <v>7.6749999999999998</v>
      </c>
    </row>
    <row r="52" spans="1:9" x14ac:dyDescent="0.25">
      <c r="A52" s="19">
        <f t="shared" si="8"/>
        <v>16</v>
      </c>
      <c r="B52" s="90" t="s">
        <v>320</v>
      </c>
      <c r="C52" s="87" t="s">
        <v>27</v>
      </c>
      <c r="D52" s="24" t="s">
        <v>76</v>
      </c>
      <c r="E52" s="25">
        <v>0.5</v>
      </c>
      <c r="F52" s="25">
        <v>5.7</v>
      </c>
      <c r="G52" s="23">
        <f t="shared" si="6"/>
        <v>7.15</v>
      </c>
      <c r="H52" s="21"/>
      <c r="I52" s="12">
        <f t="shared" si="7"/>
        <v>7.65</v>
      </c>
    </row>
    <row r="53" spans="1:9" x14ac:dyDescent="0.25">
      <c r="A53" s="19">
        <f t="shared" si="8"/>
        <v>17</v>
      </c>
      <c r="B53" s="90" t="s">
        <v>319</v>
      </c>
      <c r="C53" s="87" t="s">
        <v>121</v>
      </c>
      <c r="D53" s="24" t="s">
        <v>76</v>
      </c>
      <c r="E53" s="25">
        <v>0.6</v>
      </c>
      <c r="F53" s="25">
        <v>6.35</v>
      </c>
      <c r="G53" s="23">
        <f t="shared" si="6"/>
        <v>6.8250000000000002</v>
      </c>
      <c r="H53" s="21"/>
      <c r="I53" s="12">
        <f t="shared" si="7"/>
        <v>7.4249999999999998</v>
      </c>
    </row>
    <row r="54" spans="1:9" x14ac:dyDescent="0.25">
      <c r="A54" s="19">
        <v>16</v>
      </c>
      <c r="B54" s="90" t="s">
        <v>315</v>
      </c>
      <c r="C54" s="87" t="s">
        <v>120</v>
      </c>
      <c r="D54" s="24" t="s">
        <v>76</v>
      </c>
      <c r="E54" s="23">
        <v>0.65</v>
      </c>
      <c r="F54" s="23">
        <v>7</v>
      </c>
      <c r="G54" s="23">
        <f t="shared" si="6"/>
        <v>6.5</v>
      </c>
      <c r="H54" s="21"/>
      <c r="I54" s="12">
        <f t="shared" si="7"/>
        <v>7.15</v>
      </c>
    </row>
    <row r="55" spans="1:9" x14ac:dyDescent="0.25">
      <c r="A55" s="19">
        <f t="shared" si="8"/>
        <v>17</v>
      </c>
      <c r="B55" s="90" t="s">
        <v>311</v>
      </c>
      <c r="C55" s="87" t="s">
        <v>120</v>
      </c>
      <c r="D55" s="24" t="s">
        <v>76</v>
      </c>
      <c r="E55" s="25">
        <v>0.5</v>
      </c>
      <c r="F55" s="25">
        <v>6.85</v>
      </c>
      <c r="G55" s="23">
        <f t="shared" si="6"/>
        <v>6.5750000000000002</v>
      </c>
      <c r="H55" s="21"/>
      <c r="I55" s="12">
        <f t="shared" si="7"/>
        <v>7.0750000000000002</v>
      </c>
    </row>
    <row r="56" spans="1:9" x14ac:dyDescent="0.25">
      <c r="A56" s="19">
        <f t="shared" si="8"/>
        <v>18</v>
      </c>
      <c r="B56" s="90" t="s">
        <v>308</v>
      </c>
      <c r="C56" s="87" t="s">
        <v>120</v>
      </c>
      <c r="D56" s="24" t="s">
        <v>76</v>
      </c>
      <c r="E56" s="23">
        <v>0.55000000000000004</v>
      </c>
      <c r="F56" s="23">
        <v>7.3</v>
      </c>
      <c r="G56" s="23">
        <f t="shared" si="6"/>
        <v>6.35</v>
      </c>
      <c r="H56" s="21"/>
      <c r="I56" s="12">
        <f t="shared" si="7"/>
        <v>6.8999999999999995</v>
      </c>
    </row>
    <row r="57" spans="1:9" x14ac:dyDescent="0.25">
      <c r="A57" s="19">
        <f t="shared" si="8"/>
        <v>19</v>
      </c>
      <c r="B57" s="90" t="s">
        <v>304</v>
      </c>
      <c r="C57" s="87" t="s">
        <v>120</v>
      </c>
      <c r="D57" s="24" t="s">
        <v>76</v>
      </c>
      <c r="E57" s="23">
        <v>0.6</v>
      </c>
      <c r="F57" s="23">
        <v>7.5</v>
      </c>
      <c r="G57" s="23">
        <f t="shared" si="6"/>
        <v>6.25</v>
      </c>
      <c r="H57" s="21"/>
      <c r="I57" s="12">
        <f t="shared" si="7"/>
        <v>6.85</v>
      </c>
    </row>
    <row r="58" spans="1:9" x14ac:dyDescent="0.25">
      <c r="A58" s="19">
        <f t="shared" si="8"/>
        <v>20</v>
      </c>
      <c r="B58" s="90" t="s">
        <v>318</v>
      </c>
      <c r="C58" s="87" t="s">
        <v>27</v>
      </c>
      <c r="D58" s="24" t="s">
        <v>76</v>
      </c>
      <c r="E58" s="25">
        <v>0.7</v>
      </c>
      <c r="F58" s="25">
        <v>8</v>
      </c>
      <c r="G58" s="23">
        <f t="shared" si="6"/>
        <v>6</v>
      </c>
      <c r="H58" s="21"/>
      <c r="I58" s="12">
        <f t="shared" si="7"/>
        <v>6.7</v>
      </c>
    </row>
    <row r="59" spans="1:9" x14ac:dyDescent="0.25">
      <c r="A59" s="19">
        <f t="shared" si="8"/>
        <v>21</v>
      </c>
      <c r="B59" s="90" t="s">
        <v>321</v>
      </c>
      <c r="C59" s="87" t="s">
        <v>27</v>
      </c>
      <c r="D59" s="24" t="s">
        <v>76</v>
      </c>
      <c r="E59" s="23">
        <v>0.3</v>
      </c>
      <c r="F59" s="23">
        <v>7.2</v>
      </c>
      <c r="G59" s="23">
        <f t="shared" si="6"/>
        <v>6.4</v>
      </c>
      <c r="H59" s="21"/>
      <c r="I59" s="12">
        <f t="shared" si="7"/>
        <v>6.7</v>
      </c>
    </row>
    <row r="60" spans="1:9" ht="20.25" x14ac:dyDescent="0.3">
      <c r="A60" s="19"/>
      <c r="B60" s="28"/>
      <c r="C60" s="28" t="s">
        <v>394</v>
      </c>
      <c r="D60" s="28" t="s">
        <v>70</v>
      </c>
      <c r="E60" s="28"/>
      <c r="F60" s="28"/>
      <c r="G60" s="28"/>
      <c r="H60" s="28"/>
      <c r="I60" s="128"/>
    </row>
    <row r="61" spans="1:9" ht="20.25" x14ac:dyDescent="0.3">
      <c r="A61" s="19"/>
      <c r="B61" s="39" t="s">
        <v>66</v>
      </c>
      <c r="C61" s="39" t="s">
        <v>3</v>
      </c>
      <c r="D61" s="40" t="s">
        <v>67</v>
      </c>
      <c r="E61" s="41" t="s">
        <v>4</v>
      </c>
      <c r="F61" s="41" t="s">
        <v>57</v>
      </c>
      <c r="G61" s="41" t="s">
        <v>5</v>
      </c>
      <c r="H61" s="41" t="s">
        <v>6</v>
      </c>
      <c r="I61" s="41" t="s">
        <v>56</v>
      </c>
    </row>
    <row r="62" spans="1:9" x14ac:dyDescent="0.25">
      <c r="A62" s="19">
        <v>1</v>
      </c>
      <c r="B62" s="90" t="s">
        <v>344</v>
      </c>
      <c r="C62" s="87" t="s">
        <v>345</v>
      </c>
      <c r="D62" s="24" t="s">
        <v>76</v>
      </c>
      <c r="E62" s="23">
        <v>1</v>
      </c>
      <c r="F62" s="23">
        <v>3.35</v>
      </c>
      <c r="G62" s="23">
        <f>10-F62/2</f>
        <v>8.3249999999999993</v>
      </c>
      <c r="H62" s="21"/>
      <c r="I62" s="12">
        <f>E62+G62-H62</f>
        <v>9.3249999999999993</v>
      </c>
    </row>
    <row r="63" spans="1:9" x14ac:dyDescent="0.25">
      <c r="A63" s="19">
        <v>2</v>
      </c>
      <c r="B63" s="90" t="s">
        <v>346</v>
      </c>
      <c r="C63" s="87" t="s">
        <v>8</v>
      </c>
      <c r="D63" s="24" t="s">
        <v>76</v>
      </c>
      <c r="E63" s="23">
        <v>1.1000000000000001</v>
      </c>
      <c r="F63" s="23">
        <v>5.0999999999999996</v>
      </c>
      <c r="G63" s="23">
        <f>10-F63/2</f>
        <v>7.45</v>
      </c>
      <c r="H63" s="21"/>
      <c r="I63" s="12">
        <f>E63+G63-H63</f>
        <v>8.5500000000000007</v>
      </c>
    </row>
    <row r="64" spans="1:9" x14ac:dyDescent="0.25">
      <c r="A64" s="19">
        <v>3</v>
      </c>
      <c r="B64" s="90" t="s">
        <v>343</v>
      </c>
      <c r="C64" s="87" t="s">
        <v>8</v>
      </c>
      <c r="D64" s="24" t="s">
        <v>76</v>
      </c>
      <c r="E64" s="23">
        <v>1.2</v>
      </c>
      <c r="F64" s="23">
        <v>5.5</v>
      </c>
      <c r="G64" s="23">
        <f>10-F64/2</f>
        <v>7.25</v>
      </c>
      <c r="H64" s="21"/>
      <c r="I64" s="12">
        <f>E64+G64-H64</f>
        <v>8.4499999999999993</v>
      </c>
    </row>
    <row r="65" spans="1:9" x14ac:dyDescent="0.25">
      <c r="A65" s="19">
        <f>A64+1</f>
        <v>4</v>
      </c>
      <c r="B65" s="90" t="s">
        <v>347</v>
      </c>
      <c r="C65" s="87" t="s">
        <v>28</v>
      </c>
      <c r="D65" s="24" t="s">
        <v>76</v>
      </c>
      <c r="E65" s="23">
        <v>1</v>
      </c>
      <c r="F65" s="23">
        <v>6</v>
      </c>
      <c r="G65" s="23">
        <f>10-F65/2</f>
        <v>7</v>
      </c>
      <c r="H65" s="21"/>
      <c r="I65" s="12">
        <f>E65+G65-H65</f>
        <v>8</v>
      </c>
    </row>
    <row r="66" spans="1:9" x14ac:dyDescent="0.25">
      <c r="A66" s="19">
        <f>A65+1</f>
        <v>5</v>
      </c>
      <c r="B66" s="90" t="s">
        <v>348</v>
      </c>
      <c r="C66" s="87" t="s">
        <v>27</v>
      </c>
      <c r="D66" s="24" t="s">
        <v>76</v>
      </c>
      <c r="E66" s="23">
        <v>0.55000000000000004</v>
      </c>
      <c r="F66" s="23">
        <v>6.6</v>
      </c>
      <c r="G66" s="23">
        <f>10-F66/2</f>
        <v>6.7</v>
      </c>
      <c r="H66" s="21"/>
      <c r="I66" s="12">
        <f>E66+G66-H66</f>
        <v>7.25</v>
      </c>
    </row>
    <row r="67" spans="1:9" ht="20.25" x14ac:dyDescent="0.3">
      <c r="A67" s="20"/>
      <c r="B67" s="28"/>
      <c r="C67" s="28" t="s">
        <v>394</v>
      </c>
      <c r="D67" s="28" t="s">
        <v>71</v>
      </c>
      <c r="E67" s="28"/>
      <c r="F67" s="28"/>
      <c r="G67" s="28"/>
      <c r="H67" s="28"/>
      <c r="I67" s="128"/>
    </row>
    <row r="68" spans="1:9" ht="20.25" x14ac:dyDescent="0.3">
      <c r="A68" s="20"/>
      <c r="B68" s="39" t="s">
        <v>66</v>
      </c>
      <c r="C68" s="39" t="s">
        <v>3</v>
      </c>
      <c r="D68" s="40" t="s">
        <v>67</v>
      </c>
      <c r="E68" s="41" t="s">
        <v>4</v>
      </c>
      <c r="F68" s="41" t="s">
        <v>57</v>
      </c>
      <c r="G68" s="41" t="s">
        <v>5</v>
      </c>
      <c r="H68" s="41" t="s">
        <v>6</v>
      </c>
      <c r="I68" s="41" t="s">
        <v>56</v>
      </c>
    </row>
    <row r="69" spans="1:9" ht="20.25" customHeight="1" x14ac:dyDescent="0.25">
      <c r="A69" s="20"/>
      <c r="B69" s="90"/>
      <c r="C69" s="88"/>
      <c r="D69" s="24" t="s">
        <v>76</v>
      </c>
      <c r="E69" s="23"/>
      <c r="F69" s="23"/>
      <c r="G69" s="23">
        <f>10-F69/2</f>
        <v>10</v>
      </c>
      <c r="H69" s="21"/>
      <c r="I69" s="12">
        <f>E69+G69-H69</f>
        <v>10</v>
      </c>
    </row>
    <row r="70" spans="1:9" ht="20.25" customHeight="1" x14ac:dyDescent="0.25"/>
  </sheetData>
  <sortState ref="A15:I34">
    <sortCondition descending="1" ref="I15:I34"/>
  </sortState>
  <mergeCells count="3">
    <mergeCell ref="A1:I1"/>
    <mergeCell ref="A2:I2"/>
    <mergeCell ref="A13:I13"/>
  </mergeCells>
  <pageMargins left="0.25" right="0.25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6"/>
  <sheetViews>
    <sheetView tabSelected="1" workbookViewId="0">
      <selection activeCell="B45" sqref="B45"/>
    </sheetView>
  </sheetViews>
  <sheetFormatPr defaultRowHeight="15" x14ac:dyDescent="0.25"/>
  <cols>
    <col min="1" max="1" width="4.140625" style="1" customWidth="1"/>
    <col min="2" max="2" width="29.42578125" customWidth="1"/>
    <col min="3" max="3" width="27.28515625" customWidth="1"/>
    <col min="4" max="4" width="20.42578125" customWidth="1"/>
    <col min="5" max="5" width="5.42578125" customWidth="1"/>
    <col min="6" max="9" width="7.7109375" customWidth="1"/>
    <col min="10" max="10" width="8" customWidth="1"/>
  </cols>
  <sheetData>
    <row r="1" spans="1:10" ht="15.75" x14ac:dyDescent="0.25">
      <c r="A1" s="193" t="s">
        <v>237</v>
      </c>
      <c r="B1" s="194"/>
      <c r="C1" s="194"/>
      <c r="D1" s="104"/>
      <c r="E1" s="104"/>
      <c r="F1" s="6">
        <v>3</v>
      </c>
      <c r="G1" s="6"/>
      <c r="H1" s="6"/>
      <c r="I1" s="6"/>
      <c r="J1" s="6"/>
    </row>
    <row r="2" spans="1:10" ht="21.75" x14ac:dyDescent="0.25">
      <c r="A2" s="9" t="s">
        <v>0</v>
      </c>
      <c r="B2" s="2" t="s">
        <v>1</v>
      </c>
      <c r="C2" s="10" t="s">
        <v>3</v>
      </c>
      <c r="D2" s="105" t="s">
        <v>236</v>
      </c>
      <c r="E2" s="3" t="s">
        <v>2</v>
      </c>
      <c r="F2" s="7" t="s">
        <v>4</v>
      </c>
      <c r="G2" s="26" t="s">
        <v>57</v>
      </c>
      <c r="H2" s="26" t="s">
        <v>5</v>
      </c>
      <c r="I2" s="8" t="s">
        <v>6</v>
      </c>
      <c r="J2" s="7" t="s">
        <v>7</v>
      </c>
    </row>
    <row r="3" spans="1:10" ht="27.75" customHeight="1" x14ac:dyDescent="0.25">
      <c r="A3" s="106">
        <v>1</v>
      </c>
      <c r="B3" s="121" t="s">
        <v>269</v>
      </c>
      <c r="C3" s="86" t="s">
        <v>248</v>
      </c>
      <c r="D3" s="86" t="s">
        <v>262</v>
      </c>
      <c r="E3" s="110" t="s">
        <v>38</v>
      </c>
      <c r="F3" s="5">
        <v>2.9</v>
      </c>
      <c r="G3" s="5">
        <v>3.5</v>
      </c>
      <c r="H3" s="5">
        <f t="shared" ref="H3:H21" si="0">10-G3/2</f>
        <v>8.25</v>
      </c>
      <c r="I3" s="5"/>
      <c r="J3" s="5">
        <f t="shared" ref="J3:J31" si="1">F3+H3-I3</f>
        <v>11.15</v>
      </c>
    </row>
    <row r="4" spans="1:10" ht="21" customHeight="1" x14ac:dyDescent="0.25">
      <c r="A4" s="107">
        <v>2</v>
      </c>
      <c r="B4" s="108" t="s">
        <v>265</v>
      </c>
      <c r="C4" s="88" t="s">
        <v>266</v>
      </c>
      <c r="D4" s="88" t="s">
        <v>262</v>
      </c>
      <c r="E4" s="109" t="s">
        <v>38</v>
      </c>
      <c r="F4" s="5">
        <v>2.25</v>
      </c>
      <c r="G4" s="5">
        <v>2.7</v>
      </c>
      <c r="H4" s="5">
        <f t="shared" si="0"/>
        <v>8.65</v>
      </c>
      <c r="I4" s="5"/>
      <c r="J4" s="5">
        <f t="shared" si="1"/>
        <v>10.9</v>
      </c>
    </row>
    <row r="5" spans="1:10" ht="21" customHeight="1" x14ac:dyDescent="0.25">
      <c r="A5" s="107">
        <v>3</v>
      </c>
      <c r="B5" s="108" t="s">
        <v>276</v>
      </c>
      <c r="C5" s="88" t="s">
        <v>277</v>
      </c>
      <c r="D5" s="88" t="s">
        <v>262</v>
      </c>
      <c r="E5" s="109" t="s">
        <v>38</v>
      </c>
      <c r="F5" s="5">
        <v>1.5</v>
      </c>
      <c r="G5" s="5">
        <v>2.2000000000000002</v>
      </c>
      <c r="H5" s="5">
        <f t="shared" si="0"/>
        <v>8.9</v>
      </c>
      <c r="I5" s="5"/>
      <c r="J5" s="30">
        <f t="shared" si="1"/>
        <v>10.4</v>
      </c>
    </row>
    <row r="6" spans="1:10" ht="21" customHeight="1" x14ac:dyDescent="0.25">
      <c r="A6" s="107">
        <v>4</v>
      </c>
      <c r="B6" s="108" t="s">
        <v>261</v>
      </c>
      <c r="C6" s="88" t="s">
        <v>91</v>
      </c>
      <c r="D6" s="88" t="s">
        <v>262</v>
      </c>
      <c r="E6" s="109" t="s">
        <v>38</v>
      </c>
      <c r="F6" s="5">
        <v>2.1</v>
      </c>
      <c r="G6" s="5">
        <v>5.55</v>
      </c>
      <c r="H6" s="5">
        <f t="shared" si="0"/>
        <v>7.2249999999999996</v>
      </c>
      <c r="I6" s="5"/>
      <c r="J6" s="5">
        <f t="shared" si="1"/>
        <v>9.3249999999999993</v>
      </c>
    </row>
    <row r="7" spans="1:10" ht="21" customHeight="1" x14ac:dyDescent="0.25">
      <c r="A7" s="107">
        <v>5</v>
      </c>
      <c r="B7" s="108" t="s">
        <v>271</v>
      </c>
      <c r="C7" s="88" t="s">
        <v>91</v>
      </c>
      <c r="D7" s="88" t="s">
        <v>262</v>
      </c>
      <c r="E7" s="109" t="s">
        <v>38</v>
      </c>
      <c r="F7" s="5">
        <v>2.1</v>
      </c>
      <c r="G7" s="5">
        <v>5.85</v>
      </c>
      <c r="H7" s="5">
        <f t="shared" si="0"/>
        <v>7.0750000000000002</v>
      </c>
      <c r="I7" s="5"/>
      <c r="J7" s="5">
        <f t="shared" si="1"/>
        <v>9.1750000000000007</v>
      </c>
    </row>
    <row r="8" spans="1:10" ht="29.25" customHeight="1" x14ac:dyDescent="0.25">
      <c r="A8" s="107">
        <v>6</v>
      </c>
      <c r="B8" s="108" t="s">
        <v>273</v>
      </c>
      <c r="C8" s="88" t="s">
        <v>274</v>
      </c>
      <c r="D8" s="88" t="s">
        <v>262</v>
      </c>
      <c r="E8" s="109" t="s">
        <v>38</v>
      </c>
      <c r="F8" s="5">
        <v>2.2999999999999998</v>
      </c>
      <c r="G8" s="5">
        <v>6.25</v>
      </c>
      <c r="H8" s="5">
        <f t="shared" si="0"/>
        <v>6.875</v>
      </c>
      <c r="I8" s="5"/>
      <c r="J8" s="5">
        <f t="shared" si="1"/>
        <v>9.1750000000000007</v>
      </c>
    </row>
    <row r="9" spans="1:10" ht="21" customHeight="1" x14ac:dyDescent="0.25">
      <c r="A9" s="164">
        <v>1</v>
      </c>
      <c r="B9" s="165" t="s">
        <v>279</v>
      </c>
      <c r="C9" s="153" t="s">
        <v>280</v>
      </c>
      <c r="D9" s="153" t="s">
        <v>262</v>
      </c>
      <c r="E9" s="147" t="s">
        <v>44</v>
      </c>
      <c r="F9" s="166">
        <v>2.75</v>
      </c>
      <c r="G9" s="166">
        <v>3.55</v>
      </c>
      <c r="H9" s="166">
        <f t="shared" si="0"/>
        <v>8.2249999999999996</v>
      </c>
      <c r="I9" s="166"/>
      <c r="J9" s="167">
        <f t="shared" si="1"/>
        <v>10.975</v>
      </c>
    </row>
    <row r="10" spans="1:10" ht="21" customHeight="1" x14ac:dyDescent="0.25">
      <c r="A10" s="164">
        <v>2</v>
      </c>
      <c r="B10" s="165" t="s">
        <v>282</v>
      </c>
      <c r="C10" s="153" t="s">
        <v>283</v>
      </c>
      <c r="D10" s="146" t="s">
        <v>262</v>
      </c>
      <c r="E10" s="147" t="s">
        <v>44</v>
      </c>
      <c r="F10" s="166">
        <v>2.6</v>
      </c>
      <c r="G10" s="166">
        <v>4.1500000000000004</v>
      </c>
      <c r="H10" s="166">
        <f t="shared" si="0"/>
        <v>7.9249999999999998</v>
      </c>
      <c r="I10" s="166"/>
      <c r="J10" s="167">
        <f t="shared" si="1"/>
        <v>10.525</v>
      </c>
    </row>
    <row r="11" spans="1:10" ht="32.25" customHeight="1" x14ac:dyDescent="0.25">
      <c r="A11" s="164">
        <v>3</v>
      </c>
      <c r="B11" s="165" t="s">
        <v>285</v>
      </c>
      <c r="C11" s="153" t="s">
        <v>244</v>
      </c>
      <c r="D11" s="146" t="s">
        <v>262</v>
      </c>
      <c r="E11" s="147" t="s">
        <v>44</v>
      </c>
      <c r="F11" s="166">
        <v>2.4500000000000002</v>
      </c>
      <c r="G11" s="166">
        <v>5.3</v>
      </c>
      <c r="H11" s="166">
        <f t="shared" si="0"/>
        <v>7.35</v>
      </c>
      <c r="I11" s="166"/>
      <c r="J11" s="167">
        <f t="shared" si="1"/>
        <v>9.8000000000000007</v>
      </c>
    </row>
    <row r="12" spans="1:10" ht="21" customHeight="1" x14ac:dyDescent="0.25">
      <c r="A12" s="136">
        <v>1</v>
      </c>
      <c r="B12" s="122" t="s">
        <v>245</v>
      </c>
      <c r="C12" s="123" t="s">
        <v>27</v>
      </c>
      <c r="D12" s="123" t="s">
        <v>246</v>
      </c>
      <c r="E12" s="124" t="s">
        <v>38</v>
      </c>
      <c r="F12" s="125">
        <v>1</v>
      </c>
      <c r="G12" s="125">
        <v>4.8</v>
      </c>
      <c r="H12" s="125">
        <f t="shared" si="0"/>
        <v>7.6</v>
      </c>
      <c r="I12" s="125"/>
      <c r="J12" s="125">
        <f t="shared" si="1"/>
        <v>8.6</v>
      </c>
    </row>
    <row r="13" spans="1:10" ht="21" customHeight="1" x14ac:dyDescent="0.25">
      <c r="A13" s="164">
        <v>1</v>
      </c>
      <c r="B13" s="146" t="s">
        <v>250</v>
      </c>
      <c r="C13" s="153" t="s">
        <v>91</v>
      </c>
      <c r="D13" s="153" t="s">
        <v>251</v>
      </c>
      <c r="E13" s="168" t="s">
        <v>252</v>
      </c>
      <c r="F13" s="166">
        <v>2.2000000000000002</v>
      </c>
      <c r="G13" s="166">
        <v>5.7</v>
      </c>
      <c r="H13" s="166">
        <f t="shared" si="0"/>
        <v>7.15</v>
      </c>
      <c r="I13" s="166"/>
      <c r="J13" s="166">
        <f t="shared" si="1"/>
        <v>9.3500000000000014</v>
      </c>
    </row>
    <row r="14" spans="1:10" ht="21" customHeight="1" x14ac:dyDescent="0.25">
      <c r="A14" s="136">
        <v>1</v>
      </c>
      <c r="B14" s="122" t="s">
        <v>241</v>
      </c>
      <c r="C14" s="123" t="s">
        <v>91</v>
      </c>
      <c r="D14" s="123" t="s">
        <v>242</v>
      </c>
      <c r="E14" s="124" t="s">
        <v>44</v>
      </c>
      <c r="F14" s="125">
        <v>1.5</v>
      </c>
      <c r="G14" s="125">
        <v>6.9</v>
      </c>
      <c r="H14" s="125">
        <f t="shared" si="0"/>
        <v>6.55</v>
      </c>
      <c r="I14" s="125"/>
      <c r="J14" s="125">
        <f t="shared" si="1"/>
        <v>8.0500000000000007</v>
      </c>
    </row>
    <row r="15" spans="1:10" ht="21" customHeight="1" x14ac:dyDescent="0.25">
      <c r="A15" s="164">
        <v>1</v>
      </c>
      <c r="B15" s="146" t="s">
        <v>239</v>
      </c>
      <c r="C15" s="153" t="s">
        <v>27</v>
      </c>
      <c r="D15" s="153" t="s">
        <v>240</v>
      </c>
      <c r="E15" s="169" t="s">
        <v>38</v>
      </c>
      <c r="F15" s="166">
        <v>1.45</v>
      </c>
      <c r="G15" s="166">
        <v>6.8</v>
      </c>
      <c r="H15" s="166">
        <f t="shared" si="0"/>
        <v>6.6</v>
      </c>
      <c r="I15" s="166"/>
      <c r="J15" s="166">
        <f t="shared" si="1"/>
        <v>8.0499999999999989</v>
      </c>
    </row>
    <row r="16" spans="1:10" ht="21" customHeight="1" x14ac:dyDescent="0.25">
      <c r="A16" s="136">
        <v>1</v>
      </c>
      <c r="B16" s="122" t="s">
        <v>243</v>
      </c>
      <c r="C16" s="123" t="s">
        <v>244</v>
      </c>
      <c r="D16" s="123" t="s">
        <v>240</v>
      </c>
      <c r="E16" s="126" t="s">
        <v>44</v>
      </c>
      <c r="F16" s="125">
        <v>2.2000000000000002</v>
      </c>
      <c r="G16" s="125">
        <v>6</v>
      </c>
      <c r="H16" s="125">
        <f t="shared" si="0"/>
        <v>7</v>
      </c>
      <c r="I16" s="125"/>
      <c r="J16" s="125">
        <f t="shared" si="1"/>
        <v>9.1999999999999993</v>
      </c>
    </row>
    <row r="17" spans="1:12" ht="21" customHeight="1" x14ac:dyDescent="0.25">
      <c r="A17" s="164">
        <v>1</v>
      </c>
      <c r="B17" s="165" t="s">
        <v>247</v>
      </c>
      <c r="C17" s="153" t="s">
        <v>248</v>
      </c>
      <c r="D17" s="170" t="s">
        <v>249</v>
      </c>
      <c r="E17" s="147" t="s">
        <v>38</v>
      </c>
      <c r="F17" s="166">
        <v>1.5</v>
      </c>
      <c r="G17" s="166">
        <v>3.75</v>
      </c>
      <c r="H17" s="166">
        <f t="shared" si="0"/>
        <v>8.125</v>
      </c>
      <c r="I17" s="166"/>
      <c r="J17" s="166">
        <f t="shared" si="1"/>
        <v>9.625</v>
      </c>
    </row>
    <row r="18" spans="1:12" ht="24" customHeight="1" x14ac:dyDescent="0.25">
      <c r="A18" s="164">
        <v>2</v>
      </c>
      <c r="B18" s="165" t="s">
        <v>253</v>
      </c>
      <c r="C18" s="153" t="s">
        <v>91</v>
      </c>
      <c r="D18" s="170" t="s">
        <v>249</v>
      </c>
      <c r="E18" s="147" t="s">
        <v>38</v>
      </c>
      <c r="F18" s="171">
        <v>1.45</v>
      </c>
      <c r="G18" s="171">
        <v>5.75</v>
      </c>
      <c r="H18" s="171">
        <f t="shared" si="0"/>
        <v>7.125</v>
      </c>
      <c r="I18" s="171"/>
      <c r="J18" s="171">
        <f t="shared" si="1"/>
        <v>8.5749999999999993</v>
      </c>
    </row>
    <row r="19" spans="1:12" ht="21" customHeight="1" x14ac:dyDescent="0.25">
      <c r="A19" s="164">
        <v>3</v>
      </c>
      <c r="B19" s="165" t="s">
        <v>257</v>
      </c>
      <c r="C19" s="153" t="s">
        <v>244</v>
      </c>
      <c r="D19" s="170" t="s">
        <v>249</v>
      </c>
      <c r="E19" s="147" t="s">
        <v>38</v>
      </c>
      <c r="F19" s="166">
        <v>1.5</v>
      </c>
      <c r="G19" s="166">
        <v>7</v>
      </c>
      <c r="H19" s="166">
        <f t="shared" si="0"/>
        <v>6.5</v>
      </c>
      <c r="I19" s="166"/>
      <c r="J19" s="166">
        <f t="shared" si="1"/>
        <v>8</v>
      </c>
    </row>
    <row r="20" spans="1:12" ht="27.75" customHeight="1" x14ac:dyDescent="0.25">
      <c r="A20" s="136">
        <v>1</v>
      </c>
      <c r="B20" s="127" t="s">
        <v>272</v>
      </c>
      <c r="C20" s="123" t="s">
        <v>248</v>
      </c>
      <c r="D20" s="123" t="s">
        <v>249</v>
      </c>
      <c r="E20" s="124" t="s">
        <v>44</v>
      </c>
      <c r="F20" s="137">
        <v>2</v>
      </c>
      <c r="G20" s="137">
        <v>1.8</v>
      </c>
      <c r="H20" s="137">
        <f t="shared" si="0"/>
        <v>9.1</v>
      </c>
      <c r="I20" s="137"/>
      <c r="J20" s="137">
        <f t="shared" si="1"/>
        <v>11.1</v>
      </c>
    </row>
    <row r="21" spans="1:12" ht="21" customHeight="1" x14ac:dyDescent="0.25">
      <c r="A21" s="136">
        <v>2</v>
      </c>
      <c r="B21" s="127" t="s">
        <v>270</v>
      </c>
      <c r="C21" s="123" t="s">
        <v>244</v>
      </c>
      <c r="D21" s="123" t="s">
        <v>249</v>
      </c>
      <c r="E21" s="124" t="s">
        <v>44</v>
      </c>
      <c r="F21" s="125">
        <v>1.1000000000000001</v>
      </c>
      <c r="G21" s="125">
        <v>5.8</v>
      </c>
      <c r="H21" s="125">
        <f t="shared" si="0"/>
        <v>7.1</v>
      </c>
      <c r="I21" s="125"/>
      <c r="J21" s="125">
        <f t="shared" si="1"/>
        <v>8.1999999999999993</v>
      </c>
    </row>
    <row r="22" spans="1:12" ht="21" customHeight="1" x14ac:dyDescent="0.25">
      <c r="A22" s="136">
        <v>19</v>
      </c>
      <c r="B22" s="127" t="s">
        <v>275</v>
      </c>
      <c r="C22" s="123" t="s">
        <v>266</v>
      </c>
      <c r="D22" s="123" t="s">
        <v>249</v>
      </c>
      <c r="E22" s="124" t="s">
        <v>44</v>
      </c>
      <c r="F22" s="125">
        <v>0</v>
      </c>
      <c r="G22" s="125">
        <v>0</v>
      </c>
      <c r="H22" s="125">
        <v>0</v>
      </c>
      <c r="I22" s="125"/>
      <c r="J22" s="125">
        <f t="shared" si="1"/>
        <v>0</v>
      </c>
    </row>
    <row r="23" spans="1:12" ht="27" customHeight="1" x14ac:dyDescent="0.25">
      <c r="A23" s="164">
        <v>1</v>
      </c>
      <c r="B23" s="165" t="s">
        <v>254</v>
      </c>
      <c r="C23" s="153" t="s">
        <v>255</v>
      </c>
      <c r="D23" s="153" t="s">
        <v>256</v>
      </c>
      <c r="E23" s="168" t="s">
        <v>38</v>
      </c>
      <c r="F23" s="166">
        <v>1.5</v>
      </c>
      <c r="G23" s="166">
        <v>6.6</v>
      </c>
      <c r="H23" s="166">
        <f t="shared" ref="H23:H31" si="2">10-G23/2</f>
        <v>6.7</v>
      </c>
      <c r="I23" s="166">
        <v>0.6</v>
      </c>
      <c r="J23" s="166">
        <f t="shared" si="1"/>
        <v>7.6</v>
      </c>
    </row>
    <row r="24" spans="1:12" ht="27" customHeight="1" x14ac:dyDescent="0.25">
      <c r="A24" s="136">
        <v>1</v>
      </c>
      <c r="B24" s="127" t="s">
        <v>258</v>
      </c>
      <c r="C24" s="123" t="s">
        <v>259</v>
      </c>
      <c r="D24" s="123" t="s">
        <v>260</v>
      </c>
      <c r="E24" s="138" t="s">
        <v>38</v>
      </c>
      <c r="F24" s="125">
        <v>1.5</v>
      </c>
      <c r="G24" s="125">
        <v>5</v>
      </c>
      <c r="H24" s="125">
        <f t="shared" si="2"/>
        <v>7.5</v>
      </c>
      <c r="I24" s="125"/>
      <c r="J24" s="125">
        <f t="shared" si="1"/>
        <v>9</v>
      </c>
    </row>
    <row r="25" spans="1:12" ht="27" customHeight="1" x14ac:dyDescent="0.25">
      <c r="A25" s="136">
        <v>2</v>
      </c>
      <c r="B25" s="127" t="s">
        <v>267</v>
      </c>
      <c r="C25" s="123" t="s">
        <v>268</v>
      </c>
      <c r="D25" s="123" t="s">
        <v>260</v>
      </c>
      <c r="E25" s="124" t="s">
        <v>38</v>
      </c>
      <c r="F25" s="125">
        <v>0.8</v>
      </c>
      <c r="G25" s="125">
        <v>7</v>
      </c>
      <c r="H25" s="125">
        <f t="shared" si="2"/>
        <v>6.5</v>
      </c>
      <c r="I25" s="125"/>
      <c r="J25" s="125">
        <f t="shared" si="1"/>
        <v>7.3</v>
      </c>
    </row>
    <row r="26" spans="1:12" ht="27" customHeight="1" x14ac:dyDescent="0.25">
      <c r="A26" s="136">
        <v>3</v>
      </c>
      <c r="B26" s="127" t="s">
        <v>263</v>
      </c>
      <c r="C26" s="123" t="s">
        <v>264</v>
      </c>
      <c r="D26" s="123" t="s">
        <v>260</v>
      </c>
      <c r="E26" s="124" t="s">
        <v>38</v>
      </c>
      <c r="F26" s="125">
        <v>0.9</v>
      </c>
      <c r="G26" s="125">
        <v>9</v>
      </c>
      <c r="H26" s="125">
        <f t="shared" si="2"/>
        <v>5.5</v>
      </c>
      <c r="I26" s="125"/>
      <c r="J26" s="125">
        <f t="shared" si="1"/>
        <v>6.4</v>
      </c>
      <c r="L26">
        <v>9</v>
      </c>
    </row>
    <row r="27" spans="1:12" ht="27" customHeight="1" x14ac:dyDescent="0.25">
      <c r="A27" s="164">
        <v>4</v>
      </c>
      <c r="B27" s="165" t="s">
        <v>286</v>
      </c>
      <c r="C27" s="153" t="s">
        <v>259</v>
      </c>
      <c r="D27" s="146" t="s">
        <v>287</v>
      </c>
      <c r="E27" s="168" t="s">
        <v>252</v>
      </c>
      <c r="F27" s="166">
        <v>2.5</v>
      </c>
      <c r="G27" s="166">
        <v>8.9</v>
      </c>
      <c r="H27" s="166">
        <f t="shared" si="2"/>
        <v>5.55</v>
      </c>
      <c r="I27" s="166"/>
      <c r="J27" s="166">
        <f t="shared" si="1"/>
        <v>8.0500000000000007</v>
      </c>
    </row>
    <row r="28" spans="1:12" ht="27" customHeight="1" x14ac:dyDescent="0.25">
      <c r="A28" s="136">
        <v>1</v>
      </c>
      <c r="B28" s="127" t="s">
        <v>288</v>
      </c>
      <c r="C28" s="123" t="s">
        <v>27</v>
      </c>
      <c r="D28" s="139" t="s">
        <v>238</v>
      </c>
      <c r="E28" s="124" t="s">
        <v>44</v>
      </c>
      <c r="F28" s="125">
        <v>1.8</v>
      </c>
      <c r="G28" s="125">
        <v>6.9</v>
      </c>
      <c r="H28" s="125">
        <f t="shared" si="2"/>
        <v>6.55</v>
      </c>
      <c r="I28" s="125"/>
      <c r="J28" s="125">
        <f t="shared" si="1"/>
        <v>8.35</v>
      </c>
    </row>
    <row r="29" spans="1:12" ht="27" customHeight="1" x14ac:dyDescent="0.25">
      <c r="A29" s="136">
        <v>2</v>
      </c>
      <c r="B29" s="127" t="s">
        <v>284</v>
      </c>
      <c r="C29" s="123" t="s">
        <v>268</v>
      </c>
      <c r="D29" s="139" t="s">
        <v>238</v>
      </c>
      <c r="E29" s="124" t="s">
        <v>44</v>
      </c>
      <c r="F29" s="125">
        <v>1.65</v>
      </c>
      <c r="G29" s="125">
        <v>7.1</v>
      </c>
      <c r="H29" s="125">
        <f t="shared" si="2"/>
        <v>6.45</v>
      </c>
      <c r="I29" s="125"/>
      <c r="J29" s="125">
        <f t="shared" si="1"/>
        <v>8.1</v>
      </c>
    </row>
    <row r="30" spans="1:12" ht="27" customHeight="1" x14ac:dyDescent="0.25">
      <c r="A30" s="136">
        <v>3</v>
      </c>
      <c r="B30" s="127" t="s">
        <v>278</v>
      </c>
      <c r="C30" s="123" t="s">
        <v>264</v>
      </c>
      <c r="D30" s="139" t="s">
        <v>238</v>
      </c>
      <c r="E30" s="124" t="s">
        <v>44</v>
      </c>
      <c r="F30" s="125">
        <v>1.5</v>
      </c>
      <c r="G30" s="125">
        <v>7.2</v>
      </c>
      <c r="H30" s="125">
        <f t="shared" si="2"/>
        <v>6.4</v>
      </c>
      <c r="I30" s="125"/>
      <c r="J30" s="125">
        <f t="shared" si="1"/>
        <v>7.9</v>
      </c>
    </row>
    <row r="31" spans="1:12" ht="31.5" customHeight="1" x14ac:dyDescent="0.25">
      <c r="A31" s="136">
        <v>4</v>
      </c>
      <c r="B31" s="127" t="s">
        <v>281</v>
      </c>
      <c r="C31" s="123" t="s">
        <v>259</v>
      </c>
      <c r="D31" s="139" t="s">
        <v>238</v>
      </c>
      <c r="E31" s="124" t="s">
        <v>44</v>
      </c>
      <c r="F31" s="125">
        <v>1.8</v>
      </c>
      <c r="G31" s="125">
        <v>9.3000000000000007</v>
      </c>
      <c r="H31" s="125">
        <f t="shared" si="2"/>
        <v>5.35</v>
      </c>
      <c r="I31" s="125"/>
      <c r="J31" s="125">
        <f t="shared" si="1"/>
        <v>7.1499999999999995</v>
      </c>
    </row>
    <row r="32" spans="1:12" x14ac:dyDescent="0.25">
      <c r="A32" s="140"/>
      <c r="B32" s="141"/>
      <c r="C32" s="141"/>
      <c r="D32" s="141"/>
      <c r="E32" s="141"/>
      <c r="F32" s="141"/>
      <c r="G32" s="141"/>
      <c r="H32" s="141"/>
      <c r="I32" s="141"/>
      <c r="J32" s="141"/>
    </row>
    <row r="33" spans="1:10" ht="15.75" x14ac:dyDescent="0.25">
      <c r="A33" s="193" t="s">
        <v>58</v>
      </c>
      <c r="B33" s="194"/>
      <c r="C33" s="194"/>
      <c r="D33" s="104"/>
      <c r="E33" s="104"/>
      <c r="F33" s="6">
        <v>3</v>
      </c>
      <c r="G33" s="6"/>
      <c r="H33" s="6"/>
      <c r="I33" s="6"/>
      <c r="J33" s="6"/>
    </row>
    <row r="34" spans="1:10" ht="21.75" x14ac:dyDescent="0.25">
      <c r="A34" s="9" t="s">
        <v>0</v>
      </c>
      <c r="B34" s="2" t="s">
        <v>1</v>
      </c>
      <c r="C34" s="10" t="s">
        <v>3</v>
      </c>
      <c r="D34" s="105"/>
      <c r="E34" s="3" t="s">
        <v>2</v>
      </c>
      <c r="F34" s="7" t="s">
        <v>4</v>
      </c>
      <c r="G34" s="26" t="s">
        <v>57</v>
      </c>
      <c r="H34" s="26" t="s">
        <v>5</v>
      </c>
      <c r="I34" s="8" t="s">
        <v>6</v>
      </c>
      <c r="J34" s="7" t="s">
        <v>7</v>
      </c>
    </row>
    <row r="35" spans="1:10" x14ac:dyDescent="0.25">
      <c r="A35" s="29">
        <v>1</v>
      </c>
      <c r="B35" s="142" t="s">
        <v>290</v>
      </c>
      <c r="C35" s="144" t="s">
        <v>8</v>
      </c>
      <c r="D35" s="144" t="s">
        <v>289</v>
      </c>
      <c r="E35" s="143" t="s">
        <v>15</v>
      </c>
      <c r="F35" s="125">
        <v>5</v>
      </c>
      <c r="G35" s="125">
        <v>4.9000000000000004</v>
      </c>
      <c r="H35" s="125">
        <f>10-G35/2</f>
        <v>7.55</v>
      </c>
      <c r="I35" s="125"/>
      <c r="J35" s="125">
        <f>F35+H35-I35</f>
        <v>12.55</v>
      </c>
    </row>
    <row r="36" spans="1:10" x14ac:dyDescent="0.25">
      <c r="B36" s="141"/>
      <c r="C36" s="141"/>
      <c r="D36" s="141"/>
      <c r="E36" s="141"/>
      <c r="F36" s="141"/>
      <c r="G36" s="141"/>
      <c r="H36" s="141"/>
      <c r="I36" s="141"/>
      <c r="J36" s="141"/>
    </row>
  </sheetData>
  <sortState ref="B20:J22">
    <sortCondition descending="1" ref="J20:J22"/>
  </sortState>
  <mergeCells count="2">
    <mergeCell ref="A1:C1"/>
    <mergeCell ref="A33:C33"/>
  </mergeCells>
  <pageMargins left="0.25" right="0.25" top="0.75" bottom="0.75" header="0.3" footer="0.3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workbookViewId="0">
      <selection activeCell="B15" sqref="B15"/>
    </sheetView>
  </sheetViews>
  <sheetFormatPr defaultRowHeight="18.75" x14ac:dyDescent="0.25"/>
  <cols>
    <col min="1" max="1" width="7.7109375" customWidth="1"/>
    <col min="2" max="2" width="33.85546875" customWidth="1"/>
    <col min="3" max="3" width="14.42578125" customWidth="1"/>
    <col min="4" max="4" width="27.7109375" customWidth="1"/>
    <col min="5" max="5" width="10.7109375" style="67" customWidth="1"/>
    <col min="6" max="14" width="7.7109375" customWidth="1"/>
  </cols>
  <sheetData>
    <row r="1" spans="1:11" ht="59.25" customHeight="1" x14ac:dyDescent="0.25">
      <c r="A1" s="184" t="s">
        <v>82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1" ht="20.25" customHeight="1" x14ac:dyDescent="0.3">
      <c r="A2" s="186" t="s">
        <v>70</v>
      </c>
      <c r="B2" s="187"/>
      <c r="C2" s="187"/>
      <c r="D2" s="187"/>
      <c r="E2" s="187"/>
      <c r="F2" s="187"/>
      <c r="G2" s="187"/>
      <c r="H2" s="187"/>
      <c r="I2" s="187"/>
      <c r="J2" s="188"/>
    </row>
    <row r="3" spans="1:11" ht="20.25" customHeight="1" thickBot="1" x14ac:dyDescent="0.35">
      <c r="A3" s="48" t="s">
        <v>83</v>
      </c>
      <c r="B3" s="49" t="s">
        <v>66</v>
      </c>
      <c r="C3" s="50" t="s">
        <v>67</v>
      </c>
      <c r="D3" s="49" t="s">
        <v>3</v>
      </c>
      <c r="E3" s="41" t="s">
        <v>81</v>
      </c>
      <c r="F3" s="41" t="s">
        <v>4</v>
      </c>
      <c r="G3" s="41" t="s">
        <v>57</v>
      </c>
      <c r="H3" s="41" t="s">
        <v>5</v>
      </c>
      <c r="I3" s="41" t="s">
        <v>6</v>
      </c>
      <c r="J3" s="41" t="s">
        <v>56</v>
      </c>
      <c r="K3">
        <v>1.5</v>
      </c>
    </row>
    <row r="4" spans="1:11" ht="18" x14ac:dyDescent="0.25">
      <c r="A4" s="61">
        <v>1</v>
      </c>
      <c r="B4" s="52" t="s">
        <v>399</v>
      </c>
      <c r="C4" s="53" t="s">
        <v>60</v>
      </c>
      <c r="D4" s="54" t="s">
        <v>28</v>
      </c>
      <c r="E4" s="68">
        <f>SUM(J4:J7)</f>
        <v>31.999999999999996</v>
      </c>
      <c r="F4" s="55">
        <v>0.5</v>
      </c>
      <c r="G4" s="55">
        <v>4.5999999999999996</v>
      </c>
      <c r="H4" s="55">
        <f t="shared" ref="H4:H11" si="0">10-G4/2</f>
        <v>7.7</v>
      </c>
      <c r="I4" s="56"/>
      <c r="J4" s="71">
        <f t="shared" ref="J4:J11" si="1">F4+H4-I4</f>
        <v>8.1999999999999993</v>
      </c>
    </row>
    <row r="5" spans="1:11" ht="18" x14ac:dyDescent="0.25">
      <c r="A5" s="65">
        <f>$A$4</f>
        <v>1</v>
      </c>
      <c r="B5" s="16" t="s">
        <v>400</v>
      </c>
      <c r="C5" s="24" t="s">
        <v>139</v>
      </c>
      <c r="D5" s="16"/>
      <c r="E5" s="69">
        <f>SUM(J4:J7)</f>
        <v>31.999999999999996</v>
      </c>
      <c r="F5" s="23">
        <v>0.8</v>
      </c>
      <c r="G5" s="23">
        <v>4.4000000000000004</v>
      </c>
      <c r="H5" s="23">
        <f t="shared" si="0"/>
        <v>7.8</v>
      </c>
      <c r="I5" s="21"/>
      <c r="J5" s="72">
        <f t="shared" si="1"/>
        <v>8.6</v>
      </c>
    </row>
    <row r="6" spans="1:11" thickBot="1" x14ac:dyDescent="0.3">
      <c r="A6" s="65">
        <f>$A$4</f>
        <v>1</v>
      </c>
      <c r="B6" s="15" t="s">
        <v>401</v>
      </c>
      <c r="C6" s="24" t="s">
        <v>140</v>
      </c>
      <c r="D6" s="35"/>
      <c r="E6" s="69">
        <f>SUM(J4:J7)</f>
        <v>31.999999999999996</v>
      </c>
      <c r="F6" s="23">
        <v>0.2</v>
      </c>
      <c r="G6" s="23">
        <v>5.9</v>
      </c>
      <c r="H6" s="23">
        <f t="shared" si="0"/>
        <v>7.05</v>
      </c>
      <c r="I6" s="21"/>
      <c r="J6" s="72">
        <f t="shared" si="1"/>
        <v>7.25</v>
      </c>
    </row>
    <row r="7" spans="1:11" thickBot="1" x14ac:dyDescent="0.3">
      <c r="A7" s="66">
        <f>$A$4</f>
        <v>1</v>
      </c>
      <c r="B7" s="52" t="s">
        <v>399</v>
      </c>
      <c r="C7" s="58" t="s">
        <v>138</v>
      </c>
      <c r="D7" s="57"/>
      <c r="E7" s="70">
        <f>SUM(J4:J7)</f>
        <v>31.999999999999996</v>
      </c>
      <c r="F7" s="59">
        <v>0.75</v>
      </c>
      <c r="G7" s="59">
        <v>5.6</v>
      </c>
      <c r="H7" s="59">
        <f t="shared" si="0"/>
        <v>7.2</v>
      </c>
      <c r="I7" s="60"/>
      <c r="J7" s="73">
        <f t="shared" si="1"/>
        <v>7.95</v>
      </c>
    </row>
    <row r="8" spans="1:11" ht="18" x14ac:dyDescent="0.25">
      <c r="A8" s="51">
        <v>2</v>
      </c>
      <c r="B8" s="62" t="s">
        <v>395</v>
      </c>
      <c r="C8" s="53" t="s">
        <v>60</v>
      </c>
      <c r="D8" s="54" t="s">
        <v>120</v>
      </c>
      <c r="E8" s="68">
        <f>SUM(J8:J11)</f>
        <v>31.849999999999998</v>
      </c>
      <c r="F8" s="55">
        <v>0.8</v>
      </c>
      <c r="G8" s="55">
        <v>4.5</v>
      </c>
      <c r="H8" s="55">
        <f t="shared" si="0"/>
        <v>7.75</v>
      </c>
      <c r="I8" s="56"/>
      <c r="J8" s="71">
        <f t="shared" si="1"/>
        <v>8.5500000000000007</v>
      </c>
    </row>
    <row r="9" spans="1:11" ht="18" x14ac:dyDescent="0.25">
      <c r="A9" s="63">
        <f>$A$8</f>
        <v>2</v>
      </c>
      <c r="B9" s="16" t="s">
        <v>396</v>
      </c>
      <c r="C9" s="24" t="s">
        <v>140</v>
      </c>
      <c r="D9" s="16"/>
      <c r="E9" s="69">
        <f>SUM(J8:J11)</f>
        <v>31.849999999999998</v>
      </c>
      <c r="F9" s="23">
        <v>0.75</v>
      </c>
      <c r="G9" s="23">
        <v>6.3</v>
      </c>
      <c r="H9" s="23">
        <f t="shared" si="0"/>
        <v>6.85</v>
      </c>
      <c r="I9" s="21"/>
      <c r="J9" s="72">
        <f t="shared" si="1"/>
        <v>7.6</v>
      </c>
    </row>
    <row r="10" spans="1:11" ht="18" x14ac:dyDescent="0.25">
      <c r="A10" s="63">
        <f>$A$8</f>
        <v>2</v>
      </c>
      <c r="B10" s="17" t="s">
        <v>397</v>
      </c>
      <c r="C10" s="33" t="s">
        <v>137</v>
      </c>
      <c r="D10" s="34"/>
      <c r="E10" s="69">
        <f>SUM(J8:J11)</f>
        <v>31.849999999999998</v>
      </c>
      <c r="F10" s="23">
        <v>0.6</v>
      </c>
      <c r="G10" s="23">
        <v>4.9000000000000004</v>
      </c>
      <c r="H10" s="23">
        <f t="shared" si="0"/>
        <v>7.55</v>
      </c>
      <c r="I10" s="21"/>
      <c r="J10" s="72">
        <f t="shared" si="1"/>
        <v>8.15</v>
      </c>
    </row>
    <row r="11" spans="1:11" thickBot="1" x14ac:dyDescent="0.3">
      <c r="A11" s="64">
        <f>$A$8</f>
        <v>2</v>
      </c>
      <c r="B11" s="57" t="s">
        <v>398</v>
      </c>
      <c r="C11" s="58" t="s">
        <v>138</v>
      </c>
      <c r="D11" s="57"/>
      <c r="E11" s="70">
        <f>SUM(J8:J11)</f>
        <v>31.849999999999998</v>
      </c>
      <c r="F11" s="59">
        <v>0.6</v>
      </c>
      <c r="G11" s="59">
        <v>5.5</v>
      </c>
      <c r="H11" s="59">
        <f t="shared" si="0"/>
        <v>7.25</v>
      </c>
      <c r="I11" s="60">
        <v>0.3</v>
      </c>
      <c r="J11" s="73">
        <f t="shared" si="1"/>
        <v>7.55</v>
      </c>
    </row>
  </sheetData>
  <sortState ref="A4:J11">
    <sortCondition descending="1" ref="E4:E11"/>
  </sortState>
  <mergeCells count="2">
    <mergeCell ref="A1:J1"/>
    <mergeCell ref="A2:J2"/>
  </mergeCells>
  <pageMargins left="0.25" right="0.25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6"/>
  <sheetViews>
    <sheetView topLeftCell="A34" workbookViewId="0">
      <selection activeCell="C11" sqref="C11"/>
    </sheetView>
  </sheetViews>
  <sheetFormatPr defaultRowHeight="15" x14ac:dyDescent="0.25"/>
  <cols>
    <col min="1" max="1" width="4.5703125" customWidth="1"/>
    <col min="2" max="2" width="24.5703125" customWidth="1"/>
    <col min="3" max="3" width="21.85546875" customWidth="1"/>
    <col min="4" max="4" width="14.42578125" customWidth="1"/>
    <col min="5" max="5" width="6.85546875" customWidth="1"/>
    <col min="6" max="14" width="7.7109375" customWidth="1"/>
  </cols>
  <sheetData>
    <row r="1" spans="1:11" ht="59.25" customHeight="1" x14ac:dyDescent="0.25">
      <c r="A1" s="184" t="s">
        <v>349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1" ht="20.25" customHeight="1" x14ac:dyDescent="0.3">
      <c r="A2" s="186" t="s">
        <v>68</v>
      </c>
      <c r="B2" s="187"/>
      <c r="C2" s="187"/>
      <c r="D2" s="187"/>
      <c r="E2" s="187"/>
      <c r="F2" s="187"/>
      <c r="G2" s="187"/>
      <c r="H2" s="187"/>
      <c r="I2" s="187"/>
      <c r="J2" s="192"/>
      <c r="K2">
        <v>1.5</v>
      </c>
    </row>
    <row r="3" spans="1:11" ht="20.25" x14ac:dyDescent="0.3">
      <c r="A3" s="27"/>
      <c r="B3" s="36" t="s">
        <v>66</v>
      </c>
      <c r="C3" s="36" t="s">
        <v>3</v>
      </c>
      <c r="D3" s="37" t="s">
        <v>67</v>
      </c>
      <c r="E3" s="11" t="s">
        <v>54</v>
      </c>
      <c r="F3" s="11" t="s">
        <v>55</v>
      </c>
      <c r="G3" s="11" t="s">
        <v>57</v>
      </c>
      <c r="H3" s="11" t="s">
        <v>5</v>
      </c>
      <c r="I3" s="11" t="s">
        <v>6</v>
      </c>
      <c r="J3" s="11" t="s">
        <v>56</v>
      </c>
    </row>
    <row r="4" spans="1:11" x14ac:dyDescent="0.25">
      <c r="A4" s="18">
        <v>1</v>
      </c>
      <c r="B4" s="89" t="s">
        <v>352</v>
      </c>
      <c r="C4" s="85" t="s">
        <v>91</v>
      </c>
      <c r="D4" s="85" t="s">
        <v>140</v>
      </c>
      <c r="E4" s="110">
        <v>1.7</v>
      </c>
      <c r="F4" s="23">
        <v>0.7</v>
      </c>
      <c r="G4" s="23">
        <v>4.3</v>
      </c>
      <c r="H4" s="23">
        <f t="shared" ref="H4" si="0">10-G4/2</f>
        <v>7.85</v>
      </c>
      <c r="I4" s="12"/>
      <c r="J4" s="22">
        <f t="shared" ref="J4" si="1">E4+F4+H4-I4</f>
        <v>10.25</v>
      </c>
    </row>
    <row r="5" spans="1:11" x14ac:dyDescent="0.25">
      <c r="A5" s="129">
        <v>1</v>
      </c>
      <c r="B5" s="145" t="s">
        <v>354</v>
      </c>
      <c r="C5" s="146" t="s">
        <v>91</v>
      </c>
      <c r="D5" s="146" t="s">
        <v>149</v>
      </c>
      <c r="E5" s="147">
        <v>2.5</v>
      </c>
      <c r="F5" s="132">
        <v>0</v>
      </c>
      <c r="G5" s="132">
        <v>2.5</v>
      </c>
      <c r="H5" s="132">
        <f>10-G5/2</f>
        <v>8.75</v>
      </c>
      <c r="I5" s="133"/>
      <c r="J5" s="134">
        <f>E5+F5+H5-I5</f>
        <v>11.25</v>
      </c>
    </row>
    <row r="6" spans="1:11" x14ac:dyDescent="0.25">
      <c r="A6" s="135">
        <v>2</v>
      </c>
      <c r="B6" s="145" t="s">
        <v>355</v>
      </c>
      <c r="C6" s="146" t="s">
        <v>8</v>
      </c>
      <c r="D6" s="146" t="s">
        <v>149</v>
      </c>
      <c r="E6" s="147">
        <v>2.2000000000000002</v>
      </c>
      <c r="F6" s="132">
        <v>0</v>
      </c>
      <c r="G6" s="132">
        <v>3</v>
      </c>
      <c r="H6" s="132">
        <f>10-G6/2</f>
        <v>8.5</v>
      </c>
      <c r="I6" s="133"/>
      <c r="J6" s="134">
        <f>E6+F6+H6-I6</f>
        <v>10.7</v>
      </c>
    </row>
    <row r="7" spans="1:11" x14ac:dyDescent="0.25">
      <c r="A7" s="148">
        <v>3</v>
      </c>
      <c r="B7" s="145" t="s">
        <v>353</v>
      </c>
      <c r="C7" s="146" t="s">
        <v>8</v>
      </c>
      <c r="D7" s="146" t="s">
        <v>149</v>
      </c>
      <c r="E7" s="147">
        <v>2.5</v>
      </c>
      <c r="F7" s="132">
        <v>0</v>
      </c>
      <c r="G7" s="132">
        <v>3.7</v>
      </c>
      <c r="H7" s="132">
        <f>10-G7/2</f>
        <v>8.15</v>
      </c>
      <c r="I7" s="133"/>
      <c r="J7" s="134">
        <f>E7+F7+H7-I7</f>
        <v>10.65</v>
      </c>
    </row>
    <row r="8" spans="1:11" x14ac:dyDescent="0.25">
      <c r="A8" s="13">
        <v>1</v>
      </c>
      <c r="B8" s="90" t="s">
        <v>355</v>
      </c>
      <c r="C8" s="87" t="s">
        <v>8</v>
      </c>
      <c r="D8" s="87" t="s">
        <v>137</v>
      </c>
      <c r="E8" s="114">
        <v>1</v>
      </c>
      <c r="F8" s="23">
        <v>1.1000000000000001</v>
      </c>
      <c r="G8" s="23">
        <v>7</v>
      </c>
      <c r="H8" s="23">
        <f>10-G8/2</f>
        <v>6.5</v>
      </c>
      <c r="I8" s="12"/>
      <c r="J8" s="22">
        <f>E8+F8+H8-I8</f>
        <v>8.6</v>
      </c>
    </row>
    <row r="9" spans="1:11" x14ac:dyDescent="0.25">
      <c r="A9" s="19">
        <v>2</v>
      </c>
      <c r="B9" s="100" t="s">
        <v>353</v>
      </c>
      <c r="C9" s="81" t="s">
        <v>8</v>
      </c>
      <c r="D9" s="81" t="s">
        <v>137</v>
      </c>
      <c r="E9" s="113">
        <v>1.3</v>
      </c>
      <c r="F9" s="23">
        <v>0.6</v>
      </c>
      <c r="G9" s="23">
        <v>7</v>
      </c>
      <c r="H9" s="23">
        <f>10-G9/2</f>
        <v>6.5</v>
      </c>
      <c r="I9" s="12"/>
      <c r="J9" s="22">
        <f>E9+F9+H9-I9</f>
        <v>8.4</v>
      </c>
    </row>
    <row r="10" spans="1:11" ht="20.25" customHeight="1" x14ac:dyDescent="0.3">
      <c r="A10" s="186" t="s">
        <v>69</v>
      </c>
      <c r="B10" s="187"/>
      <c r="C10" s="187"/>
      <c r="D10" s="187"/>
      <c r="E10" s="187"/>
      <c r="F10" s="187"/>
      <c r="G10" s="187"/>
      <c r="H10" s="187"/>
      <c r="I10" s="187"/>
      <c r="J10" s="188"/>
    </row>
    <row r="11" spans="1:11" ht="23.25" customHeight="1" x14ac:dyDescent="0.3">
      <c r="A11" s="38"/>
      <c r="B11" s="39" t="s">
        <v>66</v>
      </c>
      <c r="C11" s="39" t="s">
        <v>3</v>
      </c>
      <c r="D11" s="40" t="s">
        <v>67</v>
      </c>
      <c r="E11" s="11" t="s">
        <v>54</v>
      </c>
      <c r="F11" s="11" t="s">
        <v>55</v>
      </c>
      <c r="G11" s="41" t="s">
        <v>57</v>
      </c>
      <c r="H11" s="41" t="s">
        <v>5</v>
      </c>
      <c r="I11" s="41" t="s">
        <v>6</v>
      </c>
      <c r="J11" s="41" t="s">
        <v>56</v>
      </c>
    </row>
    <row r="12" spans="1:11" x14ac:dyDescent="0.25">
      <c r="A12" s="19">
        <v>1</v>
      </c>
      <c r="B12" s="89" t="s">
        <v>363</v>
      </c>
      <c r="C12" s="85" t="s">
        <v>8</v>
      </c>
      <c r="D12" s="85" t="s">
        <v>140</v>
      </c>
      <c r="E12" s="23">
        <v>1.6</v>
      </c>
      <c r="F12" s="23">
        <v>2.2000000000000002</v>
      </c>
      <c r="G12" s="23">
        <v>4.7</v>
      </c>
      <c r="H12" s="23">
        <f t="shared" ref="H12:H26" si="2">10-G12/2</f>
        <v>7.65</v>
      </c>
      <c r="I12" s="12"/>
      <c r="J12" s="22">
        <f t="shared" ref="J12:J26" si="3">E12+F12+H12-I12</f>
        <v>11.450000000000001</v>
      </c>
    </row>
    <row r="13" spans="1:11" x14ac:dyDescent="0.25">
      <c r="A13" s="13">
        <v>2</v>
      </c>
      <c r="B13" s="90" t="s">
        <v>361</v>
      </c>
      <c r="C13" s="87" t="s">
        <v>244</v>
      </c>
      <c r="D13" s="87" t="s">
        <v>362</v>
      </c>
      <c r="E13" s="23">
        <v>1.5</v>
      </c>
      <c r="F13" s="23">
        <v>1.2</v>
      </c>
      <c r="G13" s="23">
        <v>4.5</v>
      </c>
      <c r="H13" s="23">
        <f t="shared" si="2"/>
        <v>7.75</v>
      </c>
      <c r="I13" s="12"/>
      <c r="J13" s="22">
        <f t="shared" si="3"/>
        <v>10.45</v>
      </c>
    </row>
    <row r="14" spans="1:11" x14ac:dyDescent="0.25">
      <c r="A14" s="20">
        <v>3</v>
      </c>
      <c r="B14" s="90" t="s">
        <v>31</v>
      </c>
      <c r="C14" s="87" t="s">
        <v>120</v>
      </c>
      <c r="D14" s="87" t="s">
        <v>140</v>
      </c>
      <c r="E14" s="23">
        <v>1</v>
      </c>
      <c r="F14" s="23">
        <v>0.9</v>
      </c>
      <c r="G14" s="23">
        <v>6.5</v>
      </c>
      <c r="H14" s="23">
        <f t="shared" si="2"/>
        <v>6.75</v>
      </c>
      <c r="I14" s="12"/>
      <c r="J14" s="22">
        <f t="shared" si="3"/>
        <v>8.65</v>
      </c>
    </row>
    <row r="15" spans="1:11" x14ac:dyDescent="0.25">
      <c r="A15" s="135">
        <v>1</v>
      </c>
      <c r="B15" s="145" t="s">
        <v>363</v>
      </c>
      <c r="C15" s="146" t="s">
        <v>8</v>
      </c>
      <c r="D15" s="146" t="s">
        <v>138</v>
      </c>
      <c r="E15" s="23">
        <v>1.2</v>
      </c>
      <c r="F15" s="132">
        <v>1</v>
      </c>
      <c r="G15" s="132">
        <v>4.3</v>
      </c>
      <c r="H15" s="132">
        <f t="shared" si="2"/>
        <v>7.85</v>
      </c>
      <c r="I15" s="133"/>
      <c r="J15" s="134">
        <f t="shared" si="3"/>
        <v>10.050000000000001</v>
      </c>
    </row>
    <row r="16" spans="1:11" x14ac:dyDescent="0.25">
      <c r="A16" s="148">
        <v>2</v>
      </c>
      <c r="B16" s="145" t="s">
        <v>360</v>
      </c>
      <c r="C16" s="146" t="s">
        <v>120</v>
      </c>
      <c r="D16" s="146" t="s">
        <v>138</v>
      </c>
      <c r="E16" s="23">
        <v>1.1000000000000001</v>
      </c>
      <c r="F16" s="132">
        <v>0.8</v>
      </c>
      <c r="G16" s="132">
        <v>5.4</v>
      </c>
      <c r="H16" s="132">
        <f t="shared" si="2"/>
        <v>7.3</v>
      </c>
      <c r="I16" s="133"/>
      <c r="J16" s="134">
        <f t="shared" si="3"/>
        <v>9.1999999999999993</v>
      </c>
    </row>
    <row r="17" spans="1:11" x14ac:dyDescent="0.25">
      <c r="A17" s="13">
        <v>1</v>
      </c>
      <c r="B17" s="90" t="s">
        <v>358</v>
      </c>
      <c r="C17" s="87" t="s">
        <v>120</v>
      </c>
      <c r="D17" s="87" t="s">
        <v>149</v>
      </c>
      <c r="E17" s="23">
        <v>3</v>
      </c>
      <c r="F17" s="23">
        <v>0</v>
      </c>
      <c r="G17" s="23">
        <v>2.25</v>
      </c>
      <c r="H17" s="23">
        <f t="shared" si="2"/>
        <v>8.875</v>
      </c>
      <c r="I17" s="12"/>
      <c r="J17" s="22">
        <f t="shared" si="3"/>
        <v>11.875</v>
      </c>
    </row>
    <row r="18" spans="1:11" x14ac:dyDescent="0.25">
      <c r="A18" s="19">
        <v>2</v>
      </c>
      <c r="B18" s="90" t="s">
        <v>356</v>
      </c>
      <c r="C18" s="87" t="s">
        <v>91</v>
      </c>
      <c r="D18" s="87" t="s">
        <v>149</v>
      </c>
      <c r="E18" s="23">
        <v>2.2000000000000002</v>
      </c>
      <c r="F18" s="23">
        <v>0</v>
      </c>
      <c r="G18" s="23">
        <v>3</v>
      </c>
      <c r="H18" s="23">
        <f t="shared" si="2"/>
        <v>8.5</v>
      </c>
      <c r="I18" s="12"/>
      <c r="J18" s="22">
        <f t="shared" si="3"/>
        <v>10.7</v>
      </c>
    </row>
    <row r="19" spans="1:11" x14ac:dyDescent="0.25">
      <c r="A19" s="13">
        <v>3</v>
      </c>
      <c r="B19" s="90" t="s">
        <v>31</v>
      </c>
      <c r="C19" s="87" t="s">
        <v>120</v>
      </c>
      <c r="D19" s="87" t="s">
        <v>149</v>
      </c>
      <c r="E19" s="23">
        <v>1.8</v>
      </c>
      <c r="F19" s="23">
        <v>0</v>
      </c>
      <c r="G19" s="23">
        <v>3.1</v>
      </c>
      <c r="H19" s="23">
        <f t="shared" si="2"/>
        <v>8.4499999999999993</v>
      </c>
      <c r="I19" s="12"/>
      <c r="J19" s="22">
        <f t="shared" si="3"/>
        <v>10.25</v>
      </c>
    </row>
    <row r="20" spans="1:11" x14ac:dyDescent="0.25">
      <c r="A20" s="20">
        <v>4</v>
      </c>
      <c r="B20" s="90" t="s">
        <v>360</v>
      </c>
      <c r="C20" s="87" t="s">
        <v>120</v>
      </c>
      <c r="D20" s="87" t="s">
        <v>149</v>
      </c>
      <c r="E20" s="23">
        <v>1.6</v>
      </c>
      <c r="F20" s="23">
        <v>0</v>
      </c>
      <c r="G20" s="23">
        <v>3.5</v>
      </c>
      <c r="H20" s="23">
        <f t="shared" si="2"/>
        <v>8.25</v>
      </c>
      <c r="I20" s="12"/>
      <c r="J20" s="22">
        <f t="shared" si="3"/>
        <v>9.85</v>
      </c>
    </row>
    <row r="21" spans="1:11" x14ac:dyDescent="0.25">
      <c r="A21" s="19">
        <v>5</v>
      </c>
      <c r="B21" s="90" t="s">
        <v>357</v>
      </c>
      <c r="C21" s="87" t="s">
        <v>244</v>
      </c>
      <c r="D21" s="87" t="s">
        <v>149</v>
      </c>
      <c r="E21" s="23">
        <v>1.75</v>
      </c>
      <c r="F21" s="23">
        <v>0</v>
      </c>
      <c r="G21" s="23">
        <v>4.0999999999999996</v>
      </c>
      <c r="H21" s="23">
        <f t="shared" si="2"/>
        <v>7.95</v>
      </c>
      <c r="I21" s="12"/>
      <c r="J21" s="22">
        <f t="shared" si="3"/>
        <v>9.6999999999999993</v>
      </c>
    </row>
    <row r="22" spans="1:11" x14ac:dyDescent="0.25">
      <c r="A22" s="129">
        <v>1</v>
      </c>
      <c r="B22" s="145" t="s">
        <v>361</v>
      </c>
      <c r="C22" s="146" t="s">
        <v>244</v>
      </c>
      <c r="D22" s="146" t="s">
        <v>137</v>
      </c>
      <c r="E22" s="23">
        <v>1.1499999999999999</v>
      </c>
      <c r="F22" s="132">
        <v>1.3</v>
      </c>
      <c r="G22" s="132">
        <v>4</v>
      </c>
      <c r="H22" s="132">
        <f t="shared" si="2"/>
        <v>8</v>
      </c>
      <c r="I22" s="133"/>
      <c r="J22" s="134">
        <f t="shared" si="3"/>
        <v>10.45</v>
      </c>
    </row>
    <row r="23" spans="1:11" x14ac:dyDescent="0.25">
      <c r="A23" s="148">
        <v>2</v>
      </c>
      <c r="B23" s="145" t="s">
        <v>358</v>
      </c>
      <c r="C23" s="146" t="s">
        <v>120</v>
      </c>
      <c r="D23" s="146" t="s">
        <v>137</v>
      </c>
      <c r="E23" s="23">
        <v>1.1000000000000001</v>
      </c>
      <c r="F23" s="132">
        <v>1.2</v>
      </c>
      <c r="G23" s="132">
        <v>3.9</v>
      </c>
      <c r="H23" s="132">
        <f t="shared" si="2"/>
        <v>8.0500000000000007</v>
      </c>
      <c r="I23" s="133"/>
      <c r="J23" s="134">
        <f t="shared" si="3"/>
        <v>10.350000000000001</v>
      </c>
    </row>
    <row r="24" spans="1:11" x14ac:dyDescent="0.25">
      <c r="A24" s="135">
        <v>3</v>
      </c>
      <c r="B24" s="145" t="s">
        <v>357</v>
      </c>
      <c r="C24" s="146" t="s">
        <v>244</v>
      </c>
      <c r="D24" s="146" t="s">
        <v>137</v>
      </c>
      <c r="E24" s="23">
        <v>1.1000000000000001</v>
      </c>
      <c r="F24" s="132">
        <v>1.9</v>
      </c>
      <c r="G24" s="132">
        <v>5.4</v>
      </c>
      <c r="H24" s="132">
        <f t="shared" si="2"/>
        <v>7.3</v>
      </c>
      <c r="I24" s="133"/>
      <c r="J24" s="134">
        <f t="shared" si="3"/>
        <v>10.3</v>
      </c>
    </row>
    <row r="25" spans="1:11" x14ac:dyDescent="0.25">
      <c r="A25" s="129">
        <v>4</v>
      </c>
      <c r="B25" s="145" t="s">
        <v>359</v>
      </c>
      <c r="C25" s="146" t="s">
        <v>91</v>
      </c>
      <c r="D25" s="146" t="s">
        <v>137</v>
      </c>
      <c r="E25" s="23">
        <v>1.1000000000000001</v>
      </c>
      <c r="F25" s="132">
        <v>0.9</v>
      </c>
      <c r="G25" s="132">
        <v>4.0999999999999996</v>
      </c>
      <c r="H25" s="132">
        <f t="shared" si="2"/>
        <v>7.95</v>
      </c>
      <c r="I25" s="133"/>
      <c r="J25" s="134">
        <f t="shared" si="3"/>
        <v>9.9499999999999993</v>
      </c>
    </row>
    <row r="26" spans="1:11" x14ac:dyDescent="0.25">
      <c r="A26" s="135">
        <v>5</v>
      </c>
      <c r="B26" s="149" t="s">
        <v>356</v>
      </c>
      <c r="C26" s="149" t="s">
        <v>91</v>
      </c>
      <c r="D26" s="149" t="s">
        <v>137</v>
      </c>
      <c r="E26" s="23">
        <v>0.9</v>
      </c>
      <c r="F26" s="132">
        <v>0.6</v>
      </c>
      <c r="G26" s="132">
        <v>6.1</v>
      </c>
      <c r="H26" s="132">
        <f t="shared" si="2"/>
        <v>6.95</v>
      </c>
      <c r="I26" s="133"/>
      <c r="J26" s="134">
        <f t="shared" si="3"/>
        <v>8.4499999999999993</v>
      </c>
    </row>
    <row r="27" spans="1:11" ht="20.25" x14ac:dyDescent="0.3">
      <c r="A27" s="186" t="s">
        <v>70</v>
      </c>
      <c r="B27" s="187"/>
      <c r="C27" s="187"/>
      <c r="D27" s="187"/>
      <c r="E27" s="187"/>
      <c r="F27" s="187"/>
      <c r="G27" s="187"/>
      <c r="H27" s="187"/>
      <c r="I27" s="187"/>
      <c r="J27" s="188"/>
    </row>
    <row r="28" spans="1:11" ht="20.25" x14ac:dyDescent="0.3">
      <c r="A28" s="38"/>
      <c r="B28" s="39" t="s">
        <v>66</v>
      </c>
      <c r="C28" s="39" t="s">
        <v>3</v>
      </c>
      <c r="D28" s="40" t="s">
        <v>67</v>
      </c>
      <c r="E28" s="26" t="s">
        <v>54</v>
      </c>
      <c r="F28" s="26" t="s">
        <v>55</v>
      </c>
      <c r="G28" s="41" t="s">
        <v>57</v>
      </c>
      <c r="H28" s="41" t="s">
        <v>5</v>
      </c>
      <c r="I28" s="41" t="s">
        <v>6</v>
      </c>
      <c r="J28" s="41" t="s">
        <v>56</v>
      </c>
    </row>
    <row r="29" spans="1:11" x14ac:dyDescent="0.25">
      <c r="A29" s="20">
        <v>1</v>
      </c>
      <c r="B29" s="90" t="s">
        <v>364</v>
      </c>
      <c r="C29" s="87" t="s">
        <v>244</v>
      </c>
      <c r="D29" s="87" t="s">
        <v>140</v>
      </c>
      <c r="E29" s="23">
        <v>1.4</v>
      </c>
      <c r="F29" s="23">
        <v>1.1000000000000001</v>
      </c>
      <c r="G29" s="23">
        <v>6.2</v>
      </c>
      <c r="H29" s="23">
        <f t="shared" ref="H29:H37" si="4">10-G29/2</f>
        <v>6.9</v>
      </c>
      <c r="I29" s="12"/>
      <c r="J29" s="22">
        <f t="shared" ref="J29:J37" si="5">E29+F29+H29-I29</f>
        <v>9.4</v>
      </c>
    </row>
    <row r="30" spans="1:11" x14ac:dyDescent="0.25">
      <c r="A30" s="20">
        <v>2</v>
      </c>
      <c r="B30" s="90" t="s">
        <v>365</v>
      </c>
      <c r="C30" s="87" t="s">
        <v>120</v>
      </c>
      <c r="D30" s="87" t="s">
        <v>140</v>
      </c>
      <c r="E30" s="23">
        <v>1.2</v>
      </c>
      <c r="F30" s="23">
        <v>1</v>
      </c>
      <c r="G30" s="23">
        <v>6.3</v>
      </c>
      <c r="H30" s="23">
        <f t="shared" si="4"/>
        <v>6.85</v>
      </c>
      <c r="I30" s="12"/>
      <c r="J30" s="22">
        <f t="shared" si="5"/>
        <v>9.0500000000000007</v>
      </c>
      <c r="K30">
        <v>1.5</v>
      </c>
    </row>
    <row r="31" spans="1:11" x14ac:dyDescent="0.25">
      <c r="A31" s="20">
        <v>3</v>
      </c>
      <c r="B31" s="90" t="s">
        <v>367</v>
      </c>
      <c r="C31" s="87" t="s">
        <v>244</v>
      </c>
      <c r="D31" s="87" t="s">
        <v>140</v>
      </c>
      <c r="E31" s="23">
        <v>1.7</v>
      </c>
      <c r="F31" s="23">
        <v>0.6</v>
      </c>
      <c r="G31" s="23">
        <v>6.9</v>
      </c>
      <c r="H31" s="23">
        <f t="shared" si="4"/>
        <v>6.55</v>
      </c>
      <c r="I31" s="12"/>
      <c r="J31" s="22">
        <f t="shared" si="5"/>
        <v>8.85</v>
      </c>
    </row>
    <row r="32" spans="1:11" x14ac:dyDescent="0.25">
      <c r="A32" s="148">
        <v>1</v>
      </c>
      <c r="B32" s="145" t="s">
        <v>366</v>
      </c>
      <c r="C32" s="146" t="s">
        <v>244</v>
      </c>
      <c r="D32" s="146" t="s">
        <v>138</v>
      </c>
      <c r="E32" s="23">
        <v>1.6</v>
      </c>
      <c r="F32" s="132">
        <v>0.6</v>
      </c>
      <c r="G32" s="132">
        <v>6.1</v>
      </c>
      <c r="H32" s="132">
        <f t="shared" si="4"/>
        <v>6.95</v>
      </c>
      <c r="I32" s="133"/>
      <c r="J32" s="134">
        <f t="shared" si="5"/>
        <v>9.15</v>
      </c>
    </row>
    <row r="33" spans="1:10" x14ac:dyDescent="0.25">
      <c r="A33" s="148">
        <v>2</v>
      </c>
      <c r="B33" s="145" t="s">
        <v>367</v>
      </c>
      <c r="C33" s="146" t="s">
        <v>244</v>
      </c>
      <c r="D33" s="146" t="s">
        <v>138</v>
      </c>
      <c r="E33" s="23">
        <v>2.1</v>
      </c>
      <c r="F33" s="132">
        <v>0.2</v>
      </c>
      <c r="G33" s="132">
        <v>7.1</v>
      </c>
      <c r="H33" s="132">
        <f t="shared" si="4"/>
        <v>6.45</v>
      </c>
      <c r="I33" s="133"/>
      <c r="J33" s="134">
        <f t="shared" si="5"/>
        <v>8.75</v>
      </c>
    </row>
    <row r="34" spans="1:10" x14ac:dyDescent="0.25">
      <c r="A34" s="148">
        <v>3</v>
      </c>
      <c r="B34" s="145" t="s">
        <v>368</v>
      </c>
      <c r="C34" s="146" t="s">
        <v>91</v>
      </c>
      <c r="D34" s="146" t="s">
        <v>138</v>
      </c>
      <c r="E34" s="23">
        <v>1.3</v>
      </c>
      <c r="F34" s="132">
        <v>0.5</v>
      </c>
      <c r="G34" s="132">
        <v>6.6</v>
      </c>
      <c r="H34" s="132">
        <f t="shared" si="4"/>
        <v>6.7</v>
      </c>
      <c r="I34" s="133"/>
      <c r="J34" s="134">
        <f t="shared" si="5"/>
        <v>8.5</v>
      </c>
    </row>
    <row r="35" spans="1:10" x14ac:dyDescent="0.25">
      <c r="A35" s="148">
        <v>4</v>
      </c>
      <c r="B35" s="145" t="s">
        <v>364</v>
      </c>
      <c r="C35" s="146" t="s">
        <v>244</v>
      </c>
      <c r="D35" s="146" t="s">
        <v>138</v>
      </c>
      <c r="E35" s="23">
        <v>0.9</v>
      </c>
      <c r="F35" s="132">
        <v>0.2</v>
      </c>
      <c r="G35" s="132">
        <v>8.6</v>
      </c>
      <c r="H35" s="132">
        <f t="shared" si="4"/>
        <v>5.7</v>
      </c>
      <c r="I35" s="133"/>
      <c r="J35" s="134">
        <f t="shared" si="5"/>
        <v>6.8000000000000007</v>
      </c>
    </row>
    <row r="36" spans="1:10" x14ac:dyDescent="0.25">
      <c r="A36" s="20">
        <v>1</v>
      </c>
      <c r="B36" s="90" t="s">
        <v>366</v>
      </c>
      <c r="C36" s="87" t="s">
        <v>244</v>
      </c>
      <c r="D36" s="87" t="s">
        <v>137</v>
      </c>
      <c r="E36" s="23">
        <v>1.4</v>
      </c>
      <c r="F36" s="23">
        <v>0.8</v>
      </c>
      <c r="G36" s="23">
        <v>4.5</v>
      </c>
      <c r="H36" s="23">
        <f t="shared" si="4"/>
        <v>7.75</v>
      </c>
      <c r="I36" s="12"/>
      <c r="J36" s="22">
        <f t="shared" si="5"/>
        <v>9.9499999999999993</v>
      </c>
    </row>
    <row r="37" spans="1:10" x14ac:dyDescent="0.25">
      <c r="A37" s="20">
        <v>2</v>
      </c>
      <c r="B37" s="90" t="s">
        <v>368</v>
      </c>
      <c r="C37" s="87" t="s">
        <v>91</v>
      </c>
      <c r="D37" s="87" t="s">
        <v>137</v>
      </c>
      <c r="E37" s="23">
        <v>1.6</v>
      </c>
      <c r="F37" s="23">
        <v>0.9</v>
      </c>
      <c r="G37" s="23">
        <v>5.5</v>
      </c>
      <c r="H37" s="23">
        <f t="shared" si="4"/>
        <v>7.25</v>
      </c>
      <c r="I37" s="12"/>
      <c r="J37" s="22">
        <f t="shared" si="5"/>
        <v>9.75</v>
      </c>
    </row>
    <row r="38" spans="1:10" ht="20.25" x14ac:dyDescent="0.3">
      <c r="A38" s="186" t="s">
        <v>71</v>
      </c>
      <c r="B38" s="187"/>
      <c r="C38" s="187"/>
      <c r="D38" s="187"/>
      <c r="E38" s="187"/>
      <c r="F38" s="187"/>
      <c r="G38" s="187"/>
      <c r="H38" s="187"/>
      <c r="I38" s="187"/>
      <c r="J38" s="188"/>
    </row>
    <row r="39" spans="1:10" ht="20.25" x14ac:dyDescent="0.3">
      <c r="A39" s="38"/>
      <c r="B39" s="39" t="s">
        <v>66</v>
      </c>
      <c r="C39" s="39" t="s">
        <v>3</v>
      </c>
      <c r="D39" s="40" t="s">
        <v>67</v>
      </c>
      <c r="E39" s="26" t="s">
        <v>54</v>
      </c>
      <c r="F39" s="26" t="s">
        <v>55</v>
      </c>
      <c r="G39" s="41" t="s">
        <v>57</v>
      </c>
      <c r="H39" s="41" t="s">
        <v>5</v>
      </c>
      <c r="I39" s="41" t="s">
        <v>6</v>
      </c>
      <c r="J39" s="41" t="s">
        <v>56</v>
      </c>
    </row>
    <row r="40" spans="1:10" x14ac:dyDescent="0.25">
      <c r="A40" s="20">
        <v>1</v>
      </c>
      <c r="B40" s="90" t="s">
        <v>370</v>
      </c>
      <c r="C40" s="87" t="s">
        <v>120</v>
      </c>
      <c r="D40" s="87" t="s">
        <v>140</v>
      </c>
      <c r="E40" s="23">
        <v>1.5</v>
      </c>
      <c r="F40" s="23">
        <v>1.2</v>
      </c>
      <c r="G40" s="23">
        <v>4.8</v>
      </c>
      <c r="H40" s="23">
        <f t="shared" ref="H40:H46" si="6">10-G40/2</f>
        <v>7.6</v>
      </c>
      <c r="I40" s="12"/>
      <c r="J40" s="22">
        <f t="shared" ref="J40:J46" si="7">E40+F40+H40-I40</f>
        <v>10.3</v>
      </c>
    </row>
    <row r="41" spans="1:10" x14ac:dyDescent="0.25">
      <c r="A41" s="20">
        <f>1+A40</f>
        <v>2</v>
      </c>
      <c r="B41" s="90" t="s">
        <v>371</v>
      </c>
      <c r="C41" s="87" t="s">
        <v>120</v>
      </c>
      <c r="D41" s="87" t="s">
        <v>140</v>
      </c>
      <c r="E41" s="23">
        <v>1.2</v>
      </c>
      <c r="F41" s="23">
        <v>1.2</v>
      </c>
      <c r="G41" s="23">
        <v>7.5</v>
      </c>
      <c r="H41" s="23">
        <f t="shared" si="6"/>
        <v>6.25</v>
      </c>
      <c r="I41" s="12">
        <v>0.6</v>
      </c>
      <c r="J41" s="22">
        <f t="shared" si="7"/>
        <v>8.0500000000000007</v>
      </c>
    </row>
    <row r="42" spans="1:10" x14ac:dyDescent="0.25">
      <c r="A42" s="148">
        <v>1</v>
      </c>
      <c r="B42" s="145" t="s">
        <v>372</v>
      </c>
      <c r="C42" s="146" t="s">
        <v>91</v>
      </c>
      <c r="D42" s="146" t="s">
        <v>139</v>
      </c>
      <c r="E42" s="132">
        <v>1.1000000000000001</v>
      </c>
      <c r="F42" s="132">
        <v>0.3</v>
      </c>
      <c r="G42" s="132">
        <v>8.4</v>
      </c>
      <c r="H42" s="132">
        <f t="shared" si="6"/>
        <v>5.8</v>
      </c>
      <c r="I42" s="133"/>
      <c r="J42" s="134">
        <f t="shared" si="7"/>
        <v>7.2</v>
      </c>
    </row>
    <row r="43" spans="1:10" x14ac:dyDescent="0.25">
      <c r="A43" s="20">
        <v>1</v>
      </c>
      <c r="B43" s="90" t="s">
        <v>369</v>
      </c>
      <c r="C43" s="87" t="s">
        <v>120</v>
      </c>
      <c r="D43" s="87" t="s">
        <v>141</v>
      </c>
      <c r="E43" s="23">
        <v>1.3</v>
      </c>
      <c r="F43" s="23">
        <v>0.7</v>
      </c>
      <c r="G43" s="23">
        <v>8.9</v>
      </c>
      <c r="H43" s="23">
        <f t="shared" si="6"/>
        <v>5.55</v>
      </c>
      <c r="I43" s="12"/>
      <c r="J43" s="22">
        <f t="shared" si="7"/>
        <v>7.55</v>
      </c>
    </row>
    <row r="44" spans="1:10" x14ac:dyDescent="0.25">
      <c r="A44" s="148">
        <v>1</v>
      </c>
      <c r="B44" s="145" t="s">
        <v>371</v>
      </c>
      <c r="C44" s="146" t="s">
        <v>120</v>
      </c>
      <c r="D44" s="146" t="s">
        <v>137</v>
      </c>
      <c r="E44" s="132">
        <v>2.2999999999999998</v>
      </c>
      <c r="F44" s="132">
        <v>0.6</v>
      </c>
      <c r="G44" s="132">
        <v>6.3</v>
      </c>
      <c r="H44" s="132">
        <f t="shared" si="6"/>
        <v>6.85</v>
      </c>
      <c r="I44" s="133"/>
      <c r="J44" s="134">
        <f t="shared" si="7"/>
        <v>9.75</v>
      </c>
    </row>
    <row r="45" spans="1:10" x14ac:dyDescent="0.25">
      <c r="A45" s="148">
        <f t="shared" ref="A45:A46" si="8">1+A44</f>
        <v>2</v>
      </c>
      <c r="B45" s="145" t="s">
        <v>369</v>
      </c>
      <c r="C45" s="146" t="s">
        <v>120</v>
      </c>
      <c r="D45" s="146" t="s">
        <v>137</v>
      </c>
      <c r="E45" s="132">
        <v>1.2</v>
      </c>
      <c r="F45" s="132">
        <v>0.9</v>
      </c>
      <c r="G45" s="132">
        <v>6.3</v>
      </c>
      <c r="H45" s="132">
        <f t="shared" si="6"/>
        <v>6.85</v>
      </c>
      <c r="I45" s="133"/>
      <c r="J45" s="134">
        <f t="shared" si="7"/>
        <v>8.9499999999999993</v>
      </c>
    </row>
    <row r="46" spans="1:10" x14ac:dyDescent="0.25">
      <c r="A46" s="148">
        <f t="shared" si="8"/>
        <v>3</v>
      </c>
      <c r="B46" s="145" t="s">
        <v>370</v>
      </c>
      <c r="C46" s="146" t="s">
        <v>120</v>
      </c>
      <c r="D46" s="146" t="s">
        <v>137</v>
      </c>
      <c r="E46" s="132">
        <v>1.5</v>
      </c>
      <c r="F46" s="132">
        <v>0.6</v>
      </c>
      <c r="G46" s="132">
        <v>6.1</v>
      </c>
      <c r="H46" s="132">
        <f t="shared" si="6"/>
        <v>6.95</v>
      </c>
      <c r="I46" s="133">
        <v>0.6</v>
      </c>
      <c r="J46" s="134">
        <f t="shared" si="7"/>
        <v>8.4500000000000011</v>
      </c>
    </row>
  </sheetData>
  <sortState ref="B12:J14">
    <sortCondition descending="1" ref="J12:J14"/>
  </sortState>
  <mergeCells count="5">
    <mergeCell ref="A1:J1"/>
    <mergeCell ref="A2:J2"/>
    <mergeCell ref="A10:J10"/>
    <mergeCell ref="A27:J27"/>
    <mergeCell ref="A38:J38"/>
  </mergeCells>
  <pageMargins left="0.25" right="0.25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0"/>
  <sheetViews>
    <sheetView topLeftCell="A31" workbookViewId="0">
      <selection activeCell="D60" sqref="D60"/>
    </sheetView>
  </sheetViews>
  <sheetFormatPr defaultRowHeight="15" x14ac:dyDescent="0.25"/>
  <cols>
    <col min="1" max="1" width="4.5703125" customWidth="1"/>
    <col min="2" max="2" width="25.85546875" customWidth="1"/>
    <col min="3" max="3" width="20.42578125" customWidth="1"/>
    <col min="4" max="4" width="16.85546875" customWidth="1"/>
    <col min="5" max="5" width="6.28515625" customWidth="1"/>
    <col min="6" max="6" width="6.140625" customWidth="1"/>
    <col min="7" max="14" width="7.7109375" customWidth="1"/>
  </cols>
  <sheetData>
    <row r="1" spans="1:11" ht="59.25" customHeight="1" x14ac:dyDescent="0.25">
      <c r="A1" s="184" t="s">
        <v>350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1" ht="20.25" customHeight="1" x14ac:dyDescent="0.3">
      <c r="A2" s="186" t="s">
        <v>68</v>
      </c>
      <c r="B2" s="187"/>
      <c r="C2" s="187"/>
      <c r="D2" s="187"/>
      <c r="E2" s="187"/>
      <c r="F2" s="187"/>
      <c r="G2" s="187"/>
      <c r="H2" s="187"/>
      <c r="I2" s="187"/>
      <c r="J2" s="192"/>
      <c r="K2">
        <v>1.5</v>
      </c>
    </row>
    <row r="3" spans="1:11" ht="20.25" x14ac:dyDescent="0.3">
      <c r="A3" s="27"/>
      <c r="B3" s="36" t="s">
        <v>66</v>
      </c>
      <c r="C3" s="36" t="s">
        <v>3</v>
      </c>
      <c r="D3" s="115" t="s">
        <v>67</v>
      </c>
      <c r="E3" s="11" t="s">
        <v>54</v>
      </c>
      <c r="F3" s="11" t="s">
        <v>55</v>
      </c>
      <c r="G3" s="11" t="s">
        <v>57</v>
      </c>
      <c r="H3" s="11" t="s">
        <v>5</v>
      </c>
      <c r="I3" s="11" t="s">
        <v>6</v>
      </c>
      <c r="J3" s="11" t="s">
        <v>56</v>
      </c>
    </row>
    <row r="4" spans="1:11" x14ac:dyDescent="0.25">
      <c r="A4" s="18">
        <v>1</v>
      </c>
      <c r="B4" s="116" t="s">
        <v>373</v>
      </c>
      <c r="C4" s="117" t="s">
        <v>91</v>
      </c>
      <c r="D4" s="117" t="s">
        <v>374</v>
      </c>
      <c r="E4" s="176">
        <v>1.5</v>
      </c>
      <c r="F4" s="176">
        <v>1.9</v>
      </c>
      <c r="G4" s="176">
        <v>4.3</v>
      </c>
      <c r="H4" s="23">
        <f>10-G4/2</f>
        <v>7.85</v>
      </c>
      <c r="I4" s="12"/>
      <c r="J4" s="22">
        <f>E4+F4+H4-I4</f>
        <v>11.25</v>
      </c>
    </row>
    <row r="5" spans="1:11" x14ac:dyDescent="0.25">
      <c r="A5" s="129">
        <v>1</v>
      </c>
      <c r="B5" s="130" t="s">
        <v>373</v>
      </c>
      <c r="C5" s="131" t="s">
        <v>91</v>
      </c>
      <c r="D5" s="131" t="s">
        <v>149</v>
      </c>
      <c r="E5" s="177">
        <v>3</v>
      </c>
      <c r="F5" s="177"/>
      <c r="G5" s="177">
        <v>1.85</v>
      </c>
      <c r="H5" s="132">
        <f>10-G5/2</f>
        <v>9.0749999999999993</v>
      </c>
      <c r="I5" s="133"/>
      <c r="J5" s="134">
        <f>E5+F5+H5-I5</f>
        <v>12.074999999999999</v>
      </c>
    </row>
    <row r="6" spans="1:11" ht="20.25" customHeight="1" x14ac:dyDescent="0.3">
      <c r="A6" s="186" t="s">
        <v>69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1" ht="23.25" customHeight="1" x14ac:dyDescent="0.3">
      <c r="A7" s="38"/>
      <c r="B7" s="39" t="s">
        <v>66</v>
      </c>
      <c r="C7" s="39" t="s">
        <v>3</v>
      </c>
      <c r="D7" s="40" t="s">
        <v>67</v>
      </c>
      <c r="E7" s="26" t="s">
        <v>54</v>
      </c>
      <c r="F7" s="26" t="s">
        <v>55</v>
      </c>
      <c r="G7" s="41" t="s">
        <v>57</v>
      </c>
      <c r="H7" s="41" t="s">
        <v>5</v>
      </c>
      <c r="I7" s="41" t="s">
        <v>6</v>
      </c>
      <c r="J7" s="41" t="s">
        <v>56</v>
      </c>
    </row>
    <row r="8" spans="1:11" x14ac:dyDescent="0.25">
      <c r="A8" s="20">
        <v>1</v>
      </c>
      <c r="B8" s="100" t="s">
        <v>378</v>
      </c>
      <c r="C8" s="81" t="s">
        <v>8</v>
      </c>
      <c r="D8" s="81" t="s">
        <v>149</v>
      </c>
      <c r="E8" s="23">
        <v>3.4</v>
      </c>
      <c r="F8" s="23"/>
      <c r="G8" s="23">
        <v>3.6</v>
      </c>
      <c r="H8" s="23">
        <f t="shared" ref="H8:H15" si="0">10-G8/2</f>
        <v>8.1999999999999993</v>
      </c>
      <c r="I8" s="12"/>
      <c r="J8" s="22">
        <f t="shared" ref="J8:J15" si="1">E8+F8+H8-I8</f>
        <v>11.6</v>
      </c>
    </row>
    <row r="9" spans="1:11" x14ac:dyDescent="0.25">
      <c r="A9" s="20">
        <v>2</v>
      </c>
      <c r="B9" s="100" t="s">
        <v>377</v>
      </c>
      <c r="C9" s="81" t="s">
        <v>8</v>
      </c>
      <c r="D9" s="81" t="s">
        <v>149</v>
      </c>
      <c r="E9" s="23">
        <v>2.9</v>
      </c>
      <c r="F9" s="23"/>
      <c r="G9" s="23">
        <v>3.7</v>
      </c>
      <c r="H9" s="23">
        <f t="shared" si="0"/>
        <v>8.15</v>
      </c>
      <c r="I9" s="12"/>
      <c r="J9" s="22">
        <f t="shared" si="1"/>
        <v>11.05</v>
      </c>
    </row>
    <row r="10" spans="1:11" x14ac:dyDescent="0.25">
      <c r="A10" s="20">
        <v>2</v>
      </c>
      <c r="B10" s="100" t="s">
        <v>375</v>
      </c>
      <c r="C10" s="81" t="s">
        <v>8</v>
      </c>
      <c r="D10" s="81" t="s">
        <v>149</v>
      </c>
      <c r="E10" s="23">
        <v>2.7</v>
      </c>
      <c r="F10" s="23"/>
      <c r="G10" s="23">
        <v>3.8</v>
      </c>
      <c r="H10" s="23">
        <f t="shared" si="0"/>
        <v>8.1</v>
      </c>
      <c r="I10" s="12"/>
      <c r="J10" s="22">
        <f t="shared" si="1"/>
        <v>10.8</v>
      </c>
    </row>
    <row r="11" spans="1:11" x14ac:dyDescent="0.25">
      <c r="A11" s="20">
        <v>4</v>
      </c>
      <c r="B11" s="100" t="s">
        <v>376</v>
      </c>
      <c r="C11" s="81" t="s">
        <v>8</v>
      </c>
      <c r="D11" s="81" t="s">
        <v>149</v>
      </c>
      <c r="E11" s="23">
        <v>2.8</v>
      </c>
      <c r="F11" s="23"/>
      <c r="G11" s="23">
        <v>4.0999999999999996</v>
      </c>
      <c r="H11" s="23">
        <f t="shared" si="0"/>
        <v>7.95</v>
      </c>
      <c r="I11" s="12"/>
      <c r="J11" s="22">
        <f t="shared" si="1"/>
        <v>10.75</v>
      </c>
    </row>
    <row r="12" spans="1:11" x14ac:dyDescent="0.25">
      <c r="A12" s="20">
        <v>1</v>
      </c>
      <c r="B12" s="130" t="s">
        <v>377</v>
      </c>
      <c r="C12" s="131" t="s">
        <v>8</v>
      </c>
      <c r="D12" s="131" t="s">
        <v>140</v>
      </c>
      <c r="E12" s="132">
        <v>2.2999999999999998</v>
      </c>
      <c r="F12" s="132">
        <v>1.9</v>
      </c>
      <c r="G12" s="132">
        <v>5</v>
      </c>
      <c r="H12" s="132">
        <f>10-G12/2</f>
        <v>7.5</v>
      </c>
      <c r="I12" s="133"/>
      <c r="J12" s="134">
        <f>E12+F12+H12-I12</f>
        <v>11.7</v>
      </c>
    </row>
    <row r="13" spans="1:11" x14ac:dyDescent="0.25">
      <c r="A13" s="20">
        <v>1</v>
      </c>
      <c r="B13" s="100" t="s">
        <v>376</v>
      </c>
      <c r="C13" s="81" t="s">
        <v>8</v>
      </c>
      <c r="D13" s="81" t="s">
        <v>138</v>
      </c>
      <c r="E13" s="23">
        <v>2.2000000000000002</v>
      </c>
      <c r="F13" s="23">
        <v>1.5</v>
      </c>
      <c r="G13" s="23">
        <v>4.9000000000000004</v>
      </c>
      <c r="H13" s="23">
        <f t="shared" si="0"/>
        <v>7.55</v>
      </c>
      <c r="I13" s="12"/>
      <c r="J13" s="22">
        <f t="shared" si="1"/>
        <v>11.25</v>
      </c>
    </row>
    <row r="14" spans="1:11" x14ac:dyDescent="0.25">
      <c r="A14" s="20">
        <v>2</v>
      </c>
      <c r="B14" s="100" t="s">
        <v>375</v>
      </c>
      <c r="C14" s="81" t="s">
        <v>8</v>
      </c>
      <c r="D14" s="81" t="s">
        <v>138</v>
      </c>
      <c r="E14" s="23">
        <v>2.6</v>
      </c>
      <c r="F14" s="23">
        <v>1.2</v>
      </c>
      <c r="G14" s="23">
        <v>5.8</v>
      </c>
      <c r="H14" s="23">
        <f t="shared" si="0"/>
        <v>7.1</v>
      </c>
      <c r="I14" s="12"/>
      <c r="J14" s="22">
        <f t="shared" si="1"/>
        <v>10.899999999999999</v>
      </c>
    </row>
    <row r="15" spans="1:11" x14ac:dyDescent="0.25">
      <c r="A15" s="20">
        <v>3</v>
      </c>
      <c r="B15" s="100" t="s">
        <v>378</v>
      </c>
      <c r="C15" s="81" t="s">
        <v>8</v>
      </c>
      <c r="D15" s="81" t="s">
        <v>138</v>
      </c>
      <c r="E15" s="23">
        <v>3</v>
      </c>
      <c r="F15" s="23">
        <v>0.8</v>
      </c>
      <c r="G15" s="23">
        <v>7.4</v>
      </c>
      <c r="H15" s="23">
        <f t="shared" si="0"/>
        <v>6.3</v>
      </c>
      <c r="I15" s="12"/>
      <c r="J15" s="22">
        <f t="shared" si="1"/>
        <v>10.1</v>
      </c>
    </row>
    <row r="16" spans="1:11" ht="20.25" customHeight="1" x14ac:dyDescent="0.3">
      <c r="A16" s="186" t="s">
        <v>70</v>
      </c>
      <c r="B16" s="187"/>
      <c r="C16" s="187"/>
      <c r="D16" s="187"/>
      <c r="E16" s="187"/>
      <c r="F16" s="187"/>
      <c r="G16" s="187"/>
      <c r="H16" s="187"/>
      <c r="I16" s="187"/>
      <c r="J16" s="188"/>
    </row>
    <row r="17" spans="1:11" ht="20.25" customHeight="1" x14ac:dyDescent="0.3">
      <c r="A17" s="38"/>
      <c r="B17" s="39" t="s">
        <v>66</v>
      </c>
      <c r="C17" s="39" t="s">
        <v>3</v>
      </c>
      <c r="D17" s="40" t="s">
        <v>67</v>
      </c>
      <c r="E17" s="26" t="s">
        <v>54</v>
      </c>
      <c r="F17" s="26" t="s">
        <v>55</v>
      </c>
      <c r="G17" s="41" t="s">
        <v>57</v>
      </c>
      <c r="H17" s="41" t="s">
        <v>5</v>
      </c>
      <c r="I17" s="41" t="s">
        <v>6</v>
      </c>
      <c r="J17" s="41" t="s">
        <v>56</v>
      </c>
      <c r="K17">
        <v>1.5</v>
      </c>
    </row>
    <row r="18" spans="1:11" x14ac:dyDescent="0.25">
      <c r="A18" s="13">
        <v>1</v>
      </c>
      <c r="B18" s="90" t="s">
        <v>384</v>
      </c>
      <c r="C18" s="87" t="s">
        <v>244</v>
      </c>
      <c r="D18" s="87" t="s">
        <v>140</v>
      </c>
      <c r="E18" s="23">
        <v>1.6</v>
      </c>
      <c r="F18" s="23">
        <v>2.9</v>
      </c>
      <c r="G18" s="23">
        <v>3.2</v>
      </c>
      <c r="H18" s="23">
        <f t="shared" ref="H18:H29" si="2">10-G18/2</f>
        <v>8.4</v>
      </c>
      <c r="I18" s="21"/>
      <c r="J18" s="22">
        <f t="shared" ref="J18:J29" si="3">E18+F18+H18-I18</f>
        <v>12.9</v>
      </c>
    </row>
    <row r="19" spans="1:11" x14ac:dyDescent="0.25">
      <c r="A19" s="13">
        <f t="shared" ref="A19:A29" si="4">1+A18</f>
        <v>2</v>
      </c>
      <c r="B19" s="90" t="s">
        <v>382</v>
      </c>
      <c r="C19" s="87" t="s">
        <v>244</v>
      </c>
      <c r="D19" s="87" t="s">
        <v>140</v>
      </c>
      <c r="E19" s="23">
        <v>1.7</v>
      </c>
      <c r="F19" s="23">
        <v>2.1</v>
      </c>
      <c r="G19" s="23">
        <v>3</v>
      </c>
      <c r="H19" s="23">
        <f t="shared" si="2"/>
        <v>8.5</v>
      </c>
      <c r="I19" s="21"/>
      <c r="J19" s="22">
        <f t="shared" si="3"/>
        <v>12.3</v>
      </c>
    </row>
    <row r="20" spans="1:11" x14ac:dyDescent="0.25">
      <c r="A20" s="13">
        <f t="shared" si="4"/>
        <v>3</v>
      </c>
      <c r="B20" s="90" t="s">
        <v>379</v>
      </c>
      <c r="C20" s="87" t="s">
        <v>244</v>
      </c>
      <c r="D20" s="87" t="s">
        <v>140</v>
      </c>
      <c r="E20" s="23">
        <v>1.7</v>
      </c>
      <c r="F20" s="23">
        <v>2.1</v>
      </c>
      <c r="G20" s="23">
        <v>4.4000000000000004</v>
      </c>
      <c r="H20" s="23">
        <f t="shared" si="2"/>
        <v>7.8</v>
      </c>
      <c r="I20" s="21"/>
      <c r="J20" s="22">
        <f t="shared" si="3"/>
        <v>11.6</v>
      </c>
    </row>
    <row r="21" spans="1:11" x14ac:dyDescent="0.25">
      <c r="A21" s="13">
        <f t="shared" si="4"/>
        <v>4</v>
      </c>
      <c r="B21" s="90" t="s">
        <v>383</v>
      </c>
      <c r="C21" s="87" t="s">
        <v>8</v>
      </c>
      <c r="D21" s="87" t="s">
        <v>374</v>
      </c>
      <c r="E21" s="23">
        <v>2</v>
      </c>
      <c r="F21" s="23">
        <v>1.9</v>
      </c>
      <c r="G21" s="23">
        <v>4.8499999999999996</v>
      </c>
      <c r="H21" s="23">
        <f t="shared" si="2"/>
        <v>7.5750000000000002</v>
      </c>
      <c r="I21" s="21"/>
      <c r="J21" s="22">
        <f t="shared" si="3"/>
        <v>11.475</v>
      </c>
    </row>
    <row r="22" spans="1:11" x14ac:dyDescent="0.25">
      <c r="A22" s="172">
        <v>1</v>
      </c>
      <c r="B22" s="173" t="s">
        <v>381</v>
      </c>
      <c r="C22" s="174" t="s">
        <v>244</v>
      </c>
      <c r="D22" s="174" t="s">
        <v>138</v>
      </c>
      <c r="E22" s="175">
        <v>1.8</v>
      </c>
      <c r="F22" s="175">
        <v>1.3</v>
      </c>
      <c r="G22" s="175">
        <v>3.1</v>
      </c>
      <c r="H22" s="175">
        <f t="shared" si="2"/>
        <v>8.4499999999999993</v>
      </c>
      <c r="I22" s="150"/>
      <c r="J22" s="134">
        <f t="shared" si="3"/>
        <v>11.549999999999999</v>
      </c>
    </row>
    <row r="23" spans="1:11" x14ac:dyDescent="0.25">
      <c r="A23" s="13">
        <v>1</v>
      </c>
      <c r="B23" s="90" t="s">
        <v>382</v>
      </c>
      <c r="C23" s="87" t="s">
        <v>244</v>
      </c>
      <c r="D23" s="87" t="s">
        <v>139</v>
      </c>
      <c r="E23" s="23">
        <v>2.1</v>
      </c>
      <c r="F23" s="23">
        <v>1.5</v>
      </c>
      <c r="G23" s="23">
        <v>3.2</v>
      </c>
      <c r="H23" s="23">
        <f t="shared" si="2"/>
        <v>8.4</v>
      </c>
      <c r="I23" s="21"/>
      <c r="J23" s="22">
        <f t="shared" si="3"/>
        <v>12</v>
      </c>
    </row>
    <row r="24" spans="1:11" x14ac:dyDescent="0.25">
      <c r="A24" s="172">
        <v>1</v>
      </c>
      <c r="B24" s="173" t="s">
        <v>380</v>
      </c>
      <c r="C24" s="146" t="s">
        <v>8</v>
      </c>
      <c r="D24" s="146" t="s">
        <v>141</v>
      </c>
      <c r="E24" s="132">
        <v>2.2999999999999998</v>
      </c>
      <c r="F24" s="132">
        <v>1.7</v>
      </c>
      <c r="G24" s="132">
        <v>4.6500000000000004</v>
      </c>
      <c r="H24" s="132">
        <f t="shared" si="2"/>
        <v>7.6749999999999998</v>
      </c>
      <c r="I24" s="150"/>
      <c r="J24" s="134">
        <f t="shared" si="3"/>
        <v>11.675000000000001</v>
      </c>
    </row>
    <row r="25" spans="1:11" ht="18" customHeight="1" x14ac:dyDescent="0.25">
      <c r="A25" s="172">
        <f t="shared" si="4"/>
        <v>2</v>
      </c>
      <c r="B25" s="173" t="s">
        <v>383</v>
      </c>
      <c r="C25" s="146" t="s">
        <v>8</v>
      </c>
      <c r="D25" s="146" t="s">
        <v>141</v>
      </c>
      <c r="E25" s="132">
        <v>1.1000000000000001</v>
      </c>
      <c r="F25" s="132">
        <v>0.8</v>
      </c>
      <c r="G25" s="132">
        <v>8.9</v>
      </c>
      <c r="H25" s="132">
        <f t="shared" si="2"/>
        <v>5.55</v>
      </c>
      <c r="I25" s="150"/>
      <c r="J25" s="134">
        <f t="shared" si="3"/>
        <v>7.45</v>
      </c>
    </row>
    <row r="26" spans="1:11" x14ac:dyDescent="0.25">
      <c r="A26" s="13">
        <v>1</v>
      </c>
      <c r="B26" s="90" t="s">
        <v>384</v>
      </c>
      <c r="C26" s="87" t="s">
        <v>244</v>
      </c>
      <c r="D26" s="87" t="s">
        <v>137</v>
      </c>
      <c r="E26" s="23">
        <v>1.3</v>
      </c>
      <c r="F26" s="23">
        <v>2.4</v>
      </c>
      <c r="G26" s="23">
        <v>2.75</v>
      </c>
      <c r="H26" s="23">
        <f t="shared" si="2"/>
        <v>8.625</v>
      </c>
      <c r="I26" s="21"/>
      <c r="J26" s="22">
        <f t="shared" si="3"/>
        <v>12.324999999999999</v>
      </c>
    </row>
    <row r="27" spans="1:11" x14ac:dyDescent="0.25">
      <c r="A27" s="13">
        <f t="shared" si="4"/>
        <v>2</v>
      </c>
      <c r="B27" s="90" t="s">
        <v>380</v>
      </c>
      <c r="C27" s="87" t="s">
        <v>8</v>
      </c>
      <c r="D27" s="87" t="s">
        <v>137</v>
      </c>
      <c r="E27" s="23">
        <v>1.2</v>
      </c>
      <c r="F27" s="23">
        <v>2.5</v>
      </c>
      <c r="G27" s="23">
        <v>2.9</v>
      </c>
      <c r="H27" s="23">
        <f t="shared" si="2"/>
        <v>8.5500000000000007</v>
      </c>
      <c r="I27" s="21"/>
      <c r="J27" s="22">
        <f t="shared" si="3"/>
        <v>12.25</v>
      </c>
    </row>
    <row r="28" spans="1:11" x14ac:dyDescent="0.25">
      <c r="A28" s="13">
        <f t="shared" si="4"/>
        <v>3</v>
      </c>
      <c r="B28" s="90" t="s">
        <v>381</v>
      </c>
      <c r="C28" s="87" t="s">
        <v>244</v>
      </c>
      <c r="D28" s="87" t="s">
        <v>137</v>
      </c>
      <c r="E28" s="23">
        <v>1.4</v>
      </c>
      <c r="F28" s="23">
        <v>2.1</v>
      </c>
      <c r="G28" s="23">
        <v>3.3</v>
      </c>
      <c r="H28" s="23">
        <f t="shared" si="2"/>
        <v>8.35</v>
      </c>
      <c r="I28" s="21"/>
      <c r="J28" s="22">
        <f t="shared" si="3"/>
        <v>11.85</v>
      </c>
    </row>
    <row r="29" spans="1:11" x14ac:dyDescent="0.25">
      <c r="A29" s="13">
        <f t="shared" si="4"/>
        <v>4</v>
      </c>
      <c r="B29" s="100" t="s">
        <v>379</v>
      </c>
      <c r="C29" s="81" t="s">
        <v>244</v>
      </c>
      <c r="D29" s="81" t="s">
        <v>137</v>
      </c>
      <c r="E29" s="23">
        <v>2.2000000000000002</v>
      </c>
      <c r="F29" s="23">
        <v>1.1000000000000001</v>
      </c>
      <c r="G29" s="23">
        <v>4</v>
      </c>
      <c r="H29" s="23">
        <f t="shared" si="2"/>
        <v>8</v>
      </c>
      <c r="I29" s="21"/>
      <c r="J29" s="22">
        <f t="shared" si="3"/>
        <v>11.3</v>
      </c>
    </row>
    <row r="30" spans="1:11" ht="20.25" customHeight="1" x14ac:dyDescent="0.3">
      <c r="A30" s="186" t="s">
        <v>71</v>
      </c>
      <c r="B30" s="187"/>
      <c r="C30" s="187"/>
      <c r="D30" s="187"/>
      <c r="E30" s="187"/>
      <c r="F30" s="187"/>
      <c r="G30" s="187"/>
      <c r="H30" s="187"/>
      <c r="I30" s="187"/>
      <c r="J30" s="188"/>
    </row>
    <row r="31" spans="1:11" ht="20.25" customHeight="1" x14ac:dyDescent="0.3">
      <c r="A31" s="38"/>
      <c r="B31" s="39" t="s">
        <v>66</v>
      </c>
      <c r="C31" s="39" t="s">
        <v>3</v>
      </c>
      <c r="D31" s="40" t="s">
        <v>67</v>
      </c>
      <c r="E31" s="26" t="s">
        <v>54</v>
      </c>
      <c r="F31" s="26" t="s">
        <v>55</v>
      </c>
      <c r="G31" s="41" t="s">
        <v>57</v>
      </c>
      <c r="H31" s="41" t="s">
        <v>5</v>
      </c>
      <c r="I31" s="41" t="s">
        <v>6</v>
      </c>
      <c r="J31" s="41" t="s">
        <v>56</v>
      </c>
    </row>
    <row r="32" spans="1:11" x14ac:dyDescent="0.25">
      <c r="A32" s="13">
        <v>1</v>
      </c>
      <c r="B32" s="116" t="s">
        <v>388</v>
      </c>
      <c r="C32" s="117" t="s">
        <v>120</v>
      </c>
      <c r="D32" s="117" t="s">
        <v>140</v>
      </c>
      <c r="E32" s="23">
        <v>2.5</v>
      </c>
      <c r="F32" s="23">
        <v>2.6</v>
      </c>
      <c r="G32" s="23">
        <v>2.7</v>
      </c>
      <c r="H32" s="23">
        <f t="shared" ref="H32:H40" si="5">10-G32/2</f>
        <v>8.65</v>
      </c>
      <c r="I32" s="21"/>
      <c r="J32" s="22">
        <f t="shared" ref="J32:J40" si="6">E32+F32+H32-I32</f>
        <v>13.75</v>
      </c>
    </row>
    <row r="33" spans="1:10" x14ac:dyDescent="0.25">
      <c r="A33" s="20">
        <v>2</v>
      </c>
      <c r="B33" s="100" t="s">
        <v>385</v>
      </c>
      <c r="C33" s="81" t="s">
        <v>91</v>
      </c>
      <c r="D33" s="81" t="s">
        <v>140</v>
      </c>
      <c r="E33" s="23">
        <v>1.5</v>
      </c>
      <c r="F33" s="23">
        <v>3</v>
      </c>
      <c r="G33" s="23">
        <v>2.95</v>
      </c>
      <c r="H33" s="23">
        <f t="shared" si="5"/>
        <v>8.5250000000000004</v>
      </c>
      <c r="I33" s="21"/>
      <c r="J33" s="22">
        <f t="shared" si="6"/>
        <v>13.025</v>
      </c>
    </row>
    <row r="34" spans="1:10" x14ac:dyDescent="0.25">
      <c r="A34" s="20">
        <v>3</v>
      </c>
      <c r="B34" s="100" t="s">
        <v>390</v>
      </c>
      <c r="C34" s="81" t="s">
        <v>91</v>
      </c>
      <c r="D34" s="81" t="s">
        <v>140</v>
      </c>
      <c r="E34" s="23">
        <v>1.7</v>
      </c>
      <c r="F34" s="23">
        <v>2.2000000000000002</v>
      </c>
      <c r="G34" s="23">
        <v>4.3</v>
      </c>
      <c r="H34" s="23">
        <f t="shared" si="5"/>
        <v>7.85</v>
      </c>
      <c r="I34" s="21"/>
      <c r="J34" s="22">
        <f t="shared" si="6"/>
        <v>11.75</v>
      </c>
    </row>
    <row r="35" spans="1:10" x14ac:dyDescent="0.25">
      <c r="A35" s="13">
        <v>4</v>
      </c>
      <c r="B35" s="118" t="s">
        <v>387</v>
      </c>
      <c r="C35" s="119" t="s">
        <v>91</v>
      </c>
      <c r="D35" s="119" t="s">
        <v>140</v>
      </c>
      <c r="E35" s="23">
        <v>1.4</v>
      </c>
      <c r="F35" s="23">
        <v>2</v>
      </c>
      <c r="G35" s="23">
        <v>3.8</v>
      </c>
      <c r="H35" s="23">
        <f t="shared" si="5"/>
        <v>8.1</v>
      </c>
      <c r="I35" s="21"/>
      <c r="J35" s="22">
        <f t="shared" si="6"/>
        <v>11.5</v>
      </c>
    </row>
    <row r="36" spans="1:10" x14ac:dyDescent="0.25">
      <c r="A36" s="13">
        <v>1</v>
      </c>
      <c r="B36" s="130" t="s">
        <v>390</v>
      </c>
      <c r="C36" s="131" t="s">
        <v>91</v>
      </c>
      <c r="D36" s="131" t="s">
        <v>138</v>
      </c>
      <c r="E36" s="132">
        <v>2.1</v>
      </c>
      <c r="F36" s="132">
        <v>2.5</v>
      </c>
      <c r="G36" s="132">
        <v>3.1</v>
      </c>
      <c r="H36" s="132">
        <f t="shared" si="5"/>
        <v>8.4499999999999993</v>
      </c>
      <c r="I36" s="150"/>
      <c r="J36" s="134">
        <f t="shared" si="6"/>
        <v>13.049999999999999</v>
      </c>
    </row>
    <row r="37" spans="1:10" x14ac:dyDescent="0.25">
      <c r="A37" s="13">
        <v>1</v>
      </c>
      <c r="B37" s="100" t="s">
        <v>389</v>
      </c>
      <c r="C37" s="81" t="s">
        <v>91</v>
      </c>
      <c r="D37" s="81" t="s">
        <v>139</v>
      </c>
      <c r="E37" s="23">
        <v>1.6</v>
      </c>
      <c r="F37" s="23">
        <v>2.2000000000000002</v>
      </c>
      <c r="G37" s="23">
        <v>3.5</v>
      </c>
      <c r="H37" s="23">
        <f t="shared" si="5"/>
        <v>8.25</v>
      </c>
      <c r="I37" s="21"/>
      <c r="J37" s="22">
        <f t="shared" si="6"/>
        <v>12.05</v>
      </c>
    </row>
    <row r="38" spans="1:10" x14ac:dyDescent="0.25">
      <c r="A38" s="19">
        <v>1</v>
      </c>
      <c r="B38" s="130" t="s">
        <v>388</v>
      </c>
      <c r="C38" s="131" t="s">
        <v>120</v>
      </c>
      <c r="D38" s="131" t="s">
        <v>141</v>
      </c>
      <c r="E38" s="132">
        <v>3.5</v>
      </c>
      <c r="F38" s="132">
        <v>2.5</v>
      </c>
      <c r="G38" s="132">
        <v>2.5</v>
      </c>
      <c r="H38" s="132">
        <f t="shared" si="5"/>
        <v>8.75</v>
      </c>
      <c r="I38" s="150"/>
      <c r="J38" s="134">
        <f t="shared" si="6"/>
        <v>14.75</v>
      </c>
    </row>
    <row r="39" spans="1:10" x14ac:dyDescent="0.25">
      <c r="A39" s="20">
        <v>1</v>
      </c>
      <c r="B39" s="100" t="s">
        <v>389</v>
      </c>
      <c r="C39" s="81" t="s">
        <v>91</v>
      </c>
      <c r="D39" s="81" t="s">
        <v>137</v>
      </c>
      <c r="E39" s="23">
        <v>2.2000000000000002</v>
      </c>
      <c r="F39" s="23">
        <v>3.1</v>
      </c>
      <c r="G39" s="23">
        <v>3.1</v>
      </c>
      <c r="H39" s="23">
        <f t="shared" si="5"/>
        <v>8.4499999999999993</v>
      </c>
      <c r="I39" s="21"/>
      <c r="J39" s="22">
        <f t="shared" si="6"/>
        <v>13.75</v>
      </c>
    </row>
    <row r="40" spans="1:10" x14ac:dyDescent="0.25">
      <c r="A40" s="20">
        <v>2</v>
      </c>
      <c r="B40" s="100" t="s">
        <v>386</v>
      </c>
      <c r="C40" s="81" t="s">
        <v>91</v>
      </c>
      <c r="D40" s="81" t="s">
        <v>137</v>
      </c>
      <c r="E40" s="23">
        <v>1.8</v>
      </c>
      <c r="F40" s="23">
        <v>2</v>
      </c>
      <c r="G40" s="23">
        <v>4.2</v>
      </c>
      <c r="H40" s="23">
        <f t="shared" si="5"/>
        <v>7.9</v>
      </c>
      <c r="I40" s="21"/>
      <c r="J40" s="22">
        <f t="shared" si="6"/>
        <v>11.7</v>
      </c>
    </row>
  </sheetData>
  <sortState ref="B12:J12">
    <sortCondition descending="1" ref="J12"/>
  </sortState>
  <mergeCells count="5">
    <mergeCell ref="A1:J1"/>
    <mergeCell ref="A2:J2"/>
    <mergeCell ref="A6:J6"/>
    <mergeCell ref="A16:J16"/>
    <mergeCell ref="A30:J30"/>
  </mergeCells>
  <pageMargins left="0.25" right="0.25" top="0.75" bottom="0.75" header="0.3" footer="0.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"/>
  <sheetViews>
    <sheetView workbookViewId="0">
      <selection activeCell="I16" sqref="I16"/>
    </sheetView>
  </sheetViews>
  <sheetFormatPr defaultRowHeight="15" x14ac:dyDescent="0.25"/>
  <cols>
    <col min="1" max="1" width="4.5703125" customWidth="1"/>
    <col min="2" max="2" width="18" style="1" customWidth="1"/>
    <col min="3" max="3" width="15" style="1" customWidth="1"/>
    <col min="5" max="16" width="7.7109375" customWidth="1"/>
  </cols>
  <sheetData>
    <row r="1" spans="1:16" ht="66.75" customHeight="1" x14ac:dyDescent="0.25">
      <c r="A1" s="184" t="s">
        <v>351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x14ac:dyDescent="0.25">
      <c r="A2" s="18">
        <v>8</v>
      </c>
      <c r="B2" s="46"/>
      <c r="C2" s="20"/>
      <c r="D2" s="22">
        <f t="shared" ref="D2" si="0">H2+L2+P2</f>
        <v>30</v>
      </c>
      <c r="E2" s="23"/>
      <c r="F2" s="23"/>
      <c r="G2" s="21"/>
      <c r="H2" s="12">
        <f t="shared" ref="H2" si="1">E2+(20-F2)/2-G2</f>
        <v>10</v>
      </c>
      <c r="I2" s="23"/>
      <c r="J2" s="23"/>
      <c r="K2" s="21"/>
      <c r="L2" s="12">
        <f t="shared" ref="L2" si="2">I2+(20-J2)/2-K2</f>
        <v>10</v>
      </c>
      <c r="M2" s="23"/>
      <c r="N2" s="23"/>
      <c r="O2" s="21"/>
      <c r="P2" s="12">
        <f t="shared" ref="P2" si="3">M2+(20-N2)/2-O2</f>
        <v>10</v>
      </c>
    </row>
    <row r="3" spans="1:16" ht="29.25" customHeight="1" x14ac:dyDescent="0.25">
      <c r="A3" s="181" t="s">
        <v>70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95"/>
    </row>
    <row r="4" spans="1:16" ht="20.25" customHeight="1" x14ac:dyDescent="0.3">
      <c r="A4" s="42"/>
      <c r="B4" s="43" t="s">
        <v>66</v>
      </c>
      <c r="C4" s="47" t="s">
        <v>3</v>
      </c>
      <c r="D4" s="44" t="s">
        <v>56</v>
      </c>
      <c r="E4" s="41" t="s">
        <v>4</v>
      </c>
      <c r="F4" s="41" t="s">
        <v>57</v>
      </c>
      <c r="G4" s="41" t="s">
        <v>6</v>
      </c>
      <c r="H4" s="45" t="s">
        <v>73</v>
      </c>
      <c r="I4" s="41" t="s">
        <v>4</v>
      </c>
      <c r="J4" s="41" t="s">
        <v>57</v>
      </c>
      <c r="K4" s="41" t="s">
        <v>6</v>
      </c>
      <c r="L4" s="45" t="s">
        <v>74</v>
      </c>
      <c r="M4" s="41" t="s">
        <v>4</v>
      </c>
      <c r="N4" s="41" t="s">
        <v>57</v>
      </c>
      <c r="O4" s="41" t="s">
        <v>6</v>
      </c>
      <c r="P4" s="45" t="s">
        <v>75</v>
      </c>
    </row>
    <row r="5" spans="1:16" x14ac:dyDescent="0.25">
      <c r="A5" s="18">
        <v>1</v>
      </c>
      <c r="B5" s="100" t="s">
        <v>391</v>
      </c>
      <c r="C5" s="81" t="s">
        <v>8</v>
      </c>
      <c r="D5" s="22">
        <f>H5+L5+P5</f>
        <v>43.45</v>
      </c>
      <c r="E5" s="23">
        <v>6.7</v>
      </c>
      <c r="F5" s="23">
        <v>3</v>
      </c>
      <c r="G5" s="21"/>
      <c r="H5" s="22">
        <f>E5+(20-F5)/2-G5</f>
        <v>15.2</v>
      </c>
      <c r="I5" s="23">
        <v>5.6</v>
      </c>
      <c r="J5" s="23">
        <v>3.6</v>
      </c>
      <c r="K5" s="21"/>
      <c r="L5" s="22">
        <f>I5+(20-J5)/2-K5</f>
        <v>13.799999999999999</v>
      </c>
      <c r="M5" s="23">
        <v>6.3</v>
      </c>
      <c r="N5" s="23">
        <v>3.7</v>
      </c>
      <c r="O5" s="21"/>
      <c r="P5" s="22">
        <f>M5+(20-N5)/2-O5</f>
        <v>14.45</v>
      </c>
    </row>
    <row r="6" spans="1:16" x14ac:dyDescent="0.25">
      <c r="A6" s="20">
        <v>2</v>
      </c>
      <c r="B6" s="100" t="s">
        <v>392</v>
      </c>
      <c r="C6" s="81" t="s">
        <v>8</v>
      </c>
      <c r="D6" s="22">
        <f>H6+L6+P6</f>
        <v>36.4</v>
      </c>
      <c r="E6" s="23">
        <v>5.2</v>
      </c>
      <c r="F6" s="23">
        <v>5.5</v>
      </c>
      <c r="G6" s="21"/>
      <c r="H6" s="22">
        <f>E6+(20-F6)/2-G6</f>
        <v>12.45</v>
      </c>
      <c r="I6" s="23">
        <v>5.4</v>
      </c>
      <c r="J6" s="23">
        <v>4.8</v>
      </c>
      <c r="K6" s="21"/>
      <c r="L6" s="22">
        <f>I6+(20-J6)/2-K6</f>
        <v>13</v>
      </c>
      <c r="M6" s="23">
        <v>4.8</v>
      </c>
      <c r="N6" s="23">
        <v>7.7</v>
      </c>
      <c r="O6" s="21"/>
      <c r="P6" s="22">
        <f>M6+(20-N6)/2-O6</f>
        <v>10.95</v>
      </c>
    </row>
  </sheetData>
  <mergeCells count="2">
    <mergeCell ref="A3:P3"/>
    <mergeCell ref="A1:P1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3</vt:i4>
      </vt:variant>
    </vt:vector>
  </HeadingPairs>
  <TitlesOfParts>
    <vt:vector size="12" baseType="lpstr">
      <vt:lpstr>SAB 2^ CATEGORIA </vt:lpstr>
      <vt:lpstr>SAB MINI PRIMA</vt:lpstr>
      <vt:lpstr>SAB 1^CAT</vt:lpstr>
      <vt:lpstr>DOM PO + MPB</vt:lpstr>
      <vt:lpstr>SAB DOM COLL SQU COPPIE IN ODL</vt:lpstr>
      <vt:lpstr>DOM RAPPRESENTATIVA</vt:lpstr>
      <vt:lpstr>DOM 3^ CATEGORIA</vt:lpstr>
      <vt:lpstr>DOM 3^ CATEGORIA ELITE</vt:lpstr>
      <vt:lpstr>DOM 4^ CATEGORIA </vt:lpstr>
      <vt:lpstr>'DOM 4^ CATEGORIA '!Area_stampa</vt:lpstr>
      <vt:lpstr>'SAB 2^ CATEGORIA '!Area_stampa</vt:lpstr>
      <vt:lpstr>'SAB DOM COLL SQU COPPIE IN ODL'!Area_stampa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 Cerch Abano</dc:creator>
  <cp:lastModifiedBy>Daniela</cp:lastModifiedBy>
  <cp:lastPrinted>2018-04-15T17:53:19Z</cp:lastPrinted>
  <dcterms:created xsi:type="dcterms:W3CDTF">2018-04-12T16:56:54Z</dcterms:created>
  <dcterms:modified xsi:type="dcterms:W3CDTF">2019-03-20T15:02:18Z</dcterms:modified>
</cp:coreProperties>
</file>